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9677\var\www\miau\data\miau\283\"/>
    </mc:Choice>
  </mc:AlternateContent>
  <xr:revisionPtr revIDLastSave="0" documentId="13_ncr:1_{AED1D07C-C71B-4C12-B486-8C4C6B3ECE0E}" xr6:coauthVersionLast="47" xr6:coauthVersionMax="47" xr10:uidLastSave="{00000000-0000-0000-0000-000000000000}"/>
  <bookViews>
    <workbookView xWindow="-108" yWindow="-108" windowWidth="23256" windowHeight="12720" tabRatio="668" firstSheet="1" activeTab="6" xr2:uid="{0EA6DBA7-C8AA-450B-8EF9-5DB6B13FD1C3}"/>
  </bookViews>
  <sheets>
    <sheet name="dinamikus" sheetId="1" r:id="rId1"/>
    <sheet name="STD_statikus1" sheetId="2" r:id="rId2"/>
    <sheet name="STD_statikus2" sheetId="3" r:id="rId3"/>
    <sheet name="STD_statikus_dupla_objektum" sheetId="4" r:id="rId4"/>
    <sheet name="STD_stat_dupla_O_dupla_A" sheetId="5" r:id="rId5"/>
    <sheet name="MCMs" sheetId="8" r:id="rId6"/>
    <sheet name="Y0s" sheetId="9" r:id="rId7"/>
    <sheet name="Y0_szimpla_dublan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8" i="9" l="1"/>
  <c r="AA60" i="9"/>
  <c r="AH62" i="9"/>
  <c r="AG62" i="9"/>
  <c r="AF62" i="9"/>
  <c r="AE62" i="9"/>
  <c r="AD62" i="9"/>
  <c r="AC62" i="9"/>
  <c r="AB62" i="9"/>
  <c r="AA62" i="9"/>
  <c r="AH66" i="9"/>
  <c r="AG66" i="9"/>
  <c r="AF66" i="9"/>
  <c r="AE66" i="9"/>
  <c r="AD66" i="9"/>
  <c r="AC66" i="9"/>
  <c r="AB66" i="9"/>
  <c r="AA66" i="9"/>
  <c r="AG73" i="9"/>
  <c r="AE73" i="9"/>
  <c r="AB73" i="9"/>
  <c r="AH90" i="9"/>
  <c r="AF89" i="9"/>
  <c r="AD101" i="9"/>
  <c r="AC91" i="9"/>
  <c r="AH101" i="9"/>
  <c r="AG101" i="9"/>
  <c r="AF101" i="9"/>
  <c r="AE101" i="9"/>
  <c r="AC101" i="9"/>
  <c r="AB101" i="9"/>
  <c r="AA101" i="9"/>
  <c r="AH100" i="9"/>
  <c r="AG100" i="9"/>
  <c r="AF100" i="9"/>
  <c r="AE100" i="9"/>
  <c r="AD100" i="9"/>
  <c r="AC100" i="9"/>
  <c r="AB100" i="9"/>
  <c r="AA100" i="9"/>
  <c r="AH99" i="9"/>
  <c r="AG99" i="9"/>
  <c r="AF99" i="9"/>
  <c r="AE99" i="9"/>
  <c r="AD99" i="9"/>
  <c r="AC99" i="9"/>
  <c r="AB99" i="9"/>
  <c r="AA99" i="9"/>
  <c r="AH98" i="9"/>
  <c r="AG98" i="9"/>
  <c r="AF98" i="9"/>
  <c r="AE98" i="9"/>
  <c r="AD98" i="9"/>
  <c r="AC98" i="9"/>
  <c r="AB98" i="9"/>
  <c r="AA98" i="9"/>
  <c r="AH97" i="9"/>
  <c r="AG97" i="9"/>
  <c r="AF97" i="9"/>
  <c r="AE97" i="9"/>
  <c r="AD97" i="9"/>
  <c r="AC97" i="9"/>
  <c r="AB97" i="9"/>
  <c r="AA97" i="9"/>
  <c r="AH96" i="9"/>
  <c r="AG96" i="9"/>
  <c r="AF96" i="9"/>
  <c r="AE96" i="9"/>
  <c r="AD96" i="9"/>
  <c r="AC96" i="9"/>
  <c r="AB96" i="9"/>
  <c r="AA96" i="9"/>
  <c r="AH95" i="9"/>
  <c r="AG95" i="9"/>
  <c r="AF95" i="9"/>
  <c r="AE95" i="9"/>
  <c r="AD95" i="9"/>
  <c r="AC95" i="9"/>
  <c r="AB95" i="9"/>
  <c r="AA95" i="9"/>
  <c r="AH94" i="9"/>
  <c r="AG94" i="9"/>
  <c r="AF94" i="9"/>
  <c r="AE94" i="9"/>
  <c r="AD94" i="9"/>
  <c r="AC94" i="9"/>
  <c r="AB94" i="9"/>
  <c r="AA94" i="9"/>
  <c r="AH93" i="9"/>
  <c r="AG93" i="9"/>
  <c r="AF93" i="9"/>
  <c r="AE93" i="9"/>
  <c r="AD93" i="9"/>
  <c r="AC93" i="9"/>
  <c r="AB93" i="9"/>
  <c r="AA93" i="9"/>
  <c r="AH92" i="9"/>
  <c r="AG92" i="9"/>
  <c r="AF92" i="9"/>
  <c r="AE92" i="9"/>
  <c r="AD92" i="9"/>
  <c r="AC92" i="9"/>
  <c r="AB92" i="9"/>
  <c r="AA92" i="9"/>
  <c r="AH91" i="9"/>
  <c r="AG91" i="9"/>
  <c r="AF91" i="9"/>
  <c r="AE91" i="9"/>
  <c r="AD91" i="9"/>
  <c r="AB91" i="9"/>
  <c r="AA91" i="9"/>
  <c r="AG90" i="9"/>
  <c r="AF90" i="9"/>
  <c r="AE90" i="9"/>
  <c r="AD90" i="9"/>
  <c r="AC90" i="9"/>
  <c r="AB90" i="9"/>
  <c r="AA90" i="9"/>
  <c r="AH89" i="9"/>
  <c r="AG89" i="9"/>
  <c r="AE89" i="9"/>
  <c r="AD89" i="9"/>
  <c r="AC89" i="9"/>
  <c r="AB89" i="9"/>
  <c r="AA89" i="9"/>
  <c r="AH88" i="9"/>
  <c r="AG88" i="9"/>
  <c r="AF88" i="9"/>
  <c r="AE88" i="9"/>
  <c r="AD88" i="9"/>
  <c r="AC88" i="9"/>
  <c r="AB88" i="9"/>
  <c r="AA88" i="9"/>
  <c r="AH87" i="9"/>
  <c r="AG87" i="9"/>
  <c r="AF87" i="9"/>
  <c r="AE87" i="9"/>
  <c r="AD87" i="9"/>
  <c r="AC87" i="9"/>
  <c r="AB87" i="9"/>
  <c r="AA87" i="9"/>
  <c r="AH86" i="9"/>
  <c r="AG86" i="9"/>
  <c r="AF86" i="9"/>
  <c r="AE86" i="9"/>
  <c r="AD86" i="9"/>
  <c r="AC86" i="9"/>
  <c r="AB86" i="9"/>
  <c r="AA86" i="9"/>
  <c r="AH85" i="9"/>
  <c r="AG85" i="9"/>
  <c r="AF85" i="9"/>
  <c r="AE85" i="9"/>
  <c r="AD85" i="9"/>
  <c r="AC85" i="9"/>
  <c r="AB85" i="9"/>
  <c r="AA85" i="9"/>
  <c r="AH84" i="9"/>
  <c r="AG84" i="9"/>
  <c r="AF84" i="9"/>
  <c r="AE84" i="9"/>
  <c r="AD84" i="9"/>
  <c r="AC84" i="9"/>
  <c r="AB84" i="9"/>
  <c r="AA84" i="9"/>
  <c r="AH83" i="9"/>
  <c r="AG83" i="9"/>
  <c r="AF83" i="9"/>
  <c r="AE83" i="9"/>
  <c r="AD83" i="9"/>
  <c r="AC83" i="9"/>
  <c r="AB83" i="9"/>
  <c r="AA83" i="9"/>
  <c r="AH82" i="9"/>
  <c r="AG82" i="9"/>
  <c r="AF82" i="9"/>
  <c r="AE82" i="9"/>
  <c r="AD82" i="9"/>
  <c r="AC82" i="9"/>
  <c r="AB82" i="9"/>
  <c r="AA82" i="9"/>
  <c r="AH81" i="9"/>
  <c r="AG81" i="9"/>
  <c r="AF81" i="9"/>
  <c r="AE81" i="9"/>
  <c r="AD81" i="9"/>
  <c r="AC81" i="9"/>
  <c r="AB81" i="9"/>
  <c r="AA81" i="9"/>
  <c r="AH80" i="9"/>
  <c r="AG80" i="9"/>
  <c r="AF80" i="9"/>
  <c r="AE80" i="9"/>
  <c r="AD80" i="9"/>
  <c r="AC80" i="9"/>
  <c r="AB80" i="9"/>
  <c r="AA80" i="9"/>
  <c r="AH79" i="9"/>
  <c r="AG79" i="9"/>
  <c r="AF79" i="9"/>
  <c r="AE79" i="9"/>
  <c r="AD79" i="9"/>
  <c r="AC79" i="9"/>
  <c r="AB79" i="9"/>
  <c r="AA79" i="9"/>
  <c r="AH78" i="9"/>
  <c r="AG78" i="9"/>
  <c r="AF78" i="9"/>
  <c r="AE78" i="9"/>
  <c r="AD78" i="9"/>
  <c r="AC78" i="9"/>
  <c r="AB78" i="9"/>
  <c r="AA78" i="9"/>
  <c r="AH77" i="9"/>
  <c r="AG77" i="9"/>
  <c r="AF77" i="9"/>
  <c r="AE77" i="9"/>
  <c r="AD77" i="9"/>
  <c r="AC77" i="9"/>
  <c r="AB77" i="9"/>
  <c r="AA77" i="9"/>
  <c r="AH76" i="9"/>
  <c r="AG76" i="9"/>
  <c r="AF76" i="9"/>
  <c r="AE76" i="9"/>
  <c r="AD76" i="9"/>
  <c r="AC76" i="9"/>
  <c r="AB76" i="9"/>
  <c r="AA76" i="9"/>
  <c r="AH75" i="9"/>
  <c r="AG75" i="9"/>
  <c r="AF75" i="9"/>
  <c r="AE75" i="9"/>
  <c r="AD75" i="9"/>
  <c r="AC75" i="9"/>
  <c r="AB75" i="9"/>
  <c r="AA75" i="9"/>
  <c r="AH74" i="9"/>
  <c r="AG74" i="9"/>
  <c r="AF74" i="9"/>
  <c r="AE74" i="9"/>
  <c r="AD74" i="9"/>
  <c r="AC74" i="9"/>
  <c r="AB74" i="9"/>
  <c r="AA74" i="9"/>
  <c r="AH73" i="9"/>
  <c r="AF73" i="9"/>
  <c r="AD73" i="9"/>
  <c r="AC73" i="9"/>
  <c r="AA73" i="9"/>
  <c r="AH72" i="9"/>
  <c r="AG72" i="9"/>
  <c r="AF72" i="9"/>
  <c r="AE72" i="9"/>
  <c r="AD72" i="9"/>
  <c r="AC72" i="9"/>
  <c r="AB72" i="9"/>
  <c r="AA72" i="9"/>
  <c r="AH71" i="9"/>
  <c r="AG71" i="9"/>
  <c r="AF71" i="9"/>
  <c r="AE71" i="9"/>
  <c r="AD71" i="9"/>
  <c r="AC71" i="9"/>
  <c r="AB71" i="9"/>
  <c r="AA71" i="9"/>
  <c r="N62" i="9"/>
  <c r="N66" i="9"/>
  <c r="M66" i="9"/>
  <c r="M62" i="9" s="1"/>
  <c r="L66" i="9"/>
  <c r="L62" i="9" s="1"/>
  <c r="K66" i="9"/>
  <c r="K62" i="9" s="1"/>
  <c r="N72" i="9"/>
  <c r="M72" i="9"/>
  <c r="L72" i="9"/>
  <c r="K72" i="9"/>
  <c r="N101" i="9"/>
  <c r="M101" i="9"/>
  <c r="L101" i="9"/>
  <c r="K101" i="9"/>
  <c r="N100" i="9"/>
  <c r="M100" i="9"/>
  <c r="L100" i="9"/>
  <c r="K100" i="9"/>
  <c r="N99" i="9"/>
  <c r="M99" i="9"/>
  <c r="L99" i="9"/>
  <c r="K99" i="9"/>
  <c r="N98" i="9"/>
  <c r="M98" i="9"/>
  <c r="L98" i="9"/>
  <c r="K98" i="9"/>
  <c r="N97" i="9"/>
  <c r="M97" i="9"/>
  <c r="L97" i="9"/>
  <c r="K97" i="9"/>
  <c r="N96" i="9"/>
  <c r="M96" i="9"/>
  <c r="L96" i="9"/>
  <c r="K96" i="9"/>
  <c r="N95" i="9"/>
  <c r="M95" i="9"/>
  <c r="L95" i="9"/>
  <c r="K95" i="9"/>
  <c r="N94" i="9"/>
  <c r="M94" i="9"/>
  <c r="L94" i="9"/>
  <c r="K94" i="9"/>
  <c r="N93" i="9"/>
  <c r="M93" i="9"/>
  <c r="L93" i="9"/>
  <c r="K93" i="9"/>
  <c r="N92" i="9"/>
  <c r="M92" i="9"/>
  <c r="L92" i="9"/>
  <c r="K92" i="9"/>
  <c r="N91" i="9"/>
  <c r="M91" i="9"/>
  <c r="L91" i="9"/>
  <c r="K91" i="9"/>
  <c r="N90" i="9"/>
  <c r="M90" i="9"/>
  <c r="L90" i="9"/>
  <c r="K90" i="9"/>
  <c r="N89" i="9"/>
  <c r="M89" i="9"/>
  <c r="L89" i="9"/>
  <c r="K89" i="9"/>
  <c r="N88" i="9"/>
  <c r="M88" i="9"/>
  <c r="L88" i="9"/>
  <c r="K88" i="9"/>
  <c r="N87" i="9"/>
  <c r="M87" i="9"/>
  <c r="L87" i="9"/>
  <c r="K87" i="9"/>
  <c r="N86" i="9"/>
  <c r="M86" i="9"/>
  <c r="L86" i="9"/>
  <c r="K86" i="9"/>
  <c r="N85" i="9"/>
  <c r="M85" i="9"/>
  <c r="L85" i="9"/>
  <c r="K85" i="9"/>
  <c r="N84" i="9"/>
  <c r="M84" i="9"/>
  <c r="L84" i="9"/>
  <c r="K84" i="9"/>
  <c r="N83" i="9"/>
  <c r="M83" i="9"/>
  <c r="L83" i="9"/>
  <c r="K83" i="9"/>
  <c r="N82" i="9"/>
  <c r="M82" i="9"/>
  <c r="L82" i="9"/>
  <c r="K82" i="9"/>
  <c r="N81" i="9"/>
  <c r="M81" i="9"/>
  <c r="L81" i="9"/>
  <c r="K81" i="9"/>
  <c r="N80" i="9"/>
  <c r="M80" i="9"/>
  <c r="L80" i="9"/>
  <c r="K80" i="9"/>
  <c r="N79" i="9"/>
  <c r="M79" i="9"/>
  <c r="L79" i="9"/>
  <c r="K79" i="9"/>
  <c r="N78" i="9"/>
  <c r="M78" i="9"/>
  <c r="L78" i="9"/>
  <c r="K78" i="9"/>
  <c r="N77" i="9"/>
  <c r="M77" i="9"/>
  <c r="L77" i="9"/>
  <c r="K77" i="9"/>
  <c r="N76" i="9"/>
  <c r="M76" i="9"/>
  <c r="L76" i="9"/>
  <c r="K76" i="9"/>
  <c r="N75" i="9"/>
  <c r="M75" i="9"/>
  <c r="L75" i="9"/>
  <c r="K75" i="9"/>
  <c r="N74" i="9"/>
  <c r="M74" i="9"/>
  <c r="L74" i="9"/>
  <c r="K74" i="9"/>
  <c r="N73" i="9"/>
  <c r="M73" i="9"/>
  <c r="L73" i="9"/>
  <c r="K73" i="9"/>
  <c r="N71" i="9"/>
  <c r="M71" i="9"/>
  <c r="L71" i="9"/>
  <c r="K71" i="9"/>
  <c r="L73" i="5"/>
  <c r="L72" i="5"/>
  <c r="B73" i="5"/>
  <c r="A73" i="5"/>
  <c r="A72" i="5"/>
  <c r="B72" i="5"/>
  <c r="K72" i="5"/>
  <c r="J72" i="5"/>
  <c r="I72" i="5"/>
  <c r="H72" i="5"/>
  <c r="G72" i="5"/>
  <c r="F72" i="5"/>
  <c r="E72" i="5"/>
  <c r="D72" i="5"/>
  <c r="K70" i="5"/>
  <c r="J70" i="5"/>
  <c r="I70" i="5"/>
  <c r="H70" i="5"/>
  <c r="K71" i="5"/>
  <c r="J71" i="5"/>
  <c r="I71" i="5"/>
  <c r="H71" i="5"/>
  <c r="G71" i="5"/>
  <c r="F71" i="5"/>
  <c r="E71" i="5"/>
  <c r="D71" i="5"/>
  <c r="Y101" i="7"/>
  <c r="X101" i="7"/>
  <c r="W101" i="7"/>
  <c r="V101" i="7"/>
  <c r="Y100" i="7"/>
  <c r="X100" i="7"/>
  <c r="W100" i="7"/>
  <c r="V100" i="7"/>
  <c r="Y99" i="7"/>
  <c r="X99" i="7"/>
  <c r="W99" i="7"/>
  <c r="V99" i="7"/>
  <c r="Y98" i="7"/>
  <c r="X98" i="7"/>
  <c r="W98" i="7"/>
  <c r="V98" i="7"/>
  <c r="Y97" i="7"/>
  <c r="X97" i="7"/>
  <c r="W97" i="7"/>
  <c r="V97" i="7"/>
  <c r="Y96" i="7"/>
  <c r="X96" i="7"/>
  <c r="W96" i="7"/>
  <c r="V96" i="7"/>
  <c r="Y95" i="7"/>
  <c r="X95" i="7"/>
  <c r="W95" i="7"/>
  <c r="V95" i="7"/>
  <c r="Y94" i="7"/>
  <c r="X94" i="7"/>
  <c r="W94" i="7"/>
  <c r="V94" i="7"/>
  <c r="Y93" i="7"/>
  <c r="X93" i="7"/>
  <c r="W93" i="7"/>
  <c r="V93" i="7"/>
  <c r="Y92" i="7"/>
  <c r="X92" i="7"/>
  <c r="W92" i="7"/>
  <c r="V92" i="7"/>
  <c r="Y91" i="7"/>
  <c r="X91" i="7"/>
  <c r="W91" i="7"/>
  <c r="V91" i="7"/>
  <c r="Y90" i="7"/>
  <c r="X90" i="7"/>
  <c r="W90" i="7"/>
  <c r="V90" i="7"/>
  <c r="Y89" i="7"/>
  <c r="X89" i="7"/>
  <c r="W89" i="7"/>
  <c r="V89" i="7"/>
  <c r="Y88" i="7"/>
  <c r="X88" i="7"/>
  <c r="W88" i="7"/>
  <c r="V88" i="7"/>
  <c r="Y87" i="7"/>
  <c r="X87" i="7"/>
  <c r="W87" i="7"/>
  <c r="V87" i="7"/>
  <c r="Y86" i="7"/>
  <c r="X86" i="7"/>
  <c r="W86" i="7"/>
  <c r="V86" i="7"/>
  <c r="Y85" i="7"/>
  <c r="X85" i="7"/>
  <c r="W85" i="7"/>
  <c r="V85" i="7"/>
  <c r="Y84" i="7"/>
  <c r="X84" i="7"/>
  <c r="W84" i="7"/>
  <c r="V84" i="7"/>
  <c r="Y83" i="7"/>
  <c r="X83" i="7"/>
  <c r="W83" i="7"/>
  <c r="V83" i="7"/>
  <c r="Y82" i="7"/>
  <c r="X82" i="7"/>
  <c r="W82" i="7"/>
  <c r="V82" i="7"/>
  <c r="Y81" i="7"/>
  <c r="X81" i="7"/>
  <c r="W81" i="7"/>
  <c r="V81" i="7"/>
  <c r="Y80" i="7"/>
  <c r="X80" i="7"/>
  <c r="W80" i="7"/>
  <c r="V80" i="7"/>
  <c r="Y79" i="7"/>
  <c r="X79" i="7"/>
  <c r="W79" i="7"/>
  <c r="V79" i="7"/>
  <c r="Y78" i="7"/>
  <c r="X78" i="7"/>
  <c r="W78" i="7"/>
  <c r="V78" i="7"/>
  <c r="Y77" i="7"/>
  <c r="X77" i="7"/>
  <c r="W77" i="7"/>
  <c r="V77" i="7"/>
  <c r="Y76" i="7"/>
  <c r="X76" i="7"/>
  <c r="W76" i="7"/>
  <c r="V76" i="7"/>
  <c r="Y75" i="7"/>
  <c r="X75" i="7"/>
  <c r="W75" i="7"/>
  <c r="V75" i="7"/>
  <c r="Y74" i="7"/>
  <c r="X74" i="7"/>
  <c r="W74" i="7"/>
  <c r="V74" i="7"/>
  <c r="Y73" i="7"/>
  <c r="X73" i="7"/>
  <c r="W73" i="7"/>
  <c r="V73" i="7"/>
  <c r="Y72" i="7"/>
  <c r="X72" i="7"/>
  <c r="W72" i="7"/>
  <c r="V72" i="7"/>
  <c r="Y71" i="7"/>
  <c r="X71" i="7"/>
  <c r="W71" i="7"/>
  <c r="V71" i="7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2" i="5"/>
  <c r="J32" i="5"/>
  <c r="I32" i="5"/>
  <c r="H32" i="5"/>
  <c r="G32" i="5"/>
  <c r="J31" i="5"/>
  <c r="I31" i="5"/>
  <c r="H31" i="5"/>
  <c r="G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" i="5"/>
  <c r="I3" i="5"/>
  <c r="H3" i="5"/>
  <c r="G3" i="5"/>
  <c r="J2" i="5"/>
  <c r="I2" i="5"/>
  <c r="H2" i="5"/>
  <c r="K32" i="5"/>
  <c r="F32" i="5"/>
  <c r="E32" i="5"/>
  <c r="D32" i="5"/>
  <c r="C32" i="5"/>
  <c r="B32" i="5"/>
  <c r="K31" i="5"/>
  <c r="F31" i="5"/>
  <c r="E31" i="5"/>
  <c r="D31" i="5"/>
  <c r="C31" i="5"/>
  <c r="B31" i="5"/>
  <c r="K30" i="5"/>
  <c r="F30" i="5"/>
  <c r="E30" i="5"/>
  <c r="D30" i="5"/>
  <c r="C30" i="5"/>
  <c r="B30" i="5"/>
  <c r="K29" i="5"/>
  <c r="F29" i="5"/>
  <c r="E29" i="5"/>
  <c r="D29" i="5"/>
  <c r="C29" i="5"/>
  <c r="B29" i="5"/>
  <c r="K28" i="5"/>
  <c r="F28" i="5"/>
  <c r="E28" i="5"/>
  <c r="D28" i="5"/>
  <c r="C28" i="5"/>
  <c r="B28" i="5"/>
  <c r="K27" i="5"/>
  <c r="F27" i="5"/>
  <c r="E27" i="5"/>
  <c r="D27" i="5"/>
  <c r="C27" i="5"/>
  <c r="B27" i="5"/>
  <c r="K26" i="5"/>
  <c r="F26" i="5"/>
  <c r="E26" i="5"/>
  <c r="D26" i="5"/>
  <c r="C26" i="5"/>
  <c r="B26" i="5"/>
  <c r="K25" i="5"/>
  <c r="F25" i="5"/>
  <c r="E25" i="5"/>
  <c r="D25" i="5"/>
  <c r="C25" i="5"/>
  <c r="B25" i="5"/>
  <c r="K24" i="5"/>
  <c r="F24" i="5"/>
  <c r="E24" i="5"/>
  <c r="D24" i="5"/>
  <c r="C24" i="5"/>
  <c r="B24" i="5"/>
  <c r="K23" i="5"/>
  <c r="F23" i="5"/>
  <c r="E23" i="5"/>
  <c r="D23" i="5"/>
  <c r="C23" i="5"/>
  <c r="B23" i="5"/>
  <c r="K22" i="5"/>
  <c r="F22" i="5"/>
  <c r="E22" i="5"/>
  <c r="D22" i="5"/>
  <c r="C22" i="5"/>
  <c r="B22" i="5"/>
  <c r="K21" i="5"/>
  <c r="F21" i="5"/>
  <c r="E21" i="5"/>
  <c r="D21" i="5"/>
  <c r="C21" i="5"/>
  <c r="B21" i="5"/>
  <c r="K20" i="5"/>
  <c r="F20" i="5"/>
  <c r="E20" i="5"/>
  <c r="D20" i="5"/>
  <c r="C20" i="5"/>
  <c r="B20" i="5"/>
  <c r="K19" i="5"/>
  <c r="F19" i="5"/>
  <c r="E19" i="5"/>
  <c r="D19" i="5"/>
  <c r="C19" i="5"/>
  <c r="B19" i="5"/>
  <c r="K18" i="5"/>
  <c r="F18" i="5"/>
  <c r="E18" i="5"/>
  <c r="D18" i="5"/>
  <c r="C18" i="5"/>
  <c r="B18" i="5"/>
  <c r="K17" i="5"/>
  <c r="F17" i="5"/>
  <c r="E17" i="5"/>
  <c r="D17" i="5"/>
  <c r="C17" i="5"/>
  <c r="B17" i="5"/>
  <c r="K16" i="5"/>
  <c r="F16" i="5"/>
  <c r="E16" i="5"/>
  <c r="D16" i="5"/>
  <c r="C16" i="5"/>
  <c r="B16" i="5"/>
  <c r="K15" i="5"/>
  <c r="F15" i="5"/>
  <c r="E15" i="5"/>
  <c r="D15" i="5"/>
  <c r="C15" i="5"/>
  <c r="B15" i="5"/>
  <c r="K14" i="5"/>
  <c r="F14" i="5"/>
  <c r="E14" i="5"/>
  <c r="D14" i="5"/>
  <c r="C14" i="5"/>
  <c r="B14" i="5"/>
  <c r="K13" i="5"/>
  <c r="F13" i="5"/>
  <c r="E13" i="5"/>
  <c r="D13" i="5"/>
  <c r="C13" i="5"/>
  <c r="B13" i="5"/>
  <c r="K12" i="5"/>
  <c r="F12" i="5"/>
  <c r="E12" i="5"/>
  <c r="D12" i="5"/>
  <c r="C12" i="5"/>
  <c r="B12" i="5"/>
  <c r="K11" i="5"/>
  <c r="F11" i="5"/>
  <c r="E11" i="5"/>
  <c r="D11" i="5"/>
  <c r="C11" i="5"/>
  <c r="B11" i="5"/>
  <c r="K10" i="5"/>
  <c r="F10" i="5"/>
  <c r="E10" i="5"/>
  <c r="D10" i="5"/>
  <c r="C10" i="5"/>
  <c r="B10" i="5"/>
  <c r="K9" i="5"/>
  <c r="F9" i="5"/>
  <c r="E9" i="5"/>
  <c r="D9" i="5"/>
  <c r="C9" i="5"/>
  <c r="B9" i="5"/>
  <c r="K8" i="5"/>
  <c r="F8" i="5"/>
  <c r="E8" i="5"/>
  <c r="D8" i="5"/>
  <c r="C8" i="5"/>
  <c r="B8" i="5"/>
  <c r="K7" i="5"/>
  <c r="F7" i="5"/>
  <c r="E7" i="5"/>
  <c r="D7" i="5"/>
  <c r="C7" i="5"/>
  <c r="B7" i="5"/>
  <c r="K6" i="5"/>
  <c r="F6" i="5"/>
  <c r="E6" i="5"/>
  <c r="D6" i="5"/>
  <c r="C6" i="5"/>
  <c r="B6" i="5"/>
  <c r="K5" i="5"/>
  <c r="F5" i="5"/>
  <c r="E5" i="5"/>
  <c r="D5" i="5"/>
  <c r="C5" i="5"/>
  <c r="B5" i="5"/>
  <c r="K4" i="5"/>
  <c r="F4" i="5"/>
  <c r="E4" i="5"/>
  <c r="D4" i="5"/>
  <c r="C4" i="5"/>
  <c r="B4" i="5"/>
  <c r="K3" i="5"/>
  <c r="F3" i="5"/>
  <c r="E3" i="5"/>
  <c r="D3" i="5"/>
  <c r="C3" i="5"/>
  <c r="B3" i="5"/>
  <c r="K2" i="5"/>
  <c r="F2" i="5"/>
  <c r="E2" i="5"/>
  <c r="D2" i="5"/>
  <c r="C2" i="5"/>
  <c r="G2" i="5" s="1"/>
  <c r="B2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N7" i="4"/>
  <c r="M7" i="4"/>
  <c r="L7" i="4"/>
  <c r="K7" i="4"/>
  <c r="N6" i="4"/>
  <c r="M6" i="4"/>
  <c r="L6" i="4"/>
  <c r="K6" i="4"/>
  <c r="N5" i="4"/>
  <c r="M5" i="4"/>
  <c r="L5" i="4"/>
  <c r="K5" i="4"/>
  <c r="N4" i="4"/>
  <c r="M4" i="4"/>
  <c r="L4" i="4"/>
  <c r="K4" i="4"/>
  <c r="N3" i="4"/>
  <c r="M3" i="4"/>
  <c r="L3" i="4"/>
  <c r="K3" i="4"/>
  <c r="N2" i="4"/>
  <c r="M2" i="4"/>
  <c r="L2" i="4"/>
  <c r="K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O1" i="4"/>
  <c r="N1" i="4"/>
  <c r="M1" i="4"/>
  <c r="L1" i="4"/>
  <c r="K1" i="4"/>
  <c r="J1" i="4"/>
  <c r="K60" i="9" l="1"/>
  <c r="K58" i="9" s="1"/>
  <c r="I1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" i="3"/>
  <c r="K15" i="3"/>
  <c r="I15" i="3"/>
  <c r="H15" i="3"/>
  <c r="F14" i="3"/>
  <c r="L14" i="3" s="1"/>
  <c r="K13" i="3"/>
  <c r="I13" i="3"/>
  <c r="H13" i="3"/>
  <c r="K11" i="3"/>
  <c r="H11" i="3"/>
  <c r="K10" i="3"/>
  <c r="I9" i="3"/>
  <c r="H9" i="3"/>
  <c r="K7" i="3"/>
  <c r="I7" i="3"/>
  <c r="H7" i="3"/>
  <c r="F6" i="3"/>
  <c r="L6" i="3" s="1"/>
  <c r="K5" i="3"/>
  <c r="I10" i="3"/>
  <c r="H5" i="3"/>
  <c r="K12" i="3"/>
  <c r="I14" i="3"/>
  <c r="H3" i="3"/>
  <c r="K2" i="3"/>
  <c r="J16" i="3"/>
  <c r="H16" i="3"/>
  <c r="F16" i="3"/>
  <c r="L16" i="3" s="1"/>
  <c r="J15" i="3"/>
  <c r="K14" i="3"/>
  <c r="J14" i="3"/>
  <c r="J13" i="3"/>
  <c r="F13" i="3"/>
  <c r="L13" i="3" s="1"/>
  <c r="J12" i="3"/>
  <c r="F12" i="3"/>
  <c r="L12" i="3" s="1"/>
  <c r="J11" i="3"/>
  <c r="I11" i="3"/>
  <c r="J10" i="3"/>
  <c r="F10" i="3"/>
  <c r="L10" i="3" s="1"/>
  <c r="K9" i="3"/>
  <c r="J9" i="3"/>
  <c r="K8" i="3"/>
  <c r="J8" i="3"/>
  <c r="I8" i="3"/>
  <c r="H8" i="3"/>
  <c r="F8" i="3"/>
  <c r="L8" i="3" s="1"/>
  <c r="J7" i="3"/>
  <c r="K6" i="3"/>
  <c r="J6" i="3"/>
  <c r="I6" i="3"/>
  <c r="J5" i="3"/>
  <c r="F5" i="3"/>
  <c r="L5" i="3" s="1"/>
  <c r="K4" i="3"/>
  <c r="J4" i="3"/>
  <c r="F4" i="3"/>
  <c r="L4" i="3" s="1"/>
  <c r="J3" i="3"/>
  <c r="I3" i="3"/>
  <c r="J2" i="3"/>
  <c r="I2" i="3"/>
  <c r="F2" i="3"/>
  <c r="L2" i="3" s="1"/>
  <c r="K1" i="3"/>
  <c r="J1" i="3"/>
  <c r="I1" i="3"/>
  <c r="H1" i="3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" i="2"/>
  <c r="J4" i="2"/>
  <c r="I14" i="2"/>
  <c r="K7" i="2"/>
  <c r="F14" i="2"/>
  <c r="L14" i="2" s="1"/>
  <c r="H13" i="2"/>
  <c r="J8" i="2"/>
  <c r="H5" i="2"/>
  <c r="H15" i="2"/>
  <c r="K1" i="2"/>
  <c r="J1" i="2"/>
  <c r="I1" i="2"/>
  <c r="H1" i="2"/>
  <c r="K1" i="1"/>
  <c r="J1" i="1"/>
  <c r="I1" i="1"/>
  <c r="H1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  <c r="I16" i="3" l="1"/>
  <c r="H2" i="3"/>
  <c r="K3" i="3"/>
  <c r="I5" i="3"/>
  <c r="F7" i="3"/>
  <c r="L7" i="3" s="1"/>
  <c r="H10" i="3"/>
  <c r="F15" i="3"/>
  <c r="L15" i="3" s="1"/>
  <c r="H4" i="3"/>
  <c r="F9" i="3"/>
  <c r="L9" i="3" s="1"/>
  <c r="H12" i="3"/>
  <c r="I4" i="3"/>
  <c r="I12" i="3"/>
  <c r="K16" i="3"/>
  <c r="F3" i="3"/>
  <c r="L3" i="3" s="1"/>
  <c r="H6" i="3"/>
  <c r="F11" i="3"/>
  <c r="L11" i="3" s="1"/>
  <c r="H14" i="3"/>
  <c r="J14" i="2"/>
  <c r="J11" i="2"/>
  <c r="K4" i="2"/>
  <c r="I8" i="2"/>
  <c r="H9" i="2"/>
  <c r="K11" i="2"/>
  <c r="I15" i="2"/>
  <c r="H12" i="2"/>
  <c r="J15" i="2"/>
  <c r="H8" i="2"/>
  <c r="F5" i="2"/>
  <c r="L5" i="2" s="1"/>
  <c r="K15" i="2"/>
  <c r="J13" i="2"/>
  <c r="H16" i="2"/>
  <c r="J16" i="2"/>
  <c r="I9" i="2"/>
  <c r="F6" i="2"/>
  <c r="L6" i="2" s="1"/>
  <c r="I12" i="2"/>
  <c r="K3" i="2"/>
  <c r="I7" i="2"/>
  <c r="F9" i="2"/>
  <c r="L9" i="2" s="1"/>
  <c r="F10" i="2"/>
  <c r="L10" i="2" s="1"/>
  <c r="I16" i="2"/>
  <c r="H14" i="2"/>
  <c r="J7" i="2"/>
  <c r="J12" i="2"/>
  <c r="I4" i="2"/>
  <c r="I11" i="2"/>
  <c r="F13" i="2"/>
  <c r="L13" i="2" s="1"/>
  <c r="K8" i="2"/>
  <c r="I13" i="2"/>
  <c r="I2" i="2"/>
  <c r="I6" i="2"/>
  <c r="K9" i="2"/>
  <c r="F11" i="2"/>
  <c r="L11" i="2" s="1"/>
  <c r="K13" i="2"/>
  <c r="F15" i="2"/>
  <c r="L15" i="2" s="1"/>
  <c r="H3" i="2"/>
  <c r="J6" i="2"/>
  <c r="H7" i="2"/>
  <c r="J10" i="2"/>
  <c r="H11" i="2"/>
  <c r="K12" i="2"/>
  <c r="K16" i="2"/>
  <c r="J5" i="2"/>
  <c r="K5" i="2"/>
  <c r="F7" i="2"/>
  <c r="L7" i="2" s="1"/>
  <c r="I10" i="2"/>
  <c r="J2" i="2"/>
  <c r="K2" i="2"/>
  <c r="I3" i="2"/>
  <c r="F4" i="2"/>
  <c r="L4" i="2" s="1"/>
  <c r="K6" i="2"/>
  <c r="F8" i="2"/>
  <c r="L8" i="2" s="1"/>
  <c r="K10" i="2"/>
  <c r="F12" i="2"/>
  <c r="L12" i="2" s="1"/>
  <c r="K14" i="2"/>
  <c r="F16" i="2"/>
  <c r="L16" i="2" s="1"/>
  <c r="I5" i="2"/>
  <c r="F3" i="2"/>
  <c r="L3" i="2" s="1"/>
  <c r="J3" i="2"/>
  <c r="F2" i="2"/>
  <c r="L2" i="2" s="1"/>
  <c r="H4" i="2"/>
  <c r="H2" i="2"/>
  <c r="H6" i="2"/>
  <c r="J9" i="2"/>
  <c r="H10" i="2"/>
  <c r="K3" i="1"/>
  <c r="H2" i="1"/>
  <c r="I2" i="1"/>
  <c r="K5" i="1"/>
  <c r="J3" i="1"/>
  <c r="J7" i="1"/>
  <c r="K9" i="1"/>
  <c r="I6" i="1"/>
  <c r="J5" i="1"/>
  <c r="J9" i="1"/>
  <c r="K7" i="1"/>
  <c r="I4" i="1"/>
  <c r="I12" i="1"/>
  <c r="J2" i="1"/>
  <c r="J4" i="1"/>
  <c r="J6" i="1"/>
  <c r="J8" i="1"/>
  <c r="J10" i="1"/>
  <c r="J12" i="1"/>
  <c r="J14" i="1"/>
  <c r="J16" i="1"/>
  <c r="J13" i="1"/>
  <c r="I14" i="1"/>
  <c r="K4" i="1"/>
  <c r="K6" i="1"/>
  <c r="K8" i="1"/>
  <c r="K10" i="1"/>
  <c r="K12" i="1"/>
  <c r="K14" i="1"/>
  <c r="K16" i="1"/>
  <c r="K13" i="1"/>
  <c r="I8" i="1"/>
  <c r="I16" i="1"/>
  <c r="H3" i="1"/>
  <c r="H5" i="1"/>
  <c r="H7" i="1"/>
  <c r="H9" i="1"/>
  <c r="H11" i="1"/>
  <c r="H13" i="1"/>
  <c r="H15" i="1"/>
  <c r="I10" i="1"/>
  <c r="K2" i="1"/>
  <c r="I3" i="1"/>
  <c r="I5" i="1"/>
  <c r="I7" i="1"/>
  <c r="I9" i="1"/>
  <c r="I11" i="1"/>
  <c r="I13" i="1"/>
  <c r="I15" i="1"/>
  <c r="J11" i="1"/>
  <c r="J15" i="1"/>
  <c r="K11" i="1"/>
  <c r="K15" i="1"/>
  <c r="H4" i="1"/>
  <c r="H6" i="1"/>
  <c r="H8" i="1"/>
  <c r="H10" i="1"/>
  <c r="H12" i="1"/>
  <c r="H14" i="1"/>
  <c r="H16" i="1"/>
  <c r="F2" i="1"/>
  <c r="L2" i="1" s="1"/>
  <c r="F10" i="1"/>
  <c r="L10" i="1" s="1"/>
  <c r="F9" i="1"/>
  <c r="L9" i="1" s="1"/>
  <c r="F6" i="1"/>
  <c r="L6" i="1" s="1"/>
  <c r="F4" i="1"/>
  <c r="L4" i="1" s="1"/>
  <c r="F8" i="1"/>
  <c r="L8" i="1" s="1"/>
  <c r="F12" i="1"/>
  <c r="L12" i="1" s="1"/>
  <c r="F14" i="1"/>
  <c r="L14" i="1" s="1"/>
  <c r="F16" i="1"/>
  <c r="L16" i="1" s="1"/>
  <c r="F13" i="1"/>
  <c r="L13" i="1" s="1"/>
  <c r="F3" i="1"/>
  <c r="L3" i="1" s="1"/>
  <c r="F5" i="1"/>
  <c r="L5" i="1" s="1"/>
  <c r="F7" i="1"/>
  <c r="L7" i="1" s="1"/>
  <c r="F11" i="1"/>
  <c r="L11" i="1" s="1"/>
  <c r="F15" i="1"/>
  <c r="L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tc={A26CBA2F-5CE9-4C97-94CD-7AD5C20CD12D}</author>
    <author>tc={A90F2F79-671D-4E4A-942C-B3A2ABAFF81B}</author>
  </authors>
  <commentList>
    <comment ref="B73" authorId="0" shapeId="0" xr:uid="{A26CBA2F-5CE9-4C97-94CD-7AD5C20CD12D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és tárolni kell a mocsarak/fennsíkok/platók hosszát jelentő számokat is, ahány réteg, annyi érték (1, ..., n)
Válasz:
    szum() a rétegek száma és  *2 a rétegek hossza</t>
      </text>
    </comment>
    <comment ref="C73" authorId="1" shapeId="0" xr:uid="{A90F2F79-671D-4E4A-942C-B3A2ABAFF81B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eltérő (distinct/egyedi) értékek és ezek darabszáma</t>
      </text>
    </comment>
  </commentList>
</comments>
</file>

<file path=xl/sharedStrings.xml><?xml version="1.0" encoding="utf-8"?>
<sst xmlns="http://schemas.openxmlformats.org/spreadsheetml/2006/main" count="3164" uniqueCount="533">
  <si>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</si>
  <si>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</si>
  <si>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</si>
  <si>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</si>
  <si>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</si>
  <si>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</si>
  <si>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</si>
  <si>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</si>
  <si>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</si>
  <si>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</si>
  <si>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</si>
  <si>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</si>
  <si>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</si>
  <si>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</si>
  <si>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</si>
  <si>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a1</t>
  </si>
  <si>
    <t>a2</t>
  </si>
  <si>
    <t>a3</t>
  </si>
  <si>
    <t>a4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</si>
  <si>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</si>
  <si>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</si>
  <si>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</si>
  <si>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</si>
  <si>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</si>
  <si>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</si>
  <si>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</si>
  <si>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STD: 2209693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</si>
  <si>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</si>
  <si>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</si>
  <si>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</si>
  <si>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</si>
  <si>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</si>
  <si>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</si>
  <si>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</si>
  <si>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</si>
  <si>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</si>
  <si>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</si>
  <si>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</si>
  <si>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</si>
  <si>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</si>
  <si>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</si>
  <si>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</si>
  <si>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</si>
  <si>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</si>
  <si>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</si>
  <si>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</si>
  <si>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</si>
  <si>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</si>
  <si>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</si>
  <si>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</si>
  <si>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(0+0)/(1)=0</t>
  </si>
  <si>
    <t>(0+535)/(1)=535</t>
  </si>
  <si>
    <t>(0+1319)/(1)=1319</t>
  </si>
  <si>
    <t>(0+8950)/(1)=8950</t>
  </si>
  <si>
    <t>S2</t>
  </si>
  <si>
    <t>(0+8609)/(1)=8609</t>
  </si>
  <si>
    <t>S3</t>
  </si>
  <si>
    <t>(0+8142)/(1)=8142</t>
  </si>
  <si>
    <t>S4</t>
  </si>
  <si>
    <t>(0+868)/(1)=868</t>
  </si>
  <si>
    <t>S5</t>
  </si>
  <si>
    <t>S6</t>
  </si>
  <si>
    <t>(0+7000)/(1)=7000</t>
  </si>
  <si>
    <t>S7</t>
  </si>
  <si>
    <t>(0+532)/(1)=532</t>
  </si>
  <si>
    <t>(0+6585)/(1)=6585</t>
  </si>
  <si>
    <t>S8</t>
  </si>
  <si>
    <t>(0+6363)/(1)=6363</t>
  </si>
  <si>
    <t>S9</t>
  </si>
  <si>
    <t>(0+5952)/(1)=5952</t>
  </si>
  <si>
    <t>S10</t>
  </si>
  <si>
    <t>(0+4746)/(1)=4746</t>
  </si>
  <si>
    <t>S11</t>
  </si>
  <si>
    <t>(0+2590)/(1)=2590</t>
  </si>
  <si>
    <t>S12</t>
  </si>
  <si>
    <t>S13</t>
  </si>
  <si>
    <t>(0+124)/(1)=124</t>
  </si>
  <si>
    <t>S14</t>
  </si>
  <si>
    <t>(0+2448)/(1)=2448</t>
  </si>
  <si>
    <t>S15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</si>
  <si>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</si>
  <si>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</si>
  <si>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</si>
  <si>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</si>
  <si>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</si>
  <si>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</si>
  <si>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</si>
  <si>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</si>
  <si>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</si>
  <si>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</si>
  <si>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</si>
  <si>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</si>
  <si>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</si>
  <si>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</si>
  <si>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</si>
  <si>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</si>
  <si>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</si>
  <si>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konklúziók</t>
  </si>
  <si>
    <t>noha x1 is hat eredetileg, a kis elemszámú mintában ez a hatás eltűnik</t>
  </si>
  <si>
    <t>az x2 nagyságrendje nem felel meg az inicializálásnak</t>
  </si>
  <si>
    <t>de: a becslés hibátlan</t>
  </si>
  <si>
    <t>noha minden lépcsőnek önálló értéke lehetne, mégis vannak fennsíkok/mocsarak</t>
  </si>
  <si>
    <t>az esetleges input-azonosságok mennyisége kisebb, mint a mocsarak/fennsíkok aránya</t>
  </si>
  <si>
    <t>COCO STD: 2952473</t>
  </si>
  <si>
    <t>(0+375)/(1)=375</t>
  </si>
  <si>
    <t>(0+575)/(1)=575</t>
  </si>
  <si>
    <t>(0+1658)/(1)=1658</t>
  </si>
  <si>
    <t>(0+9251)/(1)=9251</t>
  </si>
  <si>
    <t>(0+7705)/(1)=7705</t>
  </si>
  <si>
    <t>(0+127)/(1)=127</t>
  </si>
  <si>
    <t>(0+1035)/(1)=1035</t>
  </si>
  <si>
    <t>(0+6895)/(1)=6895</t>
  </si>
  <si>
    <t>(0+867)/(1)=867</t>
  </si>
  <si>
    <t>(0+6752)/(1)=6752</t>
  </si>
  <si>
    <t>(0+6463)/(1)=6463</t>
  </si>
  <si>
    <t>(0+4519)/(1)=4519</t>
  </si>
  <si>
    <t>(0+3195)/(1)=3195</t>
  </si>
  <si>
    <t>(0+1710)/(1)=1710</t>
  </si>
  <si>
    <t>(0+697)/(1)=697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</si>
  <si>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</si>
  <si>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x1 nem tartja be / nem ismeri (f)el az 1--10 közöttiség nagyságrendjét</t>
  </si>
  <si>
    <t>de legalább x1 nem került ignorálásra teljesen</t>
  </si>
  <si>
    <t>x2 helytelen nagyságrend és csak 3 lépcsőszint</t>
  </si>
  <si>
    <t>x3 túllép a max. 1000-es korláton és kevés a lépcsőszintek száma</t>
  </si>
  <si>
    <t>x4 helyes nagyságrend, de vannak fennsíkok/mocsarak/platók</t>
  </si>
  <si>
    <t>Feladat</t>
  </si>
  <si>
    <t>a bemeneti jel statisztikái alapján a kimeneti típushibák számát, mértékét, jellegét előrejelezni!</t>
  </si>
  <si>
    <t>OAM</t>
  </si>
  <si>
    <t>sorozat</t>
  </si>
  <si>
    <t>COCO STD: 8112731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</si>
  <si>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</si>
  <si>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</si>
  <si>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</si>
  <si>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</si>
  <si>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</si>
  <si>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</si>
  <si>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</si>
  <si>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</si>
  <si>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</si>
  <si>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</si>
  <si>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</si>
  <si>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</si>
  <si>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</si>
  <si>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</si>
  <si>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</si>
  <si>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(0+267)/(1)=267</t>
  </si>
  <si>
    <t>(0+431)/(1)=431</t>
  </si>
  <si>
    <t>(0+621)/(1)=621</t>
  </si>
  <si>
    <t>(0+10288)/(1)=10288</t>
  </si>
  <si>
    <t>(0+144)/(1)=144</t>
  </si>
  <si>
    <t>(0+10056)/(1)=10056</t>
  </si>
  <si>
    <t>(0+18)/(1)=18</t>
  </si>
  <si>
    <t>(0+9378)/(1)=9378</t>
  </si>
  <si>
    <t>(0+520)/(1)=520</t>
  </si>
  <si>
    <t>(0+9037)/(1)=9037</t>
  </si>
  <si>
    <t>(0+8970)/(1)=8970</t>
  </si>
  <si>
    <t>(0+8840)/(1)=8840</t>
  </si>
  <si>
    <t>(0+170)/(1)=170</t>
  </si>
  <si>
    <t>(0+8266)/(1)=8266</t>
  </si>
  <si>
    <t>(0+8149)/(1)=8149</t>
  </si>
  <si>
    <t>(0+6524)/(1)=6524</t>
  </si>
  <si>
    <t>(0+6486)/(1)=6486</t>
  </si>
  <si>
    <t>S16</t>
  </si>
  <si>
    <t>(0+6202)/(1)=6202</t>
  </si>
  <si>
    <t>S17</t>
  </si>
  <si>
    <t>(0+104)/(1)=104</t>
  </si>
  <si>
    <t>(0+5765)/(1)=5765</t>
  </si>
  <si>
    <t>S18</t>
  </si>
  <si>
    <t>(0+5444)/(1)=5444</t>
  </si>
  <si>
    <t>S19</t>
  </si>
  <si>
    <t>(0+4019)/(1)=4019</t>
  </si>
  <si>
    <t>S20</t>
  </si>
  <si>
    <t>(0+3122)/(1)=3122</t>
  </si>
  <si>
    <t>S21</t>
  </si>
  <si>
    <t>S22</t>
  </si>
  <si>
    <t>S23</t>
  </si>
  <si>
    <t>(0+2810)/(1)=2810</t>
  </si>
  <si>
    <t>S24</t>
  </si>
  <si>
    <t>(0+2352)/(1)=2352</t>
  </si>
  <si>
    <t>S25</t>
  </si>
  <si>
    <t>(0+1837)/(1)=1837</t>
  </si>
  <si>
    <t>S26</t>
  </si>
  <si>
    <t>(0+1272)/(1)=1272</t>
  </si>
  <si>
    <t>S27</t>
  </si>
  <si>
    <t>S28</t>
  </si>
  <si>
    <t>S29</t>
  </si>
  <si>
    <t>S30</t>
  </si>
  <si>
    <t>S30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</si>
  <si>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</si>
  <si>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t>Konklúziók</t>
  </si>
  <si>
    <t>mivel az összeadás többféle tag alapján is vezethet azonos összegre, így a lépcsők egyedisége túlzó elvárás?!</t>
  </si>
  <si>
    <t>x2 nagyságrendhiba, csak 4 fennsík</t>
  </si>
  <si>
    <t>x1 nagyságrendhiba, csak 2 fennsík</t>
  </si>
  <si>
    <t>x3 helyes nagyságrend, széles fennsíkok</t>
  </si>
  <si>
    <t>delta_x4</t>
  </si>
  <si>
    <t>x4 helyes nagyságrend, rövid fennsíkok (delta=0)</t>
  </si>
  <si>
    <t>Egyelőre a bemeneti jel nagyságrendjei hibátlanul mindösszesen nem ismerhetők fel!</t>
  </si>
  <si>
    <t>direkt</t>
  </si>
  <si>
    <t>inverz</t>
  </si>
  <si>
    <t>COCO STD: 3304163</t>
  </si>
  <si>
    <t>X(A5)</t>
  </si>
  <si>
    <t>X(A6)</t>
  </si>
  <si>
    <t>X(A7)</t>
  </si>
  <si>
    <t>X(A8)</t>
  </si>
  <si>
    <t>Y(A9)</t>
  </si>
  <si>
    <t>(0+891)/(1)=891</t>
  </si>
  <si>
    <t>(0+10018)/(1)=10018</t>
  </si>
  <si>
    <t>(0+503)/(1)=503</t>
  </si>
  <si>
    <t>(0+627)/(1)=627</t>
  </si>
  <si>
    <t>(0+9602)/(1)=9602</t>
  </si>
  <si>
    <t>(0+471)/(1)=471</t>
  </si>
  <si>
    <t>(0+8534)/(1)=8534</t>
  </si>
  <si>
    <t>(0+8002)/(1)=8002</t>
  </si>
  <si>
    <t>(0+7832)/(1)=7832</t>
  </si>
  <si>
    <t>(0+241)/(1)=241</t>
  </si>
  <si>
    <t>(0+7164)/(1)=7164</t>
  </si>
  <si>
    <t>(0+6384)/(1)=6384</t>
  </si>
  <si>
    <t>(0+6321)/(1)=6321</t>
  </si>
  <si>
    <t>(0+173)/(1)=173</t>
  </si>
  <si>
    <t>(0+6016)/(1)=6016</t>
  </si>
  <si>
    <t>(0+470)/(1)=470</t>
  </si>
  <si>
    <t>(0+5190)/(1)=5190</t>
  </si>
  <si>
    <t>(0+4902)/(1)=4902</t>
  </si>
  <si>
    <t>(0+264)/(1)=264</t>
  </si>
  <si>
    <t>(0+2827)/(1)=2827</t>
  </si>
  <si>
    <t>(0+2547)/(1)=2547</t>
  </si>
  <si>
    <t>(0+2405)/(1)=2405</t>
  </si>
  <si>
    <t>(0+1510)/(1)=1510</t>
  </si>
  <si>
    <t>(0+65)/(1)=65</t>
  </si>
  <si>
    <t>(0+1366)/(1)=1366</t>
  </si>
  <si>
    <t>(0+801)/(1)=801</t>
  </si>
  <si>
    <t>(0+798)/(1)=798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</si>
  <si>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</si>
  <si>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</si>
  <si>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x5</t>
  </si>
  <si>
    <t>x6</t>
  </si>
  <si>
    <t>x7</t>
  </si>
  <si>
    <t>x8</t>
  </si>
  <si>
    <t>x1 teljesen kiesik: se minél nagyobb, se a minél kisebb (x1=direkt vs x5=inverz) elv nem hat</t>
  </si>
  <si>
    <t>x2 nagyságrendi zavar mindkét ágon (direkt/inverz)</t>
  </si>
  <si>
    <t>x3 csak direkt ág, az elvárások értelmében, helyes nagyságrend</t>
  </si>
  <si>
    <t>x4 erős direkt irány, de van mély inverz hatás is</t>
  </si>
  <si>
    <t>COCO:Y0</t>
  </si>
  <si>
    <t>Y(A6)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</si>
  <si>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</si>
  <si>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Teszt</t>
  </si>
  <si>
    <t>COCO MCM: Teszt</t>
  </si>
  <si>
    <t>COCO:MCM</t>
  </si>
  <si>
    <t>Maximális memória használat: 1.41 Mb</t>
  </si>
  <si>
    <t>(0+3657)/(1)=3657</t>
  </si>
  <si>
    <t>(0+9461)/(1)=9461</t>
  </si>
  <si>
    <t>(0+10909)/(1)=10909</t>
  </si>
  <si>
    <t>(0+9141)/(1)=9141</t>
  </si>
  <si>
    <t>(0+10493)/(1)=10493</t>
  </si>
  <si>
    <t>(0+8337)/(1)=8337</t>
  </si>
  <si>
    <t>(0+2160)/(1)=2160</t>
  </si>
  <si>
    <t>(0+8106)/(1)=8106</t>
  </si>
  <si>
    <t>(0+9010)/(1)=9010</t>
  </si>
  <si>
    <t>(0+1442)/(1)=1442</t>
  </si>
  <si>
    <t>(0+6487)/(1)=6487</t>
  </si>
  <si>
    <t>(0+3909)/(1)=3909</t>
  </si>
  <si>
    <t>(0+9482)/(1)=9482</t>
  </si>
  <si>
    <t>(0+9490)/(1)=9490</t>
  </si>
  <si>
    <t>(0+6590)/(1)=6590</t>
  </si>
  <si>
    <t>(0+6552)/(1)=6552</t>
  </si>
  <si>
    <t>(0+2872)/(1)=2872</t>
  </si>
  <si>
    <t>(0+5614)/(1)=5614</t>
  </si>
  <si>
    <t>(0+2980)/(1)=2980</t>
  </si>
  <si>
    <t>(0+4189)/(1)=4189</t>
  </si>
  <si>
    <t>(0+8319)/(1)=8319</t>
  </si>
  <si>
    <t>A futtatás idôtartama: 0.04 mp (0 p)</t>
  </si>
  <si>
    <t>(0+5197)/(1)=5197</t>
  </si>
  <si>
    <t>Maximális memória használat: 1.37 Mb</t>
  </si>
  <si>
    <t>A futtatás idôtartama: 0.03 mp (0 p)</t>
  </si>
  <si>
    <t>Az STD megoldások az MCM halmaz részei, így a modellhiba kényszerűen nulla kellett, hogy legyen.</t>
  </si>
  <si>
    <t>A lépcsők azonban nem monotonak - ami nem is volt elvárható.</t>
  </si>
  <si>
    <t>COCO Y0: 1691614</t>
  </si>
  <si>
    <t>(0+183)/(1)=183</t>
  </si>
  <si>
    <t>(0+29)/(1)=29</t>
  </si>
  <si>
    <t>(0+10475)/(1)=10475</t>
  </si>
  <si>
    <t>(0+47)/(1)=47</t>
  </si>
  <si>
    <t>(0+35)/(1)=35</t>
  </si>
  <si>
    <t>(0+514)/(1)=514</t>
  </si>
  <si>
    <t>(0+182)/(1)=182</t>
  </si>
  <si>
    <t>(0+28)/(1)=28</t>
  </si>
  <si>
    <t>(0+357)/(1)=357</t>
  </si>
  <si>
    <t>(0+10020)/(1)=10020</t>
  </si>
  <si>
    <t>(0+46)/(1)=46</t>
  </si>
  <si>
    <t>(0+34)/(1)=34</t>
  </si>
  <si>
    <t>(0+487)/(1)=487</t>
  </si>
  <si>
    <t>(0+181)/(1)=181</t>
  </si>
  <si>
    <t>(0+27)/(1)=27</t>
  </si>
  <si>
    <t>(0+356)/(1)=356</t>
  </si>
  <si>
    <t>(0+9265)/(1)=9265</t>
  </si>
  <si>
    <t>(0+45)/(1)=45</t>
  </si>
  <si>
    <t>(0+33)/(1)=33</t>
  </si>
  <si>
    <t>(0+486)/(1)=486</t>
  </si>
  <si>
    <t>(0+180)/(1)=180</t>
  </si>
  <si>
    <t>(0+26)/(1)=26</t>
  </si>
  <si>
    <t>(0+355)/(1)=355</t>
  </si>
  <si>
    <t>(0+9220)/(1)=9220</t>
  </si>
  <si>
    <t>(0+44)/(1)=44</t>
  </si>
  <si>
    <t>(0+32)/(1)=32</t>
  </si>
  <si>
    <t>(0+485)/(1)=485</t>
  </si>
  <si>
    <t>(0+179)/(1)=179</t>
  </si>
  <si>
    <t>(0+25)/(1)=25</t>
  </si>
  <si>
    <t>(0+238)/(1)=238</t>
  </si>
  <si>
    <t>(0+9032)/(1)=9032</t>
  </si>
  <si>
    <t>(0+43)/(1)=43</t>
  </si>
  <si>
    <t>(0+31)/(1)=31</t>
  </si>
  <si>
    <t>(0+73)/(1)=73</t>
  </si>
  <si>
    <t>(0+178)/(1)=178</t>
  </si>
  <si>
    <t>(0+24)/(1)=24</t>
  </si>
  <si>
    <t>(0+237)/(1)=237</t>
  </si>
  <si>
    <t>(0+9031)/(1)=9031</t>
  </si>
  <si>
    <t>(0+42)/(1)=42</t>
  </si>
  <si>
    <t>(0+30)/(1)=30</t>
  </si>
  <si>
    <t>(0+72)/(1)=72</t>
  </si>
  <si>
    <t>(0+177)/(1)=177</t>
  </si>
  <si>
    <t>(0+23)/(1)=23</t>
  </si>
  <si>
    <t>(0+236)/(1)=236</t>
  </si>
  <si>
    <t>(0+8804)/(1)=8804</t>
  </si>
  <si>
    <t>(0+41)/(1)=41</t>
  </si>
  <si>
    <t>(0+71)/(1)=71</t>
  </si>
  <si>
    <t>(0+176)/(1)=176</t>
  </si>
  <si>
    <t>(0+22)/(1)=22</t>
  </si>
  <si>
    <t>(0+235)/(1)=235</t>
  </si>
  <si>
    <t>(0+8803)/(1)=8803</t>
  </si>
  <si>
    <t>(0+40)/(1)=40</t>
  </si>
  <si>
    <t>(0+70)/(1)=70</t>
  </si>
  <si>
    <t>(0+175)/(1)=175</t>
  </si>
  <si>
    <t>(0+21)/(1)=21</t>
  </si>
  <si>
    <t>(0+234)/(1)=234</t>
  </si>
  <si>
    <t>(0+7993)/(1)=7993</t>
  </si>
  <si>
    <t>(0+39)/(1)=39</t>
  </si>
  <si>
    <t>(0+69)/(1)=69</t>
  </si>
  <si>
    <t>(0+174)/(1)=174</t>
  </si>
  <si>
    <t>(0+20)/(1)=20</t>
  </si>
  <si>
    <t>(0+233)/(1)=233</t>
  </si>
  <si>
    <t>(0+7992)/(1)=7992</t>
  </si>
  <si>
    <t>(0+38)/(1)=38</t>
  </si>
  <si>
    <t>(0+68)/(1)=68</t>
  </si>
  <si>
    <t>(0+19)/(1)=19</t>
  </si>
  <si>
    <t>(0+114)/(1)=114</t>
  </si>
  <si>
    <t>(0+7991)/(1)=7991</t>
  </si>
  <si>
    <t>(0+37)/(1)=37</t>
  </si>
  <si>
    <t>(0+67)/(1)=67</t>
  </si>
  <si>
    <t>(0+172)/(1)=172</t>
  </si>
  <si>
    <t>(0+113)/(1)=113</t>
  </si>
  <si>
    <t>(0+6482)/(1)=6482</t>
  </si>
  <si>
    <t>(0+36)/(1)=36</t>
  </si>
  <si>
    <t>(0+66)/(1)=66</t>
  </si>
  <si>
    <t>(0+171)/(1)=171</t>
  </si>
  <si>
    <t>(0+17)/(1)=17</t>
  </si>
  <si>
    <t>(0+112)/(1)=112</t>
  </si>
  <si>
    <t>(0+6481)/(1)=6481</t>
  </si>
  <si>
    <t>(0+16)/(1)=16</t>
  </si>
  <si>
    <t>(0+111)/(1)=111</t>
  </si>
  <si>
    <t>(0+6480)/(1)=6480</t>
  </si>
  <si>
    <t>(0+64)/(1)=64</t>
  </si>
  <si>
    <t>(0+15)/(1)=15</t>
  </si>
  <si>
    <t>(0+110)/(1)=110</t>
  </si>
  <si>
    <t>(0+6441)/(1)=6441</t>
  </si>
  <si>
    <t>(0+63)/(1)=63</t>
  </si>
  <si>
    <t>(0+14)/(1)=14</t>
  </si>
  <si>
    <t>(0+109)/(1)=109</t>
  </si>
  <si>
    <t>(0+6177)/(1)=6177</t>
  </si>
  <si>
    <t>(0+62)/(1)=62</t>
  </si>
  <si>
    <t>(0+13)/(1)=13</t>
  </si>
  <si>
    <t>(0+108)/(1)=108</t>
  </si>
  <si>
    <t>(0+6015)/(1)=6015</t>
  </si>
  <si>
    <t>(0+61)/(1)=61</t>
  </si>
  <si>
    <t>(0+12)/(1)=12</t>
  </si>
  <si>
    <t>(0+107)/(1)=107</t>
  </si>
  <si>
    <t>(0+5195)/(1)=5195</t>
  </si>
  <si>
    <t>(0+11)/(1)=11</t>
  </si>
  <si>
    <t>(0+3823)/(1)=3823</t>
  </si>
  <si>
    <t>(0+10)/(1)=10</t>
  </si>
  <si>
    <t>(0+3254)/(1)=3254</t>
  </si>
  <si>
    <t>(0+9)/(1)=9</t>
  </si>
  <si>
    <t>(0+3253)/(1)=3253</t>
  </si>
  <si>
    <t>(0+8)/(1)=8</t>
  </si>
  <si>
    <t>(0+2948)/(1)=2948</t>
  </si>
  <si>
    <t>(0+7)/(1)=7</t>
  </si>
  <si>
    <t>(0+2574)/(1)=2574</t>
  </si>
  <si>
    <t>(0+6)/(1)=6</t>
  </si>
  <si>
    <t>(0+2347)/(1)=2347</t>
  </si>
  <si>
    <t>(0+5)/(1)=5</t>
  </si>
  <si>
    <t>(0+1518)/(1)=1518</t>
  </si>
  <si>
    <t>(0+4)/(1)=4</t>
  </si>
  <si>
    <t>(0+1106)/(1)=1106</t>
  </si>
  <si>
    <t>(0+3)/(1)=3</t>
  </si>
  <si>
    <t>(0+1105)/(1)=1105</t>
  </si>
  <si>
    <t>(0+2)/(1)=2</t>
  </si>
  <si>
    <t>(0+774)/(1)=774</t>
  </si>
  <si>
    <t>(0+1)/(1)=1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</si>
  <si>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</si>
  <si>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Y0: 2118830</t>
  </si>
  <si>
    <t>(0+272)/(1)=272</t>
  </si>
  <si>
    <t>(0+442)/(1)=442</t>
  </si>
  <si>
    <t>(0+639)/(1)=639</t>
  </si>
  <si>
    <t>(0+10250)/(1)=10250</t>
  </si>
  <si>
    <t>(0+271)/(1)=271</t>
  </si>
  <si>
    <t>(0+638)/(1)=638</t>
  </si>
  <si>
    <t>(0+10015)/(1)=10015</t>
  </si>
  <si>
    <t>(0+270)/(1)=270</t>
  </si>
  <si>
    <t>(0+637)/(1)=637</t>
  </si>
  <si>
    <t>(0+9359)/(1)=9359</t>
  </si>
  <si>
    <t>(0+269)/(1)=269</t>
  </si>
  <si>
    <t>(0+536)/(1)=536</t>
  </si>
  <si>
    <t>(0+9358)/(1)=9358</t>
  </si>
  <si>
    <t>(0+534)/(1)=534</t>
  </si>
  <si>
    <t>(0+8922)/(1)=8922</t>
  </si>
  <si>
    <t>(0+533)/(1)=533</t>
  </si>
  <si>
    <t>(0+8815)/(1)=8815</t>
  </si>
  <si>
    <t>(0+206)/(1)=206</t>
  </si>
  <si>
    <t>(0+8814)/(1)=8814</t>
  </si>
  <si>
    <t>(0+205)/(1)=205</t>
  </si>
  <si>
    <t>(0+8230)/(1)=8230</t>
  </si>
  <si>
    <t>(0+204)/(1)=204</t>
  </si>
  <si>
    <t>(0+8105)/(1)=8105</t>
  </si>
  <si>
    <t>(0+203)/(1)=203</t>
  </si>
  <si>
    <t>(0+8104)/(1)=8104</t>
  </si>
  <si>
    <t>(0+184)/(1)=184</t>
  </si>
  <si>
    <t>(0+6711)/(1)=6711</t>
  </si>
  <si>
    <t>(0+6546)/(1)=6546</t>
  </si>
  <si>
    <t>(0+6515)/(1)=6515</t>
  </si>
  <si>
    <t>(0+6470)/(1)=6470</t>
  </si>
  <si>
    <t>(0+6188)/(1)=6188</t>
  </si>
  <si>
    <t>(0+99)/(1)=99</t>
  </si>
  <si>
    <t>(0+5733)/(1)=5733</t>
  </si>
  <si>
    <t>(0+98)/(1)=98</t>
  </si>
  <si>
    <t>(0+5403)/(1)=5403</t>
  </si>
  <si>
    <t>(0+97)/(1)=97</t>
  </si>
  <si>
    <t>(0+3962)/(1)=3962</t>
  </si>
  <si>
    <t>(0+96)/(1)=96</t>
  </si>
  <si>
    <t>(0+3097)/(1)=3097</t>
  </si>
  <si>
    <t>(0+95)/(1)=95</t>
  </si>
  <si>
    <t>(0+3096)/(1)=3096</t>
  </si>
  <si>
    <t>(0+3095)/(1)=3095</t>
  </si>
  <si>
    <t>(0+2759)/(1)=2759</t>
  </si>
  <si>
    <t>(0+2300)/(1)=2300</t>
  </si>
  <si>
    <t>(0+1798)/(1)=1798</t>
  </si>
  <si>
    <t>(0+1237)/(1)=1237</t>
  </si>
  <si>
    <t>(0+1236)/(1)=1236</t>
  </si>
  <si>
    <t>(0+1235)/(1)=1235</t>
  </si>
  <si>
    <t>(0+393)/(1)=393</t>
  </si>
  <si>
    <t>(0+392)/(1)=392</t>
  </si>
  <si>
    <t>Az Y0 modell ismeri a minden lépcső legyen egyedi elvet, de</t>
  </si>
  <si>
    <t>de egy dupla-attribútumos Y0 esetén nem minden Xi esetén tekintendő kikapcsoltnak a másik nézete, pl.</t>
  </si>
  <si>
    <t>x1 esetén igaz a minél nagyobb annál nagyobb el, de</t>
  </si>
  <si>
    <t>x2 már inkább minél kisebb, annál nagyobb elvet követne (ahol a 29…28…..1…0 lépcsők jelentik a fel nem használt Xi-t)</t>
  </si>
  <si>
    <t>x3 egyértelműen kétirányú (polinom)</t>
  </si>
  <si>
    <t>x4 egyértelműen polinom</t>
  </si>
  <si>
    <t>x1 nagyságrendje téves</t>
  </si>
  <si>
    <t>x3 nagyságrendje helyes</t>
  </si>
  <si>
    <t>x4 nagyságrendje helyes</t>
  </si>
  <si>
    <t>DUPLA</t>
  </si>
  <si>
    <t>SZIMPLA</t>
  </si>
  <si>
    <t>x2 nagyságrendje téves</t>
  </si>
  <si>
    <t>a lépcsők között tetszőlegesen nagy ugrások figyelhetők meg</t>
  </si>
  <si>
    <t>A nagyságrendek mindenhol tévesek…</t>
  </si>
  <si>
    <t>COCO Y0: 1483987</t>
  </si>
  <si>
    <t>(0+249)/(1)=249</t>
  </si>
  <si>
    <t>(0+424)/(1)=424</t>
  </si>
  <si>
    <t>(0+529)/(1)=529</t>
  </si>
  <si>
    <t>(0+10184)/(1)=10184</t>
  </si>
  <si>
    <t>(0+128)/(1)=128</t>
  </si>
  <si>
    <t>(0+248)/(1)=248</t>
  </si>
  <si>
    <t>(0+189)/(1)=189</t>
  </si>
  <si>
    <t>(0+527)/(1)=527</t>
  </si>
  <si>
    <t>(0+9927)/(1)=9927</t>
  </si>
  <si>
    <t>(0+247)/(1)=247</t>
  </si>
  <si>
    <t>(0+526)/(1)=526</t>
  </si>
  <si>
    <t>(0+9313)/(1)=9313</t>
  </si>
  <si>
    <t>(0+126)/(1)=126</t>
  </si>
  <si>
    <t>(0+246)/(1)=246</t>
  </si>
  <si>
    <t>(0+525)/(1)=525</t>
  </si>
  <si>
    <t>(0+9312)/(1)=9312</t>
  </si>
  <si>
    <t>(0+524)/(1)=524</t>
  </si>
  <si>
    <t>(0+9002)/(1)=9002</t>
  </si>
  <si>
    <t>(0+523)/(1)=523</t>
  </si>
  <si>
    <t>(0+8851)/(1)=8851</t>
  </si>
  <si>
    <t>(0+522)/(1)=522</t>
  </si>
  <si>
    <t>(0+8767)/(1)=8767</t>
  </si>
  <si>
    <t>(0+8766)/(1)=8766</t>
  </si>
  <si>
    <t>(0+8173)/(1)=8173</t>
  </si>
  <si>
    <t>(0+8023)/(1)=8023</t>
  </si>
  <si>
    <t>(0+8022)/(1)=8022</t>
  </si>
  <si>
    <t>(0+6652)/(1)=6652</t>
  </si>
  <si>
    <t>(0+6490)/(1)=6490</t>
  </si>
  <si>
    <t>(0+6489)/(1)=6489</t>
  </si>
  <si>
    <t>(0+6439)/(1)=6439</t>
  </si>
  <si>
    <t>(0+6141)/(1)=6141</t>
  </si>
  <si>
    <t>(0+81)/(1)=81</t>
  </si>
  <si>
    <t>(0+5688)/(1)=5688</t>
  </si>
  <si>
    <t>(0+80)/(1)=80</t>
  </si>
  <si>
    <t>(0+5350)/(1)=5350</t>
  </si>
  <si>
    <t>(0+79)/(1)=79</t>
  </si>
  <si>
    <t>(0+3876)/(1)=3876</t>
  </si>
  <si>
    <t>(0+78)/(1)=78</t>
  </si>
  <si>
    <t>(0+3062)/(1)=3062</t>
  </si>
  <si>
    <t>(0+77)/(1)=77</t>
  </si>
  <si>
    <t>(0+3061)/(1)=3061</t>
  </si>
  <si>
    <t>(0+3060)/(1)=3060</t>
  </si>
  <si>
    <t>(0+2701)/(1)=2701</t>
  </si>
  <si>
    <t>(0+2243)/(1)=2243</t>
  </si>
  <si>
    <t>(0+1754)/(1)=1754</t>
  </si>
  <si>
    <t>(0+1198)/(1)=1198</t>
  </si>
  <si>
    <t>(0+1197)/(1)=1197</t>
  </si>
  <si>
    <t>(0+1196)/(1)=1196</t>
  </si>
  <si>
    <t>(0+335)/(1)=335</t>
  </si>
  <si>
    <t>(0+334)/(1)=334</t>
  </si>
  <si>
    <t>x4 nagyságrendje téves</t>
  </si>
  <si>
    <t>alternatív</t>
  </si>
  <si>
    <t>A megduplázott szimpla-direkt-input alternatíva-kikényszerítő hatással bír…</t>
  </si>
  <si>
    <t>X4 már majdnem helyes nagyságrendű…</t>
  </si>
  <si>
    <t>A szimpla és a megkettőzött szimpla lépcsőstruktúrája hasonló (vö. színárnyalatok oszloponként)…</t>
  </si>
  <si>
    <t>total</t>
  </si>
  <si>
    <t>potential</t>
  </si>
  <si>
    <t>nem nulla</t>
  </si>
  <si>
    <t>ZIP-nézet</t>
  </si>
  <si>
    <t>sűrítés</t>
  </si>
  <si>
    <t>tárolandó</t>
  </si>
  <si>
    <t>réteg és hossz</t>
  </si>
  <si>
    <t>korrekció</t>
  </si>
  <si>
    <t xml:space="preserve">csak a </t>
  </si>
  <si>
    <t>hossza kell</t>
  </si>
  <si>
    <t>mert egyes</t>
  </si>
  <si>
    <t>ZIP</t>
  </si>
  <si>
    <t>A 4*30 input tárolása helyett elegendő 70%-os cellaigény (szimpla-attribútumok esetén)</t>
  </si>
  <si>
    <t>A 4*30 input tárolása helyett elegendő 77%-os cellaigény (dupla-attribútumok esetén)</t>
  </si>
  <si>
    <t>lépcsők távolságát és ezek ismétlődésszámát tárolva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</si>
</sst>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5"/>
      <color theme="0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9" fontId="0" fillId="0" borderId="0" xfId="2" applyFont="1"/>
    <xf numFmtId="0" fontId="7" fillId="3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0" fillId="9" borderId="0" xfId="0" applyFill="1"/>
    <xf numFmtId="0" fontId="7" fillId="9" borderId="5" xfId="0" applyFont="1" applyFill="1" applyBorder="1" applyAlignment="1">
      <alignment horizontal="center" vertical="center" wrapText="1"/>
    </xf>
    <xf numFmtId="0" fontId="13" fillId="10" borderId="0" xfId="0" applyFont="1" applyFill="1"/>
    <xf numFmtId="0" fontId="14" fillId="1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1482367-6999-4BD1-86F3-02E6148B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BD12C55-2124-4F69-AA54-678CC0BA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96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9F01F75-5216-4E40-9946-CB4304A4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39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2BC8BDF-01A2-4507-8264-DDE0F3CA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B7E90AE-D7BB-4140-AD47-C1A94AAB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01993A4-3631-4206-AA8E-B523D9A5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51EE3BB-492D-4D90-BB38-4D306D91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18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6C924F9-788F-4C2D-B158-1F9F4535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32CD059-B1F5-44E2-8473-04F8D43A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ttd" id="{A131031F-2B98-4935-BB02-80EA869ACEDD}" userId="Lttd" providerId="Non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3" dT="2022-03-11T17:04:01.23" personId="{A131031F-2B98-4935-BB02-80EA869ACEDD}" id="{A26CBA2F-5CE9-4C97-94CD-7AD5C20CD12D}">
    <text>és tárolni kell a mocsarak/fennsíkok/platók hosszát jelentő számokat is, ahány réteg, annyi érték (1, ..., n)</text>
  </threadedComment>
  <threadedComment ref="B73" dT="2022-03-11T17:04:48.93" personId="{A131031F-2B98-4935-BB02-80EA869ACEDD}" id="{06ABC98C-78C8-4065-BDFF-BADE195A36C4}" parentId="{A26CBA2F-5CE9-4C97-94CD-7AD5C20CD12D}">
    <text>szum() a rétegek száma és  *2 a rétegek hossza</text>
  </threadedComment>
  <threadedComment ref="C73" dT="2022-03-11T17:01:40.08" personId="{A131031F-2B98-4935-BB02-80EA869ACEDD}" id="{A90F2F79-671D-4E4A-942C-B3A2ABAFF81B}">
    <text>eltérő (distinct/egyedi) értékek és ezek darabszáma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20969320220308093955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9524732022030911110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81127312022030911235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330416320220309113715.htm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211883020220309150537.html" TargetMode="External"/><Relationship Id="rId1" Type="http://schemas.openxmlformats.org/officeDocument/2006/relationships/hyperlink" Target="https://miau.my-x.hu/myx-free/coco/test/169161420220309150413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1483987202203091512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F4FF-4E29-4C0B-9E19-B836154C222B}">
  <dimension ref="A1:L16"/>
  <sheetViews>
    <sheetView workbookViewId="0"/>
  </sheetViews>
  <sheetFormatPr defaultColWidth="5.88671875" defaultRowHeight="14.4" x14ac:dyDescent="0.3"/>
  <sheetData>
    <row r="1" spans="1:12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</row>
    <row r="2" spans="1:12" x14ac:dyDescent="0.3">
      <c r="A2" t="s">
        <v>0</v>
      </c>
      <c r="B2">
        <f ca="1">RANDBETWEEN(1,10)</f>
        <v>5</v>
      </c>
      <c r="C2">
        <f ca="1">RANDBETWEEN(1,100)</f>
        <v>98</v>
      </c>
      <c r="D2">
        <f ca="1">RANDBETWEEN(1,1000)</f>
        <v>415</v>
      </c>
      <c r="E2">
        <f ca="1">RANDBETWEEN(1,10000)</f>
        <v>4939</v>
      </c>
      <c r="F2">
        <f ca="1">SUM(B2:E2)</f>
        <v>5457</v>
      </c>
      <c r="H2">
        <f ca="1">RANK(B2,B$2:B$16,0)</f>
        <v>10</v>
      </c>
      <c r="I2">
        <f t="shared" ref="I2:I16" ca="1" si="1">RANK(C2,C$2:C$16,0)</f>
        <v>2</v>
      </c>
      <c r="J2">
        <f t="shared" ref="J2:J16" ca="1" si="2">RANK(D2,D$2:D$16,0)</f>
        <v>8</v>
      </c>
      <c r="K2">
        <f t="shared" ref="K2:K16" ca="1" si="3">RANK(E2,E$2:E$16,0)</f>
        <v>10</v>
      </c>
      <c r="L2">
        <f ca="1">F2</f>
        <v>5457</v>
      </c>
    </row>
    <row r="3" spans="1:12" x14ac:dyDescent="0.3">
      <c r="A3" t="s">
        <v>1</v>
      </c>
      <c r="B3">
        <f t="shared" ref="B3:B16" ca="1" si="4">RANDBETWEEN(1,10)</f>
        <v>10</v>
      </c>
      <c r="C3">
        <f t="shared" ref="C3:C16" ca="1" si="5">RANDBETWEEN(1,100)</f>
        <v>31</v>
      </c>
      <c r="D3">
        <f t="shared" ref="D3:D16" ca="1" si="6">RANDBETWEEN(1,1000)</f>
        <v>492</v>
      </c>
      <c r="E3">
        <f t="shared" ref="E3:E16" ca="1" si="7">RANDBETWEEN(1,10000)</f>
        <v>8402</v>
      </c>
      <c r="F3">
        <f t="shared" ref="F3:F16" ca="1" si="8">SUM(B3:E3)</f>
        <v>8935</v>
      </c>
      <c r="H3">
        <f t="shared" ref="H3:H16" ca="1" si="9">RANK(B3,B$2:B$16,0)</f>
        <v>1</v>
      </c>
      <c r="I3">
        <f t="shared" ca="1" si="1"/>
        <v>13</v>
      </c>
      <c r="J3">
        <f t="shared" ca="1" si="2"/>
        <v>5</v>
      </c>
      <c r="K3">
        <f t="shared" ca="1" si="3"/>
        <v>4</v>
      </c>
      <c r="L3">
        <f t="shared" ref="L3:L16" ca="1" si="10">F3</f>
        <v>8935</v>
      </c>
    </row>
    <row r="4" spans="1:12" x14ac:dyDescent="0.3">
      <c r="A4" t="s">
        <v>2</v>
      </c>
      <c r="B4">
        <f t="shared" ca="1" si="4"/>
        <v>10</v>
      </c>
      <c r="C4">
        <f t="shared" ca="1" si="5"/>
        <v>60</v>
      </c>
      <c r="D4">
        <f t="shared" ca="1" si="6"/>
        <v>718</v>
      </c>
      <c r="E4">
        <f t="shared" ca="1" si="7"/>
        <v>6621</v>
      </c>
      <c r="F4">
        <f t="shared" ca="1" si="8"/>
        <v>7409</v>
      </c>
      <c r="H4">
        <f t="shared" ca="1" si="9"/>
        <v>1</v>
      </c>
      <c r="I4">
        <f t="shared" ca="1" si="1"/>
        <v>9</v>
      </c>
      <c r="J4">
        <f t="shared" ca="1" si="2"/>
        <v>3</v>
      </c>
      <c r="K4">
        <f t="shared" ca="1" si="3"/>
        <v>6</v>
      </c>
      <c r="L4">
        <f t="shared" ca="1" si="10"/>
        <v>7409</v>
      </c>
    </row>
    <row r="5" spans="1:12" x14ac:dyDescent="0.3">
      <c r="A5" t="s">
        <v>3</v>
      </c>
      <c r="B5">
        <f t="shared" ca="1" si="4"/>
        <v>3</v>
      </c>
      <c r="C5">
        <f t="shared" ca="1" si="5"/>
        <v>82</v>
      </c>
      <c r="D5">
        <f t="shared" ca="1" si="6"/>
        <v>317</v>
      </c>
      <c r="E5">
        <f t="shared" ca="1" si="7"/>
        <v>4581</v>
      </c>
      <c r="F5">
        <f t="shared" ca="1" si="8"/>
        <v>4983</v>
      </c>
      <c r="H5">
        <f t="shared" ca="1" si="9"/>
        <v>11</v>
      </c>
      <c r="I5">
        <f t="shared" ca="1" si="1"/>
        <v>5</v>
      </c>
      <c r="J5">
        <f t="shared" ca="1" si="2"/>
        <v>10</v>
      </c>
      <c r="K5">
        <f t="shared" ca="1" si="3"/>
        <v>12</v>
      </c>
      <c r="L5">
        <f t="shared" ca="1" si="10"/>
        <v>4983</v>
      </c>
    </row>
    <row r="6" spans="1:12" x14ac:dyDescent="0.3">
      <c r="A6" t="s">
        <v>4</v>
      </c>
      <c r="B6">
        <f t="shared" ca="1" si="4"/>
        <v>8</v>
      </c>
      <c r="C6">
        <f t="shared" ca="1" si="5"/>
        <v>76</v>
      </c>
      <c r="D6">
        <f t="shared" ca="1" si="6"/>
        <v>595</v>
      </c>
      <c r="E6">
        <f t="shared" ca="1" si="7"/>
        <v>9173</v>
      </c>
      <c r="F6">
        <f t="shared" ca="1" si="8"/>
        <v>9852</v>
      </c>
      <c r="H6">
        <f t="shared" ca="1" si="9"/>
        <v>5</v>
      </c>
      <c r="I6">
        <f t="shared" ca="1" si="1"/>
        <v>8</v>
      </c>
      <c r="J6">
        <f t="shared" ca="1" si="2"/>
        <v>4</v>
      </c>
      <c r="K6">
        <f t="shared" ca="1" si="3"/>
        <v>3</v>
      </c>
      <c r="L6">
        <f t="shared" ca="1" si="10"/>
        <v>9852</v>
      </c>
    </row>
    <row r="7" spans="1:12" x14ac:dyDescent="0.3">
      <c r="A7" t="s">
        <v>5</v>
      </c>
      <c r="B7">
        <f t="shared" ca="1" si="4"/>
        <v>6</v>
      </c>
      <c r="C7">
        <f t="shared" ca="1" si="5"/>
        <v>55</v>
      </c>
      <c r="D7">
        <f t="shared" ca="1" si="6"/>
        <v>471</v>
      </c>
      <c r="E7">
        <f t="shared" ca="1" si="7"/>
        <v>9856</v>
      </c>
      <c r="F7">
        <f t="shared" ca="1" si="8"/>
        <v>10388</v>
      </c>
      <c r="H7">
        <f t="shared" ca="1" si="9"/>
        <v>7</v>
      </c>
      <c r="I7">
        <f t="shared" ca="1" si="1"/>
        <v>10</v>
      </c>
      <c r="J7">
        <f t="shared" ca="1" si="2"/>
        <v>7</v>
      </c>
      <c r="K7">
        <f t="shared" ca="1" si="3"/>
        <v>1</v>
      </c>
      <c r="L7">
        <f t="shared" ca="1" si="10"/>
        <v>10388</v>
      </c>
    </row>
    <row r="8" spans="1:12" x14ac:dyDescent="0.3">
      <c r="A8" t="s">
        <v>6</v>
      </c>
      <c r="B8">
        <f t="shared" ca="1" si="4"/>
        <v>6</v>
      </c>
      <c r="C8">
        <f t="shared" ca="1" si="5"/>
        <v>89</v>
      </c>
      <c r="D8">
        <f t="shared" ca="1" si="6"/>
        <v>118</v>
      </c>
      <c r="E8">
        <f t="shared" ca="1" si="7"/>
        <v>6832</v>
      </c>
      <c r="F8">
        <f t="shared" ca="1" si="8"/>
        <v>7045</v>
      </c>
      <c r="H8">
        <f t="shared" ca="1" si="9"/>
        <v>7</v>
      </c>
      <c r="I8">
        <f t="shared" ca="1" si="1"/>
        <v>3</v>
      </c>
      <c r="J8">
        <f t="shared" ca="1" si="2"/>
        <v>14</v>
      </c>
      <c r="K8">
        <f t="shared" ca="1" si="3"/>
        <v>5</v>
      </c>
      <c r="L8">
        <f t="shared" ca="1" si="10"/>
        <v>7045</v>
      </c>
    </row>
    <row r="9" spans="1:12" x14ac:dyDescent="0.3">
      <c r="A9" t="s">
        <v>7</v>
      </c>
      <c r="B9">
        <f t="shared" ca="1" si="4"/>
        <v>3</v>
      </c>
      <c r="C9">
        <f t="shared" ca="1" si="5"/>
        <v>100</v>
      </c>
      <c r="D9">
        <f t="shared" ca="1" si="6"/>
        <v>203</v>
      </c>
      <c r="E9">
        <f t="shared" ca="1" si="7"/>
        <v>5147</v>
      </c>
      <c r="F9">
        <f t="shared" ca="1" si="8"/>
        <v>5453</v>
      </c>
      <c r="H9">
        <f t="shared" ca="1" si="9"/>
        <v>11</v>
      </c>
      <c r="I9">
        <f t="shared" ca="1" si="1"/>
        <v>1</v>
      </c>
      <c r="J9">
        <f t="shared" ca="1" si="2"/>
        <v>13</v>
      </c>
      <c r="K9">
        <f t="shared" ca="1" si="3"/>
        <v>9</v>
      </c>
      <c r="L9">
        <f t="shared" ca="1" si="10"/>
        <v>5453</v>
      </c>
    </row>
    <row r="10" spans="1:12" x14ac:dyDescent="0.3">
      <c r="A10" t="s">
        <v>8</v>
      </c>
      <c r="B10">
        <f t="shared" ca="1" si="4"/>
        <v>10</v>
      </c>
      <c r="C10">
        <f t="shared" ca="1" si="5"/>
        <v>87</v>
      </c>
      <c r="D10">
        <f t="shared" ca="1" si="6"/>
        <v>881</v>
      </c>
      <c r="E10">
        <f t="shared" ca="1" si="7"/>
        <v>245</v>
      </c>
      <c r="F10">
        <f t="shared" ca="1" si="8"/>
        <v>1223</v>
      </c>
      <c r="H10">
        <f t="shared" ca="1" si="9"/>
        <v>1</v>
      </c>
      <c r="I10">
        <f t="shared" ca="1" si="1"/>
        <v>4</v>
      </c>
      <c r="J10">
        <f t="shared" ca="1" si="2"/>
        <v>1</v>
      </c>
      <c r="K10">
        <f t="shared" ca="1" si="3"/>
        <v>14</v>
      </c>
      <c r="L10">
        <f t="shared" ca="1" si="10"/>
        <v>1223</v>
      </c>
    </row>
    <row r="11" spans="1:12" x14ac:dyDescent="0.3">
      <c r="A11" t="s">
        <v>9</v>
      </c>
      <c r="B11">
        <f t="shared" ca="1" si="4"/>
        <v>10</v>
      </c>
      <c r="C11">
        <f t="shared" ca="1" si="5"/>
        <v>52</v>
      </c>
      <c r="D11">
        <f t="shared" ca="1" si="6"/>
        <v>68</v>
      </c>
      <c r="E11">
        <f t="shared" ca="1" si="7"/>
        <v>4828</v>
      </c>
      <c r="F11">
        <f t="shared" ca="1" si="8"/>
        <v>4958</v>
      </c>
      <c r="H11">
        <f t="shared" ca="1" si="9"/>
        <v>1</v>
      </c>
      <c r="I11">
        <f t="shared" ca="1" si="1"/>
        <v>11</v>
      </c>
      <c r="J11">
        <f t="shared" ca="1" si="2"/>
        <v>15</v>
      </c>
      <c r="K11">
        <f t="shared" ca="1" si="3"/>
        <v>11</v>
      </c>
      <c r="L11">
        <f t="shared" ca="1" si="10"/>
        <v>4958</v>
      </c>
    </row>
    <row r="12" spans="1:12" x14ac:dyDescent="0.3">
      <c r="A12" t="s">
        <v>10</v>
      </c>
      <c r="B12">
        <f t="shared" ca="1" si="4"/>
        <v>3</v>
      </c>
      <c r="C12">
        <f t="shared" ca="1" si="5"/>
        <v>7</v>
      </c>
      <c r="D12">
        <f t="shared" ca="1" si="6"/>
        <v>231</v>
      </c>
      <c r="E12">
        <f t="shared" ca="1" si="7"/>
        <v>9212</v>
      </c>
      <c r="F12">
        <f t="shared" ca="1" si="8"/>
        <v>9453</v>
      </c>
      <c r="H12">
        <f t="shared" ca="1" si="9"/>
        <v>11</v>
      </c>
      <c r="I12">
        <f t="shared" ca="1" si="1"/>
        <v>15</v>
      </c>
      <c r="J12">
        <f t="shared" ca="1" si="2"/>
        <v>12</v>
      </c>
      <c r="K12">
        <f t="shared" ca="1" si="3"/>
        <v>2</v>
      </c>
      <c r="L12">
        <f t="shared" ca="1" si="10"/>
        <v>9453</v>
      </c>
    </row>
    <row r="13" spans="1:12" x14ac:dyDescent="0.3">
      <c r="A13" t="s">
        <v>11</v>
      </c>
      <c r="B13">
        <f t="shared" ca="1" si="4"/>
        <v>7</v>
      </c>
      <c r="C13">
        <f t="shared" ca="1" si="5"/>
        <v>8</v>
      </c>
      <c r="D13">
        <f t="shared" ca="1" si="6"/>
        <v>394</v>
      </c>
      <c r="E13">
        <f t="shared" ca="1" si="7"/>
        <v>3305</v>
      </c>
      <c r="F13">
        <f t="shared" ca="1" si="8"/>
        <v>3714</v>
      </c>
      <c r="H13">
        <f t="shared" ca="1" si="9"/>
        <v>6</v>
      </c>
      <c r="I13">
        <f t="shared" ca="1" si="1"/>
        <v>14</v>
      </c>
      <c r="J13">
        <f t="shared" ca="1" si="2"/>
        <v>9</v>
      </c>
      <c r="K13">
        <f t="shared" ca="1" si="3"/>
        <v>13</v>
      </c>
      <c r="L13">
        <f t="shared" ca="1" si="10"/>
        <v>3714</v>
      </c>
    </row>
    <row r="14" spans="1:12" x14ac:dyDescent="0.3">
      <c r="A14" t="s">
        <v>12</v>
      </c>
      <c r="B14">
        <f t="shared" ca="1" si="4"/>
        <v>3</v>
      </c>
      <c r="C14">
        <f t="shared" ca="1" si="5"/>
        <v>78</v>
      </c>
      <c r="D14">
        <f t="shared" ca="1" si="6"/>
        <v>474</v>
      </c>
      <c r="E14">
        <f t="shared" ca="1" si="7"/>
        <v>151</v>
      </c>
      <c r="F14">
        <f t="shared" ca="1" si="8"/>
        <v>706</v>
      </c>
      <c r="H14">
        <f t="shared" ca="1" si="9"/>
        <v>11</v>
      </c>
      <c r="I14">
        <f t="shared" ca="1" si="1"/>
        <v>7</v>
      </c>
      <c r="J14">
        <f t="shared" ca="1" si="2"/>
        <v>6</v>
      </c>
      <c r="K14">
        <f t="shared" ca="1" si="3"/>
        <v>15</v>
      </c>
      <c r="L14">
        <f t="shared" ca="1" si="10"/>
        <v>706</v>
      </c>
    </row>
    <row r="15" spans="1:12" x14ac:dyDescent="0.3">
      <c r="A15" t="s">
        <v>13</v>
      </c>
      <c r="B15">
        <f t="shared" ca="1" si="4"/>
        <v>6</v>
      </c>
      <c r="C15">
        <f t="shared" ca="1" si="5"/>
        <v>79</v>
      </c>
      <c r="D15">
        <f t="shared" ca="1" si="6"/>
        <v>751</v>
      </c>
      <c r="E15">
        <f t="shared" ca="1" si="7"/>
        <v>5248</v>
      </c>
      <c r="F15">
        <f t="shared" ca="1" si="8"/>
        <v>6084</v>
      </c>
      <c r="H15">
        <f t="shared" ca="1" si="9"/>
        <v>7</v>
      </c>
      <c r="I15">
        <f t="shared" ca="1" si="1"/>
        <v>6</v>
      </c>
      <c r="J15">
        <f t="shared" ca="1" si="2"/>
        <v>2</v>
      </c>
      <c r="K15">
        <f t="shared" ca="1" si="3"/>
        <v>8</v>
      </c>
      <c r="L15">
        <f t="shared" ca="1" si="10"/>
        <v>6084</v>
      </c>
    </row>
    <row r="16" spans="1:12" x14ac:dyDescent="0.3">
      <c r="A16" t="s">
        <v>14</v>
      </c>
      <c r="B16">
        <f t="shared" ca="1" si="4"/>
        <v>2</v>
      </c>
      <c r="C16">
        <f t="shared" ca="1" si="5"/>
        <v>37</v>
      </c>
      <c r="D16">
        <f t="shared" ca="1" si="6"/>
        <v>241</v>
      </c>
      <c r="E16">
        <f t="shared" ca="1" si="7"/>
        <v>6535</v>
      </c>
      <c r="F16">
        <f t="shared" ca="1" si="8"/>
        <v>6815</v>
      </c>
      <c r="H16">
        <f t="shared" ca="1" si="9"/>
        <v>15</v>
      </c>
      <c r="I16">
        <f t="shared" ca="1" si="1"/>
        <v>12</v>
      </c>
      <c r="J16">
        <f t="shared" ca="1" si="2"/>
        <v>11</v>
      </c>
      <c r="K16">
        <f t="shared" ca="1" si="3"/>
        <v>7</v>
      </c>
      <c r="L16">
        <f t="shared" ca="1" si="10"/>
        <v>6815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5134-E77A-4B9E-8B6A-F3FB594CB0CF}">
  <dimension ref="A1:AA87"/>
  <sheetViews>
    <sheetView zoomScale="30" zoomScaleNormal="30" workbookViewId="0">
      <selection activeCell="AA41" sqref="AA41"/>
    </sheetView>
  </sheetViews>
  <sheetFormatPr defaultRowHeight="14.4" x14ac:dyDescent="0.3"/>
  <cols>
    <col min="1" max="1" width="4.5546875" bestFit="1" customWidth="1"/>
    <col min="2" max="3" width="3.44140625" bestFit="1" customWidth="1"/>
    <col min="4" max="4" width="4.5546875" bestFit="1" customWidth="1"/>
    <col min="5" max="6" width="5.6640625" bestFit="1" customWidth="1"/>
    <col min="8" max="11" width="3.44140625" bestFit="1" customWidth="1"/>
    <col min="12" max="12" width="5.6640625" bestFit="1" customWidth="1"/>
    <col min="13" max="13" width="7.109375" bestFit="1" customWidth="1"/>
    <col min="16" max="16" width="31" bestFit="1" customWidth="1"/>
    <col min="17" max="17" width="7.109375" bestFit="1" customWidth="1"/>
    <col min="18" max="20" width="8.77734375" bestFit="1" customWidth="1"/>
    <col min="21" max="21" width="4.88671875" bestFit="1" customWidth="1"/>
    <col min="22" max="22" width="7.88671875" bestFit="1" customWidth="1"/>
    <col min="23" max="23" width="3.44140625" bestFit="1" customWidth="1"/>
    <col min="24" max="24" width="6.77734375" bestFit="1" customWidth="1"/>
    <col min="25" max="25" width="2.109375" bestFit="1" customWidth="1"/>
    <col min="26" max="26" width="6.21875" bestFit="1" customWidth="1"/>
    <col min="27" max="27" width="9" bestFit="1" customWidth="1"/>
  </cols>
  <sheetData>
    <row r="1" spans="1:27" ht="18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  <c r="M1" t="str">
        <f>U58</f>
        <v>Becslés</v>
      </c>
      <c r="P1" s="1"/>
    </row>
    <row r="2" spans="1:27" x14ac:dyDescent="0.3">
      <c r="A2" t="s">
        <v>0</v>
      </c>
      <c r="B2">
        <v>10</v>
      </c>
      <c r="C2">
        <v>22</v>
      </c>
      <c r="D2">
        <v>891</v>
      </c>
      <c r="E2">
        <v>2986</v>
      </c>
      <c r="F2">
        <f>SUM(B2:E2)</f>
        <v>3909</v>
      </c>
      <c r="H2">
        <f>RANK(B2,B$2:B$16,0)</f>
        <v>1</v>
      </c>
      <c r="I2">
        <f t="shared" ref="I2:K16" si="1">RANK(C2,C$2:C$16,0)</f>
        <v>11</v>
      </c>
      <c r="J2">
        <f t="shared" si="1"/>
        <v>2</v>
      </c>
      <c r="K2">
        <f t="shared" si="1"/>
        <v>12</v>
      </c>
      <c r="L2">
        <f>F2</f>
        <v>3909</v>
      </c>
      <c r="M2">
        <f t="shared" ref="M2:M16" si="2">U59</f>
        <v>3909</v>
      </c>
      <c r="P2" s="2"/>
    </row>
    <row r="3" spans="1:27" x14ac:dyDescent="0.3">
      <c r="A3" t="s">
        <v>1</v>
      </c>
      <c r="B3">
        <v>10</v>
      </c>
      <c r="C3">
        <v>44</v>
      </c>
      <c r="D3">
        <v>389</v>
      </c>
      <c r="E3">
        <v>6452</v>
      </c>
      <c r="F3">
        <f t="shared" ref="F3:F16" si="3">SUM(B3:E3)</f>
        <v>6895</v>
      </c>
      <c r="H3">
        <f t="shared" ref="H3:H16" si="4">RANK(B3,B$2:B$16,0)</f>
        <v>1</v>
      </c>
      <c r="I3">
        <f t="shared" si="1"/>
        <v>7</v>
      </c>
      <c r="J3">
        <f t="shared" si="1"/>
        <v>9</v>
      </c>
      <c r="K3">
        <f t="shared" si="1"/>
        <v>8</v>
      </c>
      <c r="L3">
        <f t="shared" ref="L3:L16" si="5">F3</f>
        <v>6895</v>
      </c>
      <c r="M3">
        <f t="shared" si="2"/>
        <v>6895</v>
      </c>
    </row>
    <row r="4" spans="1:27" x14ac:dyDescent="0.3">
      <c r="A4" t="s">
        <v>2</v>
      </c>
      <c r="B4">
        <v>5</v>
      </c>
      <c r="C4">
        <v>57</v>
      </c>
      <c r="D4">
        <v>302</v>
      </c>
      <c r="E4">
        <v>9118</v>
      </c>
      <c r="F4">
        <f t="shared" si="3"/>
        <v>9482</v>
      </c>
      <c r="H4">
        <f t="shared" si="4"/>
        <v>8</v>
      </c>
      <c r="I4">
        <f t="shared" si="1"/>
        <v>5</v>
      </c>
      <c r="J4">
        <f t="shared" si="1"/>
        <v>11</v>
      </c>
      <c r="K4">
        <f t="shared" si="1"/>
        <v>1</v>
      </c>
      <c r="L4">
        <f t="shared" si="5"/>
        <v>9482</v>
      </c>
      <c r="M4">
        <f t="shared" si="2"/>
        <v>9482</v>
      </c>
    </row>
    <row r="5" spans="1:27" ht="18" x14ac:dyDescent="0.3">
      <c r="A5" t="s">
        <v>3</v>
      </c>
      <c r="B5">
        <v>9</v>
      </c>
      <c r="C5">
        <v>19</v>
      </c>
      <c r="D5">
        <v>642</v>
      </c>
      <c r="E5">
        <v>198</v>
      </c>
      <c r="F5">
        <f t="shared" si="3"/>
        <v>868</v>
      </c>
      <c r="H5">
        <f t="shared" si="4"/>
        <v>3</v>
      </c>
      <c r="I5">
        <f t="shared" si="1"/>
        <v>12</v>
      </c>
      <c r="J5">
        <f t="shared" si="1"/>
        <v>4</v>
      </c>
      <c r="K5">
        <f t="shared" si="1"/>
        <v>15</v>
      </c>
      <c r="L5">
        <f t="shared" si="5"/>
        <v>868</v>
      </c>
      <c r="M5">
        <f t="shared" si="2"/>
        <v>868</v>
      </c>
      <c r="P5" s="3" t="s">
        <v>20</v>
      </c>
      <c r="Q5" s="4">
        <v>2209693</v>
      </c>
      <c r="R5" s="3" t="s">
        <v>21</v>
      </c>
      <c r="S5" s="4">
        <v>15</v>
      </c>
      <c r="T5" s="3" t="s">
        <v>22</v>
      </c>
      <c r="U5" s="4">
        <v>4</v>
      </c>
      <c r="V5" s="3" t="s">
        <v>23</v>
      </c>
      <c r="W5" s="4">
        <v>15</v>
      </c>
      <c r="X5" s="3" t="s">
        <v>24</v>
      </c>
      <c r="Y5" s="4">
        <v>0</v>
      </c>
      <c r="Z5" s="3" t="s">
        <v>25</v>
      </c>
      <c r="AA5" s="4" t="s">
        <v>26</v>
      </c>
    </row>
    <row r="6" spans="1:27" ht="18.600000000000001" thickBot="1" x14ac:dyDescent="0.35">
      <c r="A6" t="s">
        <v>4</v>
      </c>
      <c r="B6">
        <v>1</v>
      </c>
      <c r="C6">
        <v>28</v>
      </c>
      <c r="D6">
        <v>689</v>
      </c>
      <c r="E6">
        <v>7601</v>
      </c>
      <c r="F6">
        <f t="shared" si="3"/>
        <v>8319</v>
      </c>
      <c r="H6">
        <f t="shared" si="4"/>
        <v>15</v>
      </c>
      <c r="I6">
        <f t="shared" si="1"/>
        <v>8</v>
      </c>
      <c r="J6">
        <f t="shared" si="1"/>
        <v>3</v>
      </c>
      <c r="K6">
        <f t="shared" si="1"/>
        <v>6</v>
      </c>
      <c r="L6">
        <f t="shared" si="5"/>
        <v>8319</v>
      </c>
      <c r="M6">
        <f t="shared" si="2"/>
        <v>8319</v>
      </c>
      <c r="P6" s="1"/>
    </row>
    <row r="7" spans="1:27" ht="15" thickBot="1" x14ac:dyDescent="0.35">
      <c r="A7" t="s">
        <v>5</v>
      </c>
      <c r="B7">
        <v>6</v>
      </c>
      <c r="C7">
        <v>57</v>
      </c>
      <c r="D7">
        <v>159</v>
      </c>
      <c r="E7">
        <v>8044</v>
      </c>
      <c r="F7">
        <f t="shared" si="3"/>
        <v>8266</v>
      </c>
      <c r="H7">
        <f t="shared" si="4"/>
        <v>6</v>
      </c>
      <c r="I7">
        <f t="shared" si="1"/>
        <v>5</v>
      </c>
      <c r="J7">
        <f t="shared" si="1"/>
        <v>13</v>
      </c>
      <c r="K7">
        <f t="shared" si="1"/>
        <v>5</v>
      </c>
      <c r="L7">
        <f t="shared" si="5"/>
        <v>8266</v>
      </c>
      <c r="M7">
        <f t="shared" si="2"/>
        <v>8266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t="s">
        <v>6</v>
      </c>
      <c r="B8">
        <v>4</v>
      </c>
      <c r="C8">
        <v>28</v>
      </c>
      <c r="D8">
        <v>180</v>
      </c>
      <c r="E8">
        <v>2910</v>
      </c>
      <c r="F8">
        <f t="shared" si="3"/>
        <v>3122</v>
      </c>
      <c r="H8">
        <f t="shared" si="4"/>
        <v>10</v>
      </c>
      <c r="I8">
        <f t="shared" si="1"/>
        <v>8</v>
      </c>
      <c r="J8">
        <f t="shared" si="1"/>
        <v>12</v>
      </c>
      <c r="K8">
        <f t="shared" si="1"/>
        <v>13</v>
      </c>
      <c r="L8">
        <f t="shared" si="5"/>
        <v>3122</v>
      </c>
      <c r="M8">
        <f t="shared" si="2"/>
        <v>3122</v>
      </c>
      <c r="P8" s="5" t="s">
        <v>33</v>
      </c>
      <c r="Q8" s="6">
        <v>1</v>
      </c>
      <c r="R8" s="6">
        <v>11</v>
      </c>
      <c r="S8" s="6">
        <v>2</v>
      </c>
      <c r="T8" s="6">
        <v>12</v>
      </c>
      <c r="U8" s="6">
        <v>3909</v>
      </c>
    </row>
    <row r="9" spans="1:27" ht="15" thickBot="1" x14ac:dyDescent="0.35">
      <c r="A9" t="s">
        <v>7</v>
      </c>
      <c r="B9">
        <v>8</v>
      </c>
      <c r="C9">
        <v>24</v>
      </c>
      <c r="D9">
        <v>564</v>
      </c>
      <c r="E9">
        <v>5018</v>
      </c>
      <c r="F9">
        <f t="shared" si="3"/>
        <v>5614</v>
      </c>
      <c r="H9">
        <f t="shared" si="4"/>
        <v>5</v>
      </c>
      <c r="I9">
        <f t="shared" si="1"/>
        <v>10</v>
      </c>
      <c r="J9">
        <f t="shared" si="1"/>
        <v>5</v>
      </c>
      <c r="K9">
        <f t="shared" si="1"/>
        <v>10</v>
      </c>
      <c r="L9">
        <f t="shared" si="5"/>
        <v>5614</v>
      </c>
      <c r="M9">
        <f t="shared" si="2"/>
        <v>5614</v>
      </c>
      <c r="P9" s="5" t="s">
        <v>34</v>
      </c>
      <c r="Q9" s="6">
        <v>1</v>
      </c>
      <c r="R9" s="6">
        <v>7</v>
      </c>
      <c r="S9" s="6">
        <v>9</v>
      </c>
      <c r="T9" s="6">
        <v>8</v>
      </c>
      <c r="U9" s="6">
        <v>6895</v>
      </c>
    </row>
    <row r="10" spans="1:27" ht="15" thickBot="1" x14ac:dyDescent="0.35">
      <c r="A10" t="s">
        <v>8</v>
      </c>
      <c r="B10">
        <v>4</v>
      </c>
      <c r="C10">
        <v>82</v>
      </c>
      <c r="D10">
        <v>23</v>
      </c>
      <c r="E10">
        <v>6476</v>
      </c>
      <c r="F10">
        <f t="shared" si="3"/>
        <v>6585</v>
      </c>
      <c r="H10">
        <f t="shared" si="4"/>
        <v>10</v>
      </c>
      <c r="I10">
        <f t="shared" si="1"/>
        <v>3</v>
      </c>
      <c r="J10">
        <f t="shared" si="1"/>
        <v>15</v>
      </c>
      <c r="K10">
        <f t="shared" si="1"/>
        <v>7</v>
      </c>
      <c r="L10">
        <f t="shared" si="5"/>
        <v>6585</v>
      </c>
      <c r="M10">
        <f t="shared" si="2"/>
        <v>6585</v>
      </c>
      <c r="P10" s="5" t="s">
        <v>35</v>
      </c>
      <c r="Q10" s="6">
        <v>8</v>
      </c>
      <c r="R10" s="6">
        <v>5</v>
      </c>
      <c r="S10" s="6">
        <v>11</v>
      </c>
      <c r="T10" s="6">
        <v>1</v>
      </c>
      <c r="U10" s="6">
        <v>9482</v>
      </c>
    </row>
    <row r="11" spans="1:27" ht="15" thickBot="1" x14ac:dyDescent="0.35">
      <c r="A11" t="s">
        <v>9</v>
      </c>
      <c r="B11">
        <v>3</v>
      </c>
      <c r="C11">
        <v>7</v>
      </c>
      <c r="D11">
        <v>982</v>
      </c>
      <c r="E11">
        <v>8469</v>
      </c>
      <c r="F11">
        <f t="shared" si="3"/>
        <v>9461</v>
      </c>
      <c r="H11">
        <f t="shared" si="4"/>
        <v>14</v>
      </c>
      <c r="I11">
        <f t="shared" si="1"/>
        <v>14</v>
      </c>
      <c r="J11">
        <f t="shared" si="1"/>
        <v>1</v>
      </c>
      <c r="K11">
        <f t="shared" si="1"/>
        <v>3</v>
      </c>
      <c r="L11">
        <f t="shared" si="5"/>
        <v>9461</v>
      </c>
      <c r="M11">
        <f t="shared" si="2"/>
        <v>9461</v>
      </c>
      <c r="P11" s="5" t="s">
        <v>36</v>
      </c>
      <c r="Q11" s="6">
        <v>3</v>
      </c>
      <c r="R11" s="6">
        <v>12</v>
      </c>
      <c r="S11" s="6">
        <v>4</v>
      </c>
      <c r="T11" s="6">
        <v>15</v>
      </c>
      <c r="U11" s="6">
        <v>868</v>
      </c>
    </row>
    <row r="12" spans="1:27" ht="15" thickBot="1" x14ac:dyDescent="0.35">
      <c r="A12" t="s">
        <v>10</v>
      </c>
      <c r="B12">
        <v>4</v>
      </c>
      <c r="C12">
        <v>3</v>
      </c>
      <c r="D12">
        <v>323</v>
      </c>
      <c r="E12">
        <v>8811</v>
      </c>
      <c r="F12">
        <f t="shared" si="3"/>
        <v>9141</v>
      </c>
      <c r="H12">
        <f t="shared" si="4"/>
        <v>10</v>
      </c>
      <c r="I12">
        <f t="shared" si="1"/>
        <v>15</v>
      </c>
      <c r="J12">
        <f t="shared" si="1"/>
        <v>10</v>
      </c>
      <c r="K12">
        <f t="shared" si="1"/>
        <v>2</v>
      </c>
      <c r="L12">
        <f t="shared" si="5"/>
        <v>9141</v>
      </c>
      <c r="M12">
        <f t="shared" si="2"/>
        <v>9141</v>
      </c>
      <c r="P12" s="5" t="s">
        <v>37</v>
      </c>
      <c r="Q12" s="6">
        <v>15</v>
      </c>
      <c r="R12" s="6">
        <v>8</v>
      </c>
      <c r="S12" s="6">
        <v>3</v>
      </c>
      <c r="T12" s="6">
        <v>6</v>
      </c>
      <c r="U12" s="6">
        <v>8319</v>
      </c>
    </row>
    <row r="13" spans="1:27" ht="15" thickBot="1" x14ac:dyDescent="0.35">
      <c r="A13" t="s">
        <v>11</v>
      </c>
      <c r="B13">
        <v>4</v>
      </c>
      <c r="C13">
        <v>16</v>
      </c>
      <c r="D13">
        <v>532</v>
      </c>
      <c r="E13">
        <v>8458</v>
      </c>
      <c r="F13">
        <f t="shared" si="3"/>
        <v>9010</v>
      </c>
      <c r="H13">
        <f t="shared" si="4"/>
        <v>10</v>
      </c>
      <c r="I13">
        <f t="shared" si="1"/>
        <v>13</v>
      </c>
      <c r="J13">
        <f t="shared" si="1"/>
        <v>6</v>
      </c>
      <c r="K13">
        <f t="shared" si="1"/>
        <v>4</v>
      </c>
      <c r="L13">
        <f t="shared" si="5"/>
        <v>9010</v>
      </c>
      <c r="M13">
        <f t="shared" si="2"/>
        <v>9010</v>
      </c>
      <c r="P13" s="5" t="s">
        <v>38</v>
      </c>
      <c r="Q13" s="6">
        <v>6</v>
      </c>
      <c r="R13" s="6">
        <v>5</v>
      </c>
      <c r="S13" s="6">
        <v>13</v>
      </c>
      <c r="T13" s="6">
        <v>5</v>
      </c>
      <c r="U13" s="6">
        <v>8266</v>
      </c>
    </row>
    <row r="14" spans="1:27" ht="15" thickBot="1" x14ac:dyDescent="0.35">
      <c r="A14" t="s">
        <v>12</v>
      </c>
      <c r="B14">
        <v>6</v>
      </c>
      <c r="C14">
        <v>93</v>
      </c>
      <c r="D14">
        <v>451</v>
      </c>
      <c r="E14">
        <v>3107</v>
      </c>
      <c r="F14">
        <f t="shared" si="3"/>
        <v>3657</v>
      </c>
      <c r="H14">
        <f t="shared" si="4"/>
        <v>6</v>
      </c>
      <c r="I14">
        <f t="shared" si="1"/>
        <v>1</v>
      </c>
      <c r="J14">
        <f t="shared" si="1"/>
        <v>8</v>
      </c>
      <c r="K14">
        <f t="shared" si="1"/>
        <v>11</v>
      </c>
      <c r="L14">
        <f t="shared" si="5"/>
        <v>3657</v>
      </c>
      <c r="M14">
        <f t="shared" si="2"/>
        <v>3657</v>
      </c>
      <c r="P14" s="5" t="s">
        <v>39</v>
      </c>
      <c r="Q14" s="6">
        <v>10</v>
      </c>
      <c r="R14" s="6">
        <v>8</v>
      </c>
      <c r="S14" s="6">
        <v>12</v>
      </c>
      <c r="T14" s="6">
        <v>13</v>
      </c>
      <c r="U14" s="6">
        <v>3122</v>
      </c>
    </row>
    <row r="15" spans="1:27" ht="15" thickBot="1" x14ac:dyDescent="0.35">
      <c r="A15" t="s">
        <v>13</v>
      </c>
      <c r="B15">
        <v>5</v>
      </c>
      <c r="C15">
        <v>82</v>
      </c>
      <c r="D15">
        <v>459</v>
      </c>
      <c r="E15">
        <v>2434</v>
      </c>
      <c r="F15">
        <f t="shared" si="3"/>
        <v>2980</v>
      </c>
      <c r="H15">
        <f t="shared" si="4"/>
        <v>8</v>
      </c>
      <c r="I15">
        <f t="shared" si="1"/>
        <v>3</v>
      </c>
      <c r="J15">
        <f t="shared" si="1"/>
        <v>7</v>
      </c>
      <c r="K15">
        <f t="shared" si="1"/>
        <v>14</v>
      </c>
      <c r="L15">
        <f t="shared" si="5"/>
        <v>2980</v>
      </c>
      <c r="M15">
        <f t="shared" si="2"/>
        <v>2980</v>
      </c>
      <c r="P15" s="5" t="s">
        <v>40</v>
      </c>
      <c r="Q15" s="6">
        <v>5</v>
      </c>
      <c r="R15" s="6">
        <v>10</v>
      </c>
      <c r="S15" s="6">
        <v>5</v>
      </c>
      <c r="T15" s="6">
        <v>10</v>
      </c>
      <c r="U15" s="6">
        <v>5614</v>
      </c>
    </row>
    <row r="16" spans="1:27" ht="15" thickBot="1" x14ac:dyDescent="0.35">
      <c r="A16" t="s">
        <v>14</v>
      </c>
      <c r="B16">
        <v>9</v>
      </c>
      <c r="C16">
        <v>86</v>
      </c>
      <c r="D16">
        <v>141</v>
      </c>
      <c r="E16">
        <v>6251</v>
      </c>
      <c r="F16">
        <f t="shared" si="3"/>
        <v>6487</v>
      </c>
      <c r="H16">
        <f t="shared" si="4"/>
        <v>3</v>
      </c>
      <c r="I16">
        <f t="shared" si="1"/>
        <v>2</v>
      </c>
      <c r="J16">
        <f t="shared" si="1"/>
        <v>14</v>
      </c>
      <c r="K16">
        <f t="shared" si="1"/>
        <v>9</v>
      </c>
      <c r="L16">
        <f t="shared" si="5"/>
        <v>6487</v>
      </c>
      <c r="M16">
        <f t="shared" si="2"/>
        <v>6487</v>
      </c>
      <c r="P16" s="5" t="s">
        <v>41</v>
      </c>
      <c r="Q16" s="6">
        <v>10</v>
      </c>
      <c r="R16" s="6">
        <v>3</v>
      </c>
      <c r="S16" s="6">
        <v>15</v>
      </c>
      <c r="T16" s="6">
        <v>7</v>
      </c>
      <c r="U16" s="6">
        <v>6585</v>
      </c>
    </row>
    <row r="17" spans="16:21" ht="15" thickBot="1" x14ac:dyDescent="0.35">
      <c r="P17" s="5" t="s">
        <v>42</v>
      </c>
      <c r="Q17" s="6">
        <v>14</v>
      </c>
      <c r="R17" s="6">
        <v>14</v>
      </c>
      <c r="S17" s="6">
        <v>1</v>
      </c>
      <c r="T17" s="6">
        <v>3</v>
      </c>
      <c r="U17" s="6">
        <v>9461</v>
      </c>
    </row>
    <row r="18" spans="16:21" ht="15" thickBot="1" x14ac:dyDescent="0.35">
      <c r="P18" s="5" t="s">
        <v>43</v>
      </c>
      <c r="Q18" s="6">
        <v>10</v>
      </c>
      <c r="R18" s="6">
        <v>15</v>
      </c>
      <c r="S18" s="6">
        <v>10</v>
      </c>
      <c r="T18" s="6">
        <v>2</v>
      </c>
      <c r="U18" s="6">
        <v>9141</v>
      </c>
    </row>
    <row r="19" spans="16:21" ht="15" thickBot="1" x14ac:dyDescent="0.35">
      <c r="P19" s="5" t="s">
        <v>44</v>
      </c>
      <c r="Q19" s="6">
        <v>10</v>
      </c>
      <c r="R19" s="6">
        <v>13</v>
      </c>
      <c r="S19" s="6">
        <v>6</v>
      </c>
      <c r="T19" s="6">
        <v>4</v>
      </c>
      <c r="U19" s="6">
        <v>9010</v>
      </c>
    </row>
    <row r="20" spans="16:21" ht="15" thickBot="1" x14ac:dyDescent="0.35">
      <c r="P20" s="5" t="s">
        <v>45</v>
      </c>
      <c r="Q20" s="6">
        <v>6</v>
      </c>
      <c r="R20" s="6">
        <v>1</v>
      </c>
      <c r="S20" s="6">
        <v>8</v>
      </c>
      <c r="T20" s="6">
        <v>11</v>
      </c>
      <c r="U20" s="6">
        <v>3657</v>
      </c>
    </row>
    <row r="21" spans="16:21" ht="15" thickBot="1" x14ac:dyDescent="0.35">
      <c r="P21" s="5" t="s">
        <v>46</v>
      </c>
      <c r="Q21" s="6">
        <v>8</v>
      </c>
      <c r="R21" s="6">
        <v>3</v>
      </c>
      <c r="S21" s="6">
        <v>7</v>
      </c>
      <c r="T21" s="6">
        <v>14</v>
      </c>
      <c r="U21" s="6">
        <v>2980</v>
      </c>
    </row>
    <row r="22" spans="16:21" ht="15" thickBot="1" x14ac:dyDescent="0.35">
      <c r="P22" s="5" t="s">
        <v>47</v>
      </c>
      <c r="Q22" s="6">
        <v>3</v>
      </c>
      <c r="R22" s="6">
        <v>2</v>
      </c>
      <c r="S22" s="6">
        <v>14</v>
      </c>
      <c r="T22" s="6">
        <v>9</v>
      </c>
      <c r="U22" s="6">
        <v>6487</v>
      </c>
    </row>
    <row r="23" spans="16:21" ht="18.600000000000001" thickBot="1" x14ac:dyDescent="0.35">
      <c r="P23" s="1"/>
    </row>
    <row r="24" spans="16:21" ht="15" thickBot="1" x14ac:dyDescent="0.35">
      <c r="P24" s="5" t="s">
        <v>48</v>
      </c>
      <c r="Q24" s="5" t="s">
        <v>28</v>
      </c>
      <c r="R24" s="5" t="s">
        <v>29</v>
      </c>
      <c r="S24" s="5" t="s">
        <v>30</v>
      </c>
      <c r="T24" s="5" t="s">
        <v>31</v>
      </c>
    </row>
    <row r="25" spans="16:21" ht="15" thickBot="1" x14ac:dyDescent="0.35">
      <c r="P25" s="5" t="s">
        <v>49</v>
      </c>
      <c r="Q25" s="6" t="s">
        <v>50</v>
      </c>
      <c r="R25" s="6" t="s">
        <v>51</v>
      </c>
      <c r="S25" s="6" t="s">
        <v>52</v>
      </c>
      <c r="T25" s="6" t="s">
        <v>53</v>
      </c>
    </row>
    <row r="26" spans="16:21" ht="15" thickBot="1" x14ac:dyDescent="0.35">
      <c r="P26" s="5" t="s">
        <v>54</v>
      </c>
      <c r="Q26" s="6" t="s">
        <v>50</v>
      </c>
      <c r="R26" s="6" t="s">
        <v>51</v>
      </c>
      <c r="S26" s="6" t="s">
        <v>52</v>
      </c>
      <c r="T26" s="6" t="s">
        <v>55</v>
      </c>
    </row>
    <row r="27" spans="16:21" ht="15" thickBot="1" x14ac:dyDescent="0.35">
      <c r="P27" s="5" t="s">
        <v>56</v>
      </c>
      <c r="Q27" s="6" t="s">
        <v>50</v>
      </c>
      <c r="R27" s="6" t="s">
        <v>50</v>
      </c>
      <c r="S27" s="6" t="s">
        <v>52</v>
      </c>
      <c r="T27" s="6" t="s">
        <v>57</v>
      </c>
    </row>
    <row r="28" spans="16:21" ht="15" thickBot="1" x14ac:dyDescent="0.35">
      <c r="P28" s="5" t="s">
        <v>58</v>
      </c>
      <c r="Q28" s="6" t="s">
        <v>50</v>
      </c>
      <c r="R28" s="6" t="s">
        <v>50</v>
      </c>
      <c r="S28" s="6" t="s">
        <v>59</v>
      </c>
      <c r="T28" s="6" t="s">
        <v>57</v>
      </c>
    </row>
    <row r="29" spans="16:21" ht="15" thickBot="1" x14ac:dyDescent="0.35">
      <c r="P29" s="5" t="s">
        <v>60</v>
      </c>
      <c r="Q29" s="6" t="s">
        <v>50</v>
      </c>
      <c r="R29" s="6" t="s">
        <v>50</v>
      </c>
      <c r="S29" s="6" t="s">
        <v>59</v>
      </c>
      <c r="T29" s="6" t="s">
        <v>57</v>
      </c>
    </row>
    <row r="30" spans="16:21" ht="15" thickBot="1" x14ac:dyDescent="0.35">
      <c r="P30" s="5" t="s">
        <v>61</v>
      </c>
      <c r="Q30" s="6" t="s">
        <v>50</v>
      </c>
      <c r="R30" s="6" t="s">
        <v>50</v>
      </c>
      <c r="S30" s="6" t="s">
        <v>59</v>
      </c>
      <c r="T30" s="6" t="s">
        <v>62</v>
      </c>
    </row>
    <row r="31" spans="16:21" ht="15" thickBot="1" x14ac:dyDescent="0.35">
      <c r="P31" s="5" t="s">
        <v>63</v>
      </c>
      <c r="Q31" s="6" t="s">
        <v>50</v>
      </c>
      <c r="R31" s="6" t="s">
        <v>50</v>
      </c>
      <c r="S31" s="6" t="s">
        <v>64</v>
      </c>
      <c r="T31" s="6" t="s">
        <v>65</v>
      </c>
    </row>
    <row r="32" spans="16:21" ht="15" thickBot="1" x14ac:dyDescent="0.35">
      <c r="P32" s="5" t="s">
        <v>66</v>
      </c>
      <c r="Q32" s="6" t="s">
        <v>50</v>
      </c>
      <c r="R32" s="6" t="s">
        <v>50</v>
      </c>
      <c r="S32" s="6" t="s">
        <v>64</v>
      </c>
      <c r="T32" s="6" t="s">
        <v>67</v>
      </c>
    </row>
    <row r="33" spans="16:27" ht="15" thickBot="1" x14ac:dyDescent="0.35">
      <c r="P33" s="5" t="s">
        <v>68</v>
      </c>
      <c r="Q33" s="6" t="s">
        <v>50</v>
      </c>
      <c r="R33" s="6" t="s">
        <v>50</v>
      </c>
      <c r="S33" s="6" t="s">
        <v>64</v>
      </c>
      <c r="T33" s="6" t="s">
        <v>69</v>
      </c>
    </row>
    <row r="34" spans="16:27" ht="15" thickBot="1" x14ac:dyDescent="0.35">
      <c r="P34" s="5" t="s">
        <v>70</v>
      </c>
      <c r="Q34" s="6" t="s">
        <v>50</v>
      </c>
      <c r="R34" s="6" t="s">
        <v>50</v>
      </c>
      <c r="S34" s="6" t="s">
        <v>64</v>
      </c>
      <c r="T34" s="6" t="s">
        <v>71</v>
      </c>
    </row>
    <row r="35" spans="16:27" ht="15" thickBot="1" x14ac:dyDescent="0.35">
      <c r="P35" s="5" t="s">
        <v>72</v>
      </c>
      <c r="Q35" s="6" t="s">
        <v>50</v>
      </c>
      <c r="R35" s="6" t="s">
        <v>50</v>
      </c>
      <c r="S35" s="6" t="s">
        <v>64</v>
      </c>
      <c r="T35" s="6" t="s">
        <v>73</v>
      </c>
    </row>
    <row r="36" spans="16:27" ht="15" thickBot="1" x14ac:dyDescent="0.35">
      <c r="P36" s="5" t="s">
        <v>74</v>
      </c>
      <c r="Q36" s="6" t="s">
        <v>50</v>
      </c>
      <c r="R36" s="6" t="s">
        <v>50</v>
      </c>
      <c r="S36" s="6" t="s">
        <v>64</v>
      </c>
      <c r="T36" s="6" t="s">
        <v>73</v>
      </c>
    </row>
    <row r="37" spans="16:27" ht="15" thickBot="1" x14ac:dyDescent="0.35">
      <c r="P37" s="5" t="s">
        <v>75</v>
      </c>
      <c r="Q37" s="6" t="s">
        <v>50</v>
      </c>
      <c r="R37" s="6" t="s">
        <v>50</v>
      </c>
      <c r="S37" s="6" t="s">
        <v>76</v>
      </c>
      <c r="T37" s="6" t="s">
        <v>73</v>
      </c>
    </row>
    <row r="38" spans="16:27" ht="15" thickBot="1" x14ac:dyDescent="0.35">
      <c r="P38" s="5" t="s">
        <v>77</v>
      </c>
      <c r="Q38" s="6" t="s">
        <v>50</v>
      </c>
      <c r="R38" s="6" t="s">
        <v>50</v>
      </c>
      <c r="S38" s="6" t="s">
        <v>50</v>
      </c>
      <c r="T38" s="6" t="s">
        <v>78</v>
      </c>
    </row>
    <row r="39" spans="16:27" ht="15" thickBot="1" x14ac:dyDescent="0.35">
      <c r="P39" s="5" t="s">
        <v>79</v>
      </c>
      <c r="Q39" s="6" t="s">
        <v>50</v>
      </c>
      <c r="R39" s="6" t="s">
        <v>50</v>
      </c>
      <c r="S39" s="6" t="s">
        <v>50</v>
      </c>
      <c r="T39" s="6" t="s">
        <v>50</v>
      </c>
    </row>
    <row r="40" spans="16:27" ht="18.600000000000001" thickBot="1" x14ac:dyDescent="0.35">
      <c r="P40" s="1"/>
    </row>
    <row r="41" spans="16:27" ht="15" thickBot="1" x14ac:dyDescent="0.35">
      <c r="P41" s="5" t="s">
        <v>80</v>
      </c>
      <c r="Q41" s="5" t="s">
        <v>28</v>
      </c>
      <c r="R41" s="5" t="s">
        <v>29</v>
      </c>
      <c r="S41" s="5" t="s">
        <v>30</v>
      </c>
      <c r="T41" s="5" t="s">
        <v>31</v>
      </c>
      <c r="AA41" t="s">
        <v>97</v>
      </c>
    </row>
    <row r="42" spans="16:27" ht="15" thickBot="1" x14ac:dyDescent="0.35">
      <c r="P42" s="5" t="s">
        <v>49</v>
      </c>
      <c r="Q42" s="6">
        <v>0</v>
      </c>
      <c r="R42" s="6">
        <v>535</v>
      </c>
      <c r="S42" s="6">
        <v>1319</v>
      </c>
      <c r="T42" s="6">
        <v>8950</v>
      </c>
      <c r="AA42" t="s">
        <v>98</v>
      </c>
    </row>
    <row r="43" spans="16:27" ht="15" thickBot="1" x14ac:dyDescent="0.35">
      <c r="P43" s="5" t="s">
        <v>54</v>
      </c>
      <c r="Q43" s="6">
        <v>0</v>
      </c>
      <c r="R43" s="6">
        <v>535</v>
      </c>
      <c r="S43" s="6">
        <v>1319</v>
      </c>
      <c r="T43" s="6">
        <v>8609</v>
      </c>
      <c r="AA43" t="s">
        <v>101</v>
      </c>
    </row>
    <row r="44" spans="16:27" ht="15" thickBot="1" x14ac:dyDescent="0.35">
      <c r="P44" s="5" t="s">
        <v>56</v>
      </c>
      <c r="Q44" s="6">
        <v>0</v>
      </c>
      <c r="R44" s="6">
        <v>0</v>
      </c>
      <c r="S44" s="6">
        <v>1319</v>
      </c>
      <c r="T44" s="6">
        <v>8142</v>
      </c>
      <c r="AA44" t="s">
        <v>99</v>
      </c>
    </row>
    <row r="45" spans="16:27" ht="15" thickBot="1" x14ac:dyDescent="0.35">
      <c r="P45" s="5" t="s">
        <v>58</v>
      </c>
      <c r="Q45" s="6">
        <v>0</v>
      </c>
      <c r="R45" s="6">
        <v>0</v>
      </c>
      <c r="S45" s="6">
        <v>868</v>
      </c>
      <c r="T45" s="6">
        <v>8142</v>
      </c>
      <c r="AA45" t="s">
        <v>100</v>
      </c>
    </row>
    <row r="46" spans="16:27" ht="15" thickBot="1" x14ac:dyDescent="0.35">
      <c r="P46" s="5" t="s">
        <v>60</v>
      </c>
      <c r="Q46" s="6">
        <v>0</v>
      </c>
      <c r="R46" s="6">
        <v>0</v>
      </c>
      <c r="S46" s="6">
        <v>868</v>
      </c>
      <c r="T46" s="6">
        <v>8142</v>
      </c>
      <c r="AA46" t="s">
        <v>102</v>
      </c>
    </row>
    <row r="47" spans="16:27" ht="15" thickBot="1" x14ac:dyDescent="0.35">
      <c r="P47" s="5" t="s">
        <v>61</v>
      </c>
      <c r="Q47" s="6">
        <v>0</v>
      </c>
      <c r="R47" s="6">
        <v>0</v>
      </c>
      <c r="S47" s="6">
        <v>868</v>
      </c>
      <c r="T47" s="6">
        <v>7000</v>
      </c>
    </row>
    <row r="48" spans="16:27" ht="15" thickBot="1" x14ac:dyDescent="0.35">
      <c r="P48" s="5" t="s">
        <v>63</v>
      </c>
      <c r="Q48" s="6">
        <v>0</v>
      </c>
      <c r="R48" s="6">
        <v>0</v>
      </c>
      <c r="S48" s="6">
        <v>532</v>
      </c>
      <c r="T48" s="6">
        <v>6585</v>
      </c>
    </row>
    <row r="49" spans="16:24" ht="15" thickBot="1" x14ac:dyDescent="0.35">
      <c r="P49" s="5" t="s">
        <v>66</v>
      </c>
      <c r="Q49" s="6">
        <v>0</v>
      </c>
      <c r="R49" s="6">
        <v>0</v>
      </c>
      <c r="S49" s="6">
        <v>532</v>
      </c>
      <c r="T49" s="6">
        <v>6363</v>
      </c>
    </row>
    <row r="50" spans="16:24" ht="15" thickBot="1" x14ac:dyDescent="0.35">
      <c r="P50" s="5" t="s">
        <v>68</v>
      </c>
      <c r="Q50" s="6">
        <v>0</v>
      </c>
      <c r="R50" s="6">
        <v>0</v>
      </c>
      <c r="S50" s="6">
        <v>532</v>
      </c>
      <c r="T50" s="6">
        <v>5952</v>
      </c>
    </row>
    <row r="51" spans="16:24" ht="15" thickBot="1" x14ac:dyDescent="0.35">
      <c r="P51" s="5" t="s">
        <v>70</v>
      </c>
      <c r="Q51" s="6">
        <v>0</v>
      </c>
      <c r="R51" s="6">
        <v>0</v>
      </c>
      <c r="S51" s="6">
        <v>532</v>
      </c>
      <c r="T51" s="6">
        <v>4746</v>
      </c>
    </row>
    <row r="52" spans="16:24" ht="15" thickBot="1" x14ac:dyDescent="0.35">
      <c r="P52" s="5" t="s">
        <v>72</v>
      </c>
      <c r="Q52" s="6">
        <v>0</v>
      </c>
      <c r="R52" s="6">
        <v>0</v>
      </c>
      <c r="S52" s="6">
        <v>532</v>
      </c>
      <c r="T52" s="6">
        <v>2590</v>
      </c>
    </row>
    <row r="53" spans="16:24" ht="15" thickBot="1" x14ac:dyDescent="0.35">
      <c r="P53" s="5" t="s">
        <v>74</v>
      </c>
      <c r="Q53" s="6">
        <v>0</v>
      </c>
      <c r="R53" s="6">
        <v>0</v>
      </c>
      <c r="S53" s="6">
        <v>532</v>
      </c>
      <c r="T53" s="6">
        <v>2590</v>
      </c>
    </row>
    <row r="54" spans="16:24" ht="15" thickBot="1" x14ac:dyDescent="0.35">
      <c r="P54" s="5" t="s">
        <v>75</v>
      </c>
      <c r="Q54" s="6">
        <v>0</v>
      </c>
      <c r="R54" s="6">
        <v>0</v>
      </c>
      <c r="S54" s="6">
        <v>124</v>
      </c>
      <c r="T54" s="6">
        <v>2590</v>
      </c>
    </row>
    <row r="55" spans="16:24" ht="15" thickBot="1" x14ac:dyDescent="0.35">
      <c r="P55" s="5" t="s">
        <v>77</v>
      </c>
      <c r="Q55" s="6">
        <v>0</v>
      </c>
      <c r="R55" s="6">
        <v>0</v>
      </c>
      <c r="S55" s="6">
        <v>0</v>
      </c>
      <c r="T55" s="6">
        <v>2448</v>
      </c>
    </row>
    <row r="56" spans="16:24" ht="15" thickBot="1" x14ac:dyDescent="0.35">
      <c r="P56" s="5" t="s">
        <v>79</v>
      </c>
      <c r="Q56" s="6">
        <v>0</v>
      </c>
      <c r="R56" s="6">
        <v>0</v>
      </c>
      <c r="S56" s="6">
        <v>0</v>
      </c>
      <c r="T56" s="6">
        <v>0</v>
      </c>
    </row>
    <row r="57" spans="16:24" ht="18.600000000000001" thickBot="1" x14ac:dyDescent="0.35">
      <c r="P57" s="1"/>
    </row>
    <row r="58" spans="16:24" ht="15" thickBot="1" x14ac:dyDescent="0.35">
      <c r="P58" s="5" t="s">
        <v>81</v>
      </c>
      <c r="Q58" s="5" t="s">
        <v>28</v>
      </c>
      <c r="R58" s="5" t="s">
        <v>29</v>
      </c>
      <c r="S58" s="5" t="s">
        <v>30</v>
      </c>
      <c r="T58" s="5" t="s">
        <v>31</v>
      </c>
      <c r="U58" s="5" t="s">
        <v>82</v>
      </c>
      <c r="V58" s="5" t="s">
        <v>83</v>
      </c>
      <c r="W58" s="5" t="s">
        <v>84</v>
      </c>
      <c r="X58" s="5" t="s">
        <v>85</v>
      </c>
    </row>
    <row r="59" spans="16:24" ht="15" thickBot="1" x14ac:dyDescent="0.35">
      <c r="P59" s="5" t="s">
        <v>33</v>
      </c>
      <c r="Q59" s="6">
        <v>0</v>
      </c>
      <c r="R59" s="6">
        <v>0</v>
      </c>
      <c r="S59" s="6">
        <v>1319</v>
      </c>
      <c r="T59" s="6">
        <v>2590</v>
      </c>
      <c r="U59" s="6">
        <v>3909</v>
      </c>
      <c r="V59" s="6">
        <v>3909</v>
      </c>
      <c r="W59" s="6">
        <v>0</v>
      </c>
      <c r="X59" s="6">
        <v>0</v>
      </c>
    </row>
    <row r="60" spans="16:24" ht="15" thickBot="1" x14ac:dyDescent="0.35">
      <c r="P60" s="5" t="s">
        <v>34</v>
      </c>
      <c r="Q60" s="6">
        <v>0</v>
      </c>
      <c r="R60" s="6">
        <v>0</v>
      </c>
      <c r="S60" s="6">
        <v>532</v>
      </c>
      <c r="T60" s="6">
        <v>6363</v>
      </c>
      <c r="U60" s="6">
        <v>6895</v>
      </c>
      <c r="V60" s="6">
        <v>6895</v>
      </c>
      <c r="W60" s="6">
        <v>0</v>
      </c>
      <c r="X60" s="6">
        <v>0</v>
      </c>
    </row>
    <row r="61" spans="16:24" ht="15" thickBot="1" x14ac:dyDescent="0.35">
      <c r="P61" s="5" t="s">
        <v>35</v>
      </c>
      <c r="Q61" s="6">
        <v>0</v>
      </c>
      <c r="R61" s="6">
        <v>0</v>
      </c>
      <c r="S61" s="6">
        <v>532</v>
      </c>
      <c r="T61" s="6">
        <v>8950</v>
      </c>
      <c r="U61" s="6">
        <v>9482</v>
      </c>
      <c r="V61" s="6">
        <v>9482</v>
      </c>
      <c r="W61" s="6">
        <v>0</v>
      </c>
      <c r="X61" s="6">
        <v>0</v>
      </c>
    </row>
    <row r="62" spans="16:24" ht="15" thickBot="1" x14ac:dyDescent="0.35">
      <c r="P62" s="5" t="s">
        <v>36</v>
      </c>
      <c r="Q62" s="6">
        <v>0</v>
      </c>
      <c r="R62" s="6">
        <v>0</v>
      </c>
      <c r="S62" s="6">
        <v>868</v>
      </c>
      <c r="T62" s="6">
        <v>0</v>
      </c>
      <c r="U62" s="6">
        <v>868</v>
      </c>
      <c r="V62" s="6">
        <v>868</v>
      </c>
      <c r="W62" s="6">
        <v>0</v>
      </c>
      <c r="X62" s="6">
        <v>0</v>
      </c>
    </row>
    <row r="63" spans="16:24" ht="15" thickBot="1" x14ac:dyDescent="0.35">
      <c r="P63" s="5" t="s">
        <v>37</v>
      </c>
      <c r="Q63" s="6">
        <v>0</v>
      </c>
      <c r="R63" s="6">
        <v>0</v>
      </c>
      <c r="S63" s="6">
        <v>1319</v>
      </c>
      <c r="T63" s="6">
        <v>7000</v>
      </c>
      <c r="U63" s="6">
        <v>8319</v>
      </c>
      <c r="V63" s="6">
        <v>8319</v>
      </c>
      <c r="W63" s="6">
        <v>0</v>
      </c>
      <c r="X63" s="6">
        <v>0</v>
      </c>
    </row>
    <row r="64" spans="16:24" ht="15" thickBot="1" x14ac:dyDescent="0.35">
      <c r="P64" s="5" t="s">
        <v>38</v>
      </c>
      <c r="Q64" s="6">
        <v>0</v>
      </c>
      <c r="R64" s="6">
        <v>0</v>
      </c>
      <c r="S64" s="6">
        <v>124</v>
      </c>
      <c r="T64" s="6">
        <v>8142</v>
      </c>
      <c r="U64" s="6">
        <v>8266</v>
      </c>
      <c r="V64" s="6">
        <v>8266</v>
      </c>
      <c r="W64" s="6">
        <v>0</v>
      </c>
      <c r="X64" s="6">
        <v>0</v>
      </c>
    </row>
    <row r="65" spans="16:24" ht="15" thickBot="1" x14ac:dyDescent="0.35">
      <c r="P65" s="5" t="s">
        <v>39</v>
      </c>
      <c r="Q65" s="6">
        <v>0</v>
      </c>
      <c r="R65" s="6">
        <v>0</v>
      </c>
      <c r="S65" s="6">
        <v>532</v>
      </c>
      <c r="T65" s="6">
        <v>2590</v>
      </c>
      <c r="U65" s="6">
        <v>3122</v>
      </c>
      <c r="V65" s="6">
        <v>3122</v>
      </c>
      <c r="W65" s="6">
        <v>0</v>
      </c>
      <c r="X65" s="6">
        <v>0</v>
      </c>
    </row>
    <row r="66" spans="16:24" ht="15" thickBot="1" x14ac:dyDescent="0.35">
      <c r="P66" s="5" t="s">
        <v>40</v>
      </c>
      <c r="Q66" s="6">
        <v>0</v>
      </c>
      <c r="R66" s="6">
        <v>0</v>
      </c>
      <c r="S66" s="6">
        <v>868</v>
      </c>
      <c r="T66" s="6">
        <v>4746</v>
      </c>
      <c r="U66" s="6">
        <v>5614</v>
      </c>
      <c r="V66" s="6">
        <v>5614</v>
      </c>
      <c r="W66" s="6">
        <v>0</v>
      </c>
      <c r="X66" s="6">
        <v>0</v>
      </c>
    </row>
    <row r="67" spans="16:24" ht="15" thickBot="1" x14ac:dyDescent="0.35">
      <c r="P67" s="5" t="s">
        <v>41</v>
      </c>
      <c r="Q67" s="6">
        <v>0</v>
      </c>
      <c r="R67" s="6">
        <v>0</v>
      </c>
      <c r="S67" s="6">
        <v>0</v>
      </c>
      <c r="T67" s="6">
        <v>6585</v>
      </c>
      <c r="U67" s="6">
        <v>6585</v>
      </c>
      <c r="V67" s="6">
        <v>6585</v>
      </c>
      <c r="W67" s="6">
        <v>0</v>
      </c>
      <c r="X67" s="6">
        <v>0</v>
      </c>
    </row>
    <row r="68" spans="16:24" ht="15" thickBot="1" x14ac:dyDescent="0.35">
      <c r="P68" s="5" t="s">
        <v>42</v>
      </c>
      <c r="Q68" s="6">
        <v>0</v>
      </c>
      <c r="R68" s="6">
        <v>0</v>
      </c>
      <c r="S68" s="6">
        <v>1319</v>
      </c>
      <c r="T68" s="6">
        <v>8142</v>
      </c>
      <c r="U68" s="6">
        <v>9461</v>
      </c>
      <c r="V68" s="6">
        <v>9461</v>
      </c>
      <c r="W68" s="6">
        <v>0</v>
      </c>
      <c r="X68" s="6">
        <v>0</v>
      </c>
    </row>
    <row r="69" spans="16:24" ht="15" thickBot="1" x14ac:dyDescent="0.35">
      <c r="P69" s="5" t="s">
        <v>43</v>
      </c>
      <c r="Q69" s="6">
        <v>0</v>
      </c>
      <c r="R69" s="6">
        <v>0</v>
      </c>
      <c r="S69" s="6">
        <v>532</v>
      </c>
      <c r="T69" s="6">
        <v>8609</v>
      </c>
      <c r="U69" s="6">
        <v>9141</v>
      </c>
      <c r="V69" s="6">
        <v>9141</v>
      </c>
      <c r="W69" s="6">
        <v>0</v>
      </c>
      <c r="X69" s="6">
        <v>0</v>
      </c>
    </row>
    <row r="70" spans="16:24" ht="15" thickBot="1" x14ac:dyDescent="0.35">
      <c r="P70" s="5" t="s">
        <v>44</v>
      </c>
      <c r="Q70" s="6">
        <v>0</v>
      </c>
      <c r="R70" s="6">
        <v>0</v>
      </c>
      <c r="S70" s="6">
        <v>868</v>
      </c>
      <c r="T70" s="6">
        <v>8142</v>
      </c>
      <c r="U70" s="6">
        <v>9010</v>
      </c>
      <c r="V70" s="6">
        <v>9010</v>
      </c>
      <c r="W70" s="6">
        <v>0</v>
      </c>
      <c r="X70" s="6">
        <v>0</v>
      </c>
    </row>
    <row r="71" spans="16:24" ht="15" thickBot="1" x14ac:dyDescent="0.35">
      <c r="P71" s="5" t="s">
        <v>45</v>
      </c>
      <c r="Q71" s="6">
        <v>0</v>
      </c>
      <c r="R71" s="6">
        <v>535</v>
      </c>
      <c r="S71" s="6">
        <v>532</v>
      </c>
      <c r="T71" s="6">
        <v>2590</v>
      </c>
      <c r="U71" s="6">
        <v>3657</v>
      </c>
      <c r="V71" s="6">
        <v>3657</v>
      </c>
      <c r="W71" s="6">
        <v>0</v>
      </c>
      <c r="X71" s="6">
        <v>0</v>
      </c>
    </row>
    <row r="72" spans="16:24" ht="15" thickBot="1" x14ac:dyDescent="0.35">
      <c r="P72" s="5" t="s">
        <v>46</v>
      </c>
      <c r="Q72" s="6">
        <v>0</v>
      </c>
      <c r="R72" s="6">
        <v>0</v>
      </c>
      <c r="S72" s="6">
        <v>532</v>
      </c>
      <c r="T72" s="6">
        <v>2448</v>
      </c>
      <c r="U72" s="6">
        <v>2980</v>
      </c>
      <c r="V72" s="6">
        <v>2980</v>
      </c>
      <c r="W72" s="6">
        <v>0</v>
      </c>
      <c r="X72" s="6">
        <v>0</v>
      </c>
    </row>
    <row r="73" spans="16:24" ht="15" thickBot="1" x14ac:dyDescent="0.35">
      <c r="P73" s="5" t="s">
        <v>47</v>
      </c>
      <c r="Q73" s="6">
        <v>0</v>
      </c>
      <c r="R73" s="6">
        <v>535</v>
      </c>
      <c r="S73" s="6">
        <v>0</v>
      </c>
      <c r="T73" s="6">
        <v>5952</v>
      </c>
      <c r="U73" s="6">
        <v>6487</v>
      </c>
      <c r="V73" s="6">
        <v>6487</v>
      </c>
      <c r="W73" s="6">
        <v>0</v>
      </c>
      <c r="X73" s="6">
        <v>0</v>
      </c>
    </row>
    <row r="74" spans="16:24" ht="15" thickBot="1" x14ac:dyDescent="0.35"/>
    <row r="75" spans="16:24" ht="15" thickBot="1" x14ac:dyDescent="0.35">
      <c r="P75" s="7" t="s">
        <v>86</v>
      </c>
      <c r="Q75" s="8">
        <v>10804</v>
      </c>
    </row>
    <row r="76" spans="16:24" ht="15" thickBot="1" x14ac:dyDescent="0.35">
      <c r="P76" s="7" t="s">
        <v>87</v>
      </c>
      <c r="Q76" s="8">
        <v>0</v>
      </c>
    </row>
    <row r="77" spans="16:24" ht="15" thickBot="1" x14ac:dyDescent="0.35">
      <c r="P77" s="7" t="s">
        <v>88</v>
      </c>
      <c r="Q77" s="8">
        <v>93796</v>
      </c>
    </row>
    <row r="78" spans="16:24" ht="15" thickBot="1" x14ac:dyDescent="0.35">
      <c r="P78" s="7" t="s">
        <v>89</v>
      </c>
      <c r="Q78" s="8">
        <v>93796</v>
      </c>
    </row>
    <row r="79" spans="16:24" ht="15" thickBot="1" x14ac:dyDescent="0.35">
      <c r="P79" s="7" t="s">
        <v>90</v>
      </c>
      <c r="Q79" s="8">
        <v>0</v>
      </c>
    </row>
    <row r="80" spans="16:24" ht="15" thickBot="1" x14ac:dyDescent="0.35">
      <c r="P80" s="7" t="s">
        <v>91</v>
      </c>
      <c r="Q80" s="8"/>
    </row>
    <row r="81" spans="16:17" ht="15" thickBot="1" x14ac:dyDescent="0.35">
      <c r="P81" s="7" t="s">
        <v>92</v>
      </c>
      <c r="Q81" s="8"/>
    </row>
    <row r="82" spans="16:17" ht="15" thickBot="1" x14ac:dyDescent="0.35">
      <c r="P82" s="7" t="s">
        <v>93</v>
      </c>
      <c r="Q82" s="8">
        <v>0</v>
      </c>
    </row>
    <row r="84" spans="16:17" x14ac:dyDescent="0.3">
      <c r="P84" s="9" t="s">
        <v>94</v>
      </c>
    </row>
    <row r="86" spans="16:17" x14ac:dyDescent="0.3">
      <c r="P86" s="10" t="s">
        <v>95</v>
      </c>
    </row>
    <row r="87" spans="16:17" x14ac:dyDescent="0.3">
      <c r="P87" s="10" t="s">
        <v>96</v>
      </c>
    </row>
  </sheetData>
  <conditionalFormatting sqref="Q42:Q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R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S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2:T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84" r:id="rId1" display="https://miau.my-x.hu/myx-free/coco/test/220969320220308093955.html" xr:uid="{420E8CB2-DE6F-44B3-AC96-CFB02E88FB1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15E0-7E11-4846-B442-BFA5856D3233}">
  <dimension ref="A1:AA87"/>
  <sheetViews>
    <sheetView zoomScale="30" zoomScaleNormal="30" workbookViewId="0">
      <selection activeCell="AA41" sqref="AA41"/>
    </sheetView>
  </sheetViews>
  <sheetFormatPr defaultRowHeight="14.4" x14ac:dyDescent="0.3"/>
  <cols>
    <col min="1" max="1" width="4.44140625" bestFit="1" customWidth="1"/>
    <col min="2" max="3" width="3.33203125" bestFit="1" customWidth="1"/>
    <col min="4" max="4" width="4.44140625" bestFit="1" customWidth="1"/>
    <col min="5" max="5" width="5.5546875" bestFit="1" customWidth="1"/>
    <col min="6" max="6" width="6.6640625" bestFit="1" customWidth="1"/>
    <col min="8" max="11" width="3.33203125" bestFit="1" customWidth="1"/>
    <col min="12" max="12" width="6.6640625" bestFit="1" customWidth="1"/>
    <col min="13" max="13" width="7.5546875" bestFit="1" customWidth="1"/>
    <col min="16" max="16" width="28.6640625" bestFit="1" customWidth="1"/>
    <col min="17" max="17" width="8.44140625" bestFit="1" customWidth="1"/>
    <col min="18" max="18" width="10.21875" bestFit="1" customWidth="1"/>
    <col min="19" max="19" width="8.44140625" bestFit="1" customWidth="1"/>
    <col min="20" max="20" width="11.33203125" bestFit="1" customWidth="1"/>
    <col min="21" max="21" width="4.5546875" bestFit="1" customWidth="1"/>
    <col min="22" max="22" width="7.5546875" bestFit="1" customWidth="1"/>
    <col min="23" max="23" width="3.44140625" bestFit="1" customWidth="1"/>
    <col min="24" max="24" width="6.44140625" bestFit="1" customWidth="1"/>
    <col min="25" max="25" width="1.88671875" bestFit="1" customWidth="1"/>
    <col min="26" max="26" width="6.109375" bestFit="1" customWidth="1"/>
    <col min="27" max="27" width="7.88671875" customWidth="1"/>
  </cols>
  <sheetData>
    <row r="1" spans="1:27" ht="18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  <c r="M1" t="str">
        <f>U58</f>
        <v>Becslés</v>
      </c>
      <c r="P1" s="1"/>
    </row>
    <row r="2" spans="1:27" x14ac:dyDescent="0.3">
      <c r="A2" t="s">
        <v>0</v>
      </c>
      <c r="B2">
        <v>4</v>
      </c>
      <c r="C2">
        <v>78</v>
      </c>
      <c r="D2">
        <v>6</v>
      </c>
      <c r="E2">
        <v>1184</v>
      </c>
      <c r="F2">
        <f>SUM(B2:E2)</f>
        <v>1272</v>
      </c>
      <c r="H2">
        <f>RANK(B2,B$2:B$16,0)</f>
        <v>9</v>
      </c>
      <c r="I2">
        <f t="shared" ref="I2:K16" si="1">RANK(C2,C$2:C$16,0)</f>
        <v>4</v>
      </c>
      <c r="J2">
        <f t="shared" si="1"/>
        <v>14</v>
      </c>
      <c r="K2">
        <f t="shared" si="1"/>
        <v>12</v>
      </c>
      <c r="L2">
        <f>F2</f>
        <v>1272</v>
      </c>
      <c r="M2">
        <f t="shared" ref="M2:M16" si="2">U59</f>
        <v>1272</v>
      </c>
      <c r="P2" s="2"/>
    </row>
    <row r="3" spans="1:27" x14ac:dyDescent="0.3">
      <c r="A3" t="s">
        <v>1</v>
      </c>
      <c r="B3">
        <v>1</v>
      </c>
      <c r="C3">
        <v>79</v>
      </c>
      <c r="D3">
        <v>516</v>
      </c>
      <c r="E3">
        <v>846</v>
      </c>
      <c r="F3">
        <f t="shared" ref="F3:F16" si="3">SUM(B3:E3)</f>
        <v>1442</v>
      </c>
      <c r="H3">
        <f t="shared" ref="H3:H16" si="4">RANK(B3,B$2:B$16,0)</f>
        <v>13</v>
      </c>
      <c r="I3">
        <f t="shared" si="1"/>
        <v>3</v>
      </c>
      <c r="J3">
        <f t="shared" si="1"/>
        <v>9</v>
      </c>
      <c r="K3">
        <f t="shared" si="1"/>
        <v>14</v>
      </c>
      <c r="L3">
        <f t="shared" ref="L3:L16" si="5">F3</f>
        <v>1442</v>
      </c>
      <c r="M3">
        <f t="shared" si="2"/>
        <v>1442</v>
      </c>
    </row>
    <row r="4" spans="1:27" x14ac:dyDescent="0.3">
      <c r="A4" t="s">
        <v>2</v>
      </c>
      <c r="B4">
        <v>1</v>
      </c>
      <c r="C4">
        <v>64</v>
      </c>
      <c r="D4">
        <v>6</v>
      </c>
      <c r="E4">
        <v>9307</v>
      </c>
      <c r="F4">
        <f t="shared" si="3"/>
        <v>9378</v>
      </c>
      <c r="H4">
        <f t="shared" si="4"/>
        <v>13</v>
      </c>
      <c r="I4">
        <f t="shared" si="1"/>
        <v>11</v>
      </c>
      <c r="J4">
        <f t="shared" si="1"/>
        <v>14</v>
      </c>
      <c r="K4">
        <f t="shared" si="1"/>
        <v>3</v>
      </c>
      <c r="L4">
        <f t="shared" si="5"/>
        <v>9378</v>
      </c>
      <c r="M4">
        <f t="shared" si="2"/>
        <v>9378</v>
      </c>
    </row>
    <row r="5" spans="1:27" ht="27" x14ac:dyDescent="0.3">
      <c r="A5" t="s">
        <v>3</v>
      </c>
      <c r="B5">
        <v>7</v>
      </c>
      <c r="C5">
        <v>63</v>
      </c>
      <c r="D5">
        <v>161</v>
      </c>
      <c r="E5">
        <v>6521</v>
      </c>
      <c r="F5">
        <f t="shared" si="3"/>
        <v>6752</v>
      </c>
      <c r="H5">
        <f t="shared" si="4"/>
        <v>4</v>
      </c>
      <c r="I5">
        <f t="shared" si="1"/>
        <v>12</v>
      </c>
      <c r="J5">
        <f t="shared" si="1"/>
        <v>12</v>
      </c>
      <c r="K5">
        <f t="shared" si="1"/>
        <v>6</v>
      </c>
      <c r="L5">
        <f t="shared" si="5"/>
        <v>6752</v>
      </c>
      <c r="M5">
        <f t="shared" si="2"/>
        <v>6752</v>
      </c>
      <c r="P5" s="3" t="s">
        <v>20</v>
      </c>
      <c r="Q5" s="4">
        <v>2952473</v>
      </c>
      <c r="R5" s="3" t="s">
        <v>21</v>
      </c>
      <c r="S5" s="4">
        <v>15</v>
      </c>
      <c r="T5" s="3" t="s">
        <v>22</v>
      </c>
      <c r="U5" s="4">
        <v>4</v>
      </c>
      <c r="V5" s="3" t="s">
        <v>23</v>
      </c>
      <c r="W5" s="4">
        <v>15</v>
      </c>
      <c r="X5" s="3" t="s">
        <v>24</v>
      </c>
      <c r="Y5" s="4">
        <v>0</v>
      </c>
      <c r="Z5" s="3" t="s">
        <v>25</v>
      </c>
      <c r="AA5" s="4" t="s">
        <v>103</v>
      </c>
    </row>
    <row r="6" spans="1:27" ht="18.600000000000001" thickBot="1" x14ac:dyDescent="0.35">
      <c r="A6" t="s">
        <v>4</v>
      </c>
      <c r="B6">
        <v>4</v>
      </c>
      <c r="C6">
        <v>35</v>
      </c>
      <c r="D6">
        <v>970</v>
      </c>
      <c r="E6">
        <v>9900</v>
      </c>
      <c r="F6">
        <f t="shared" si="3"/>
        <v>10909</v>
      </c>
      <c r="H6">
        <f t="shared" si="4"/>
        <v>9</v>
      </c>
      <c r="I6">
        <f t="shared" si="1"/>
        <v>14</v>
      </c>
      <c r="J6">
        <f t="shared" si="1"/>
        <v>1</v>
      </c>
      <c r="K6">
        <f t="shared" si="1"/>
        <v>1</v>
      </c>
      <c r="L6">
        <f t="shared" si="5"/>
        <v>10909</v>
      </c>
      <c r="M6">
        <f t="shared" si="2"/>
        <v>10909</v>
      </c>
      <c r="P6" s="1"/>
    </row>
    <row r="7" spans="1:27" ht="15" thickBot="1" x14ac:dyDescent="0.35">
      <c r="A7" t="s">
        <v>5</v>
      </c>
      <c r="B7">
        <v>9</v>
      </c>
      <c r="C7">
        <v>18</v>
      </c>
      <c r="D7">
        <v>694</v>
      </c>
      <c r="E7">
        <v>9772</v>
      </c>
      <c r="F7">
        <f t="shared" si="3"/>
        <v>10493</v>
      </c>
      <c r="H7">
        <f t="shared" si="4"/>
        <v>2</v>
      </c>
      <c r="I7">
        <f t="shared" si="1"/>
        <v>15</v>
      </c>
      <c r="J7">
        <f t="shared" si="1"/>
        <v>6</v>
      </c>
      <c r="K7">
        <f t="shared" si="1"/>
        <v>2</v>
      </c>
      <c r="L7">
        <f t="shared" si="5"/>
        <v>10493</v>
      </c>
      <c r="M7">
        <f t="shared" si="2"/>
        <v>10493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t="s">
        <v>6</v>
      </c>
      <c r="B8">
        <v>10</v>
      </c>
      <c r="C8">
        <v>60</v>
      </c>
      <c r="D8">
        <v>790</v>
      </c>
      <c r="E8">
        <v>5692</v>
      </c>
      <c r="F8">
        <f t="shared" si="3"/>
        <v>6552</v>
      </c>
      <c r="H8">
        <f t="shared" si="4"/>
        <v>1</v>
      </c>
      <c r="I8">
        <f t="shared" si="1"/>
        <v>13</v>
      </c>
      <c r="J8">
        <f t="shared" si="1"/>
        <v>4</v>
      </c>
      <c r="K8">
        <f t="shared" si="1"/>
        <v>8</v>
      </c>
      <c r="L8">
        <f t="shared" si="5"/>
        <v>6552</v>
      </c>
      <c r="M8">
        <f t="shared" si="2"/>
        <v>6552</v>
      </c>
      <c r="P8" s="5" t="s">
        <v>33</v>
      </c>
      <c r="Q8" s="6">
        <v>9</v>
      </c>
      <c r="R8" s="6">
        <v>4</v>
      </c>
      <c r="S8" s="6">
        <v>14</v>
      </c>
      <c r="T8" s="6">
        <v>12</v>
      </c>
      <c r="U8" s="6">
        <v>1272</v>
      </c>
    </row>
    <row r="9" spans="1:27" ht="15" thickBot="1" x14ac:dyDescent="0.35">
      <c r="A9" t="s">
        <v>7</v>
      </c>
      <c r="B9">
        <v>2</v>
      </c>
      <c r="C9">
        <v>76</v>
      </c>
      <c r="D9">
        <v>215</v>
      </c>
      <c r="E9">
        <v>6297</v>
      </c>
      <c r="F9">
        <f t="shared" si="3"/>
        <v>6590</v>
      </c>
      <c r="H9">
        <f t="shared" si="4"/>
        <v>12</v>
      </c>
      <c r="I9">
        <f t="shared" si="1"/>
        <v>5</v>
      </c>
      <c r="J9">
        <f t="shared" si="1"/>
        <v>10</v>
      </c>
      <c r="K9">
        <f t="shared" si="1"/>
        <v>7</v>
      </c>
      <c r="L9">
        <f t="shared" si="5"/>
        <v>6590</v>
      </c>
      <c r="M9">
        <f t="shared" si="2"/>
        <v>6590</v>
      </c>
      <c r="P9" s="5" t="s">
        <v>34</v>
      </c>
      <c r="Q9" s="6">
        <v>13</v>
      </c>
      <c r="R9" s="6">
        <v>3</v>
      </c>
      <c r="S9" s="6">
        <v>9</v>
      </c>
      <c r="T9" s="6">
        <v>14</v>
      </c>
      <c r="U9" s="6">
        <v>1442</v>
      </c>
    </row>
    <row r="10" spans="1:27" ht="15" thickBot="1" x14ac:dyDescent="0.35">
      <c r="A10" t="s">
        <v>8</v>
      </c>
      <c r="B10">
        <v>5</v>
      </c>
      <c r="C10">
        <v>68</v>
      </c>
      <c r="D10">
        <v>795</v>
      </c>
      <c r="E10">
        <v>8622</v>
      </c>
      <c r="F10">
        <f t="shared" si="3"/>
        <v>9490</v>
      </c>
      <c r="H10">
        <f t="shared" si="4"/>
        <v>7</v>
      </c>
      <c r="I10">
        <f t="shared" si="1"/>
        <v>9</v>
      </c>
      <c r="J10">
        <f t="shared" si="1"/>
        <v>3</v>
      </c>
      <c r="K10">
        <f t="shared" si="1"/>
        <v>4</v>
      </c>
      <c r="L10">
        <f t="shared" si="5"/>
        <v>9490</v>
      </c>
      <c r="M10">
        <f t="shared" si="2"/>
        <v>9490</v>
      </c>
      <c r="P10" s="5" t="s">
        <v>35</v>
      </c>
      <c r="Q10" s="6">
        <v>13</v>
      </c>
      <c r="R10" s="6">
        <v>11</v>
      </c>
      <c r="S10" s="6">
        <v>14</v>
      </c>
      <c r="T10" s="6">
        <v>3</v>
      </c>
      <c r="U10" s="6">
        <v>9378</v>
      </c>
    </row>
    <row r="11" spans="1:27" ht="15" thickBot="1" x14ac:dyDescent="0.35">
      <c r="A11" t="s">
        <v>9</v>
      </c>
      <c r="B11">
        <v>5</v>
      </c>
      <c r="C11">
        <v>74</v>
      </c>
      <c r="D11">
        <v>50</v>
      </c>
      <c r="E11">
        <v>1708</v>
      </c>
      <c r="F11">
        <f t="shared" si="3"/>
        <v>1837</v>
      </c>
      <c r="H11">
        <f t="shared" si="4"/>
        <v>7</v>
      </c>
      <c r="I11">
        <f t="shared" si="1"/>
        <v>6</v>
      </c>
      <c r="J11">
        <f t="shared" si="1"/>
        <v>13</v>
      </c>
      <c r="K11">
        <f t="shared" si="1"/>
        <v>11</v>
      </c>
      <c r="L11">
        <f t="shared" si="5"/>
        <v>1837</v>
      </c>
      <c r="M11">
        <f t="shared" si="2"/>
        <v>1837</v>
      </c>
      <c r="P11" s="5" t="s">
        <v>36</v>
      </c>
      <c r="Q11" s="6">
        <v>4</v>
      </c>
      <c r="R11" s="6">
        <v>12</v>
      </c>
      <c r="S11" s="6">
        <v>12</v>
      </c>
      <c r="T11" s="6">
        <v>6</v>
      </c>
      <c r="U11" s="6">
        <v>6752</v>
      </c>
    </row>
    <row r="12" spans="1:27" ht="15" thickBot="1" x14ac:dyDescent="0.35">
      <c r="A12" t="s">
        <v>10</v>
      </c>
      <c r="B12">
        <v>1</v>
      </c>
      <c r="C12">
        <v>90</v>
      </c>
      <c r="D12">
        <v>212</v>
      </c>
      <c r="E12">
        <v>272</v>
      </c>
      <c r="F12">
        <f t="shared" si="3"/>
        <v>575</v>
      </c>
      <c r="H12">
        <f t="shared" si="4"/>
        <v>13</v>
      </c>
      <c r="I12">
        <f t="shared" si="1"/>
        <v>1</v>
      </c>
      <c r="J12">
        <f t="shared" si="1"/>
        <v>11</v>
      </c>
      <c r="K12">
        <f t="shared" si="1"/>
        <v>15</v>
      </c>
      <c r="L12">
        <f t="shared" si="5"/>
        <v>575</v>
      </c>
      <c r="M12">
        <f t="shared" si="2"/>
        <v>575</v>
      </c>
      <c r="P12" s="5" t="s">
        <v>37</v>
      </c>
      <c r="Q12" s="6">
        <v>9</v>
      </c>
      <c r="R12" s="6">
        <v>14</v>
      </c>
      <c r="S12" s="6">
        <v>1</v>
      </c>
      <c r="T12" s="6">
        <v>1</v>
      </c>
      <c r="U12" s="6">
        <v>10909</v>
      </c>
    </row>
    <row r="13" spans="1:27" ht="15" thickBot="1" x14ac:dyDescent="0.35">
      <c r="A13" t="s">
        <v>11</v>
      </c>
      <c r="B13">
        <v>7</v>
      </c>
      <c r="C13">
        <v>87</v>
      </c>
      <c r="D13">
        <v>570</v>
      </c>
      <c r="E13">
        <v>7673</v>
      </c>
      <c r="F13">
        <f t="shared" si="3"/>
        <v>8337</v>
      </c>
      <c r="H13">
        <f t="shared" si="4"/>
        <v>4</v>
      </c>
      <c r="I13">
        <f t="shared" si="1"/>
        <v>2</v>
      </c>
      <c r="J13">
        <f t="shared" si="1"/>
        <v>8</v>
      </c>
      <c r="K13">
        <f t="shared" si="1"/>
        <v>5</v>
      </c>
      <c r="L13">
        <f t="shared" si="5"/>
        <v>8337</v>
      </c>
      <c r="M13">
        <f t="shared" si="2"/>
        <v>8337</v>
      </c>
      <c r="P13" s="5" t="s">
        <v>38</v>
      </c>
      <c r="Q13" s="6">
        <v>2</v>
      </c>
      <c r="R13" s="6">
        <v>15</v>
      </c>
      <c r="S13" s="6">
        <v>6</v>
      </c>
      <c r="T13" s="6">
        <v>2</v>
      </c>
      <c r="U13" s="6">
        <v>10493</v>
      </c>
    </row>
    <row r="14" spans="1:27" ht="15" thickBot="1" x14ac:dyDescent="0.35">
      <c r="A14" t="s">
        <v>12</v>
      </c>
      <c r="B14">
        <v>3</v>
      </c>
      <c r="C14">
        <v>66</v>
      </c>
      <c r="D14">
        <v>692</v>
      </c>
      <c r="E14">
        <v>3428</v>
      </c>
      <c r="F14">
        <f t="shared" si="3"/>
        <v>4189</v>
      </c>
      <c r="H14">
        <f t="shared" si="4"/>
        <v>11</v>
      </c>
      <c r="I14">
        <f t="shared" si="1"/>
        <v>10</v>
      </c>
      <c r="J14">
        <f t="shared" si="1"/>
        <v>7</v>
      </c>
      <c r="K14">
        <f t="shared" si="1"/>
        <v>9</v>
      </c>
      <c r="L14">
        <f t="shared" si="5"/>
        <v>4189</v>
      </c>
      <c r="M14">
        <f t="shared" si="2"/>
        <v>4189</v>
      </c>
      <c r="P14" s="5" t="s">
        <v>39</v>
      </c>
      <c r="Q14" s="6">
        <v>1</v>
      </c>
      <c r="R14" s="6">
        <v>13</v>
      </c>
      <c r="S14" s="6">
        <v>4</v>
      </c>
      <c r="T14" s="6">
        <v>8</v>
      </c>
      <c r="U14" s="6">
        <v>6552</v>
      </c>
    </row>
    <row r="15" spans="1:27" ht="15" thickBot="1" x14ac:dyDescent="0.35">
      <c r="A15" t="s">
        <v>13</v>
      </c>
      <c r="B15">
        <v>6</v>
      </c>
      <c r="C15">
        <v>74</v>
      </c>
      <c r="D15">
        <v>696</v>
      </c>
      <c r="E15">
        <v>2096</v>
      </c>
      <c r="F15">
        <f t="shared" si="3"/>
        <v>2872</v>
      </c>
      <c r="H15">
        <f t="shared" si="4"/>
        <v>6</v>
      </c>
      <c r="I15">
        <f t="shared" si="1"/>
        <v>6</v>
      </c>
      <c r="J15">
        <f t="shared" si="1"/>
        <v>5</v>
      </c>
      <c r="K15">
        <f t="shared" si="1"/>
        <v>10</v>
      </c>
      <c r="L15">
        <f t="shared" si="5"/>
        <v>2872</v>
      </c>
      <c r="M15">
        <f t="shared" si="2"/>
        <v>2872</v>
      </c>
      <c r="P15" s="5" t="s">
        <v>40</v>
      </c>
      <c r="Q15" s="6">
        <v>12</v>
      </c>
      <c r="R15" s="6">
        <v>5</v>
      </c>
      <c r="S15" s="6">
        <v>10</v>
      </c>
      <c r="T15" s="6">
        <v>7</v>
      </c>
      <c r="U15" s="6">
        <v>6590</v>
      </c>
    </row>
    <row r="16" spans="1:27" ht="15" thickBot="1" x14ac:dyDescent="0.35">
      <c r="A16" t="s">
        <v>14</v>
      </c>
      <c r="B16">
        <v>9</v>
      </c>
      <c r="C16">
        <v>72</v>
      </c>
      <c r="D16">
        <v>898</v>
      </c>
      <c r="E16">
        <v>1181</v>
      </c>
      <c r="F16">
        <f t="shared" si="3"/>
        <v>2160</v>
      </c>
      <c r="H16">
        <f t="shared" si="4"/>
        <v>2</v>
      </c>
      <c r="I16">
        <f t="shared" si="1"/>
        <v>8</v>
      </c>
      <c r="J16">
        <f t="shared" si="1"/>
        <v>2</v>
      </c>
      <c r="K16">
        <f t="shared" si="1"/>
        <v>13</v>
      </c>
      <c r="L16">
        <f t="shared" si="5"/>
        <v>2160</v>
      </c>
      <c r="M16">
        <f t="shared" si="2"/>
        <v>2160</v>
      </c>
      <c r="P16" s="5" t="s">
        <v>41</v>
      </c>
      <c r="Q16" s="6">
        <v>7</v>
      </c>
      <c r="R16" s="6">
        <v>9</v>
      </c>
      <c r="S16" s="6">
        <v>3</v>
      </c>
      <c r="T16" s="6">
        <v>4</v>
      </c>
      <c r="U16" s="6">
        <v>9490</v>
      </c>
    </row>
    <row r="17" spans="16:21" ht="15" thickBot="1" x14ac:dyDescent="0.35">
      <c r="P17" s="5" t="s">
        <v>42</v>
      </c>
      <c r="Q17" s="6">
        <v>7</v>
      </c>
      <c r="R17" s="6">
        <v>6</v>
      </c>
      <c r="S17" s="6">
        <v>13</v>
      </c>
      <c r="T17" s="6">
        <v>11</v>
      </c>
      <c r="U17" s="6">
        <v>1837</v>
      </c>
    </row>
    <row r="18" spans="16:21" ht="15" thickBot="1" x14ac:dyDescent="0.35">
      <c r="P18" s="5" t="s">
        <v>43</v>
      </c>
      <c r="Q18" s="6">
        <v>13</v>
      </c>
      <c r="R18" s="6">
        <v>1</v>
      </c>
      <c r="S18" s="6">
        <v>11</v>
      </c>
      <c r="T18" s="6">
        <v>15</v>
      </c>
      <c r="U18" s="6">
        <v>575</v>
      </c>
    </row>
    <row r="19" spans="16:21" ht="15" thickBot="1" x14ac:dyDescent="0.35">
      <c r="P19" s="5" t="s">
        <v>44</v>
      </c>
      <c r="Q19" s="6">
        <v>4</v>
      </c>
      <c r="R19" s="6">
        <v>2</v>
      </c>
      <c r="S19" s="6">
        <v>8</v>
      </c>
      <c r="T19" s="6">
        <v>5</v>
      </c>
      <c r="U19" s="6">
        <v>8337</v>
      </c>
    </row>
    <row r="20" spans="16:21" ht="15" thickBot="1" x14ac:dyDescent="0.35">
      <c r="P20" s="5" t="s">
        <v>45</v>
      </c>
      <c r="Q20" s="6">
        <v>11</v>
      </c>
      <c r="R20" s="6">
        <v>10</v>
      </c>
      <c r="S20" s="6">
        <v>7</v>
      </c>
      <c r="T20" s="6">
        <v>9</v>
      </c>
      <c r="U20" s="6">
        <v>4189</v>
      </c>
    </row>
    <row r="21" spans="16:21" ht="15" thickBot="1" x14ac:dyDescent="0.35">
      <c r="P21" s="5" t="s">
        <v>46</v>
      </c>
      <c r="Q21" s="6">
        <v>6</v>
      </c>
      <c r="R21" s="6">
        <v>6</v>
      </c>
      <c r="S21" s="6">
        <v>5</v>
      </c>
      <c r="T21" s="6">
        <v>10</v>
      </c>
      <c r="U21" s="6">
        <v>2872</v>
      </c>
    </row>
    <row r="22" spans="16:21" ht="15" thickBot="1" x14ac:dyDescent="0.35">
      <c r="P22" s="5" t="s">
        <v>47</v>
      </c>
      <c r="Q22" s="6">
        <v>2</v>
      </c>
      <c r="R22" s="6">
        <v>8</v>
      </c>
      <c r="S22" s="6">
        <v>2</v>
      </c>
      <c r="T22" s="6">
        <v>13</v>
      </c>
      <c r="U22" s="6">
        <v>2160</v>
      </c>
    </row>
    <row r="23" spans="16:21" ht="18.600000000000001" thickBot="1" x14ac:dyDescent="0.35">
      <c r="P23" s="1"/>
    </row>
    <row r="24" spans="16:21" ht="15" thickBot="1" x14ac:dyDescent="0.35">
      <c r="P24" s="5" t="s">
        <v>48</v>
      </c>
      <c r="Q24" s="5" t="s">
        <v>28</v>
      </c>
      <c r="R24" s="5" t="s">
        <v>29</v>
      </c>
      <c r="S24" s="5" t="s">
        <v>30</v>
      </c>
      <c r="T24" s="5" t="s">
        <v>31</v>
      </c>
    </row>
    <row r="25" spans="16:21" ht="15" thickBot="1" x14ac:dyDescent="0.35">
      <c r="P25" s="5" t="s">
        <v>49</v>
      </c>
      <c r="Q25" s="6" t="s">
        <v>104</v>
      </c>
      <c r="R25" s="6" t="s">
        <v>105</v>
      </c>
      <c r="S25" s="6" t="s">
        <v>106</v>
      </c>
      <c r="T25" s="6" t="s">
        <v>107</v>
      </c>
    </row>
    <row r="26" spans="16:21" ht="15" thickBot="1" x14ac:dyDescent="0.35">
      <c r="P26" s="5" t="s">
        <v>54</v>
      </c>
      <c r="Q26" s="6" t="s">
        <v>104</v>
      </c>
      <c r="R26" s="6" t="s">
        <v>105</v>
      </c>
      <c r="S26" s="6" t="s">
        <v>106</v>
      </c>
      <c r="T26" s="6" t="s">
        <v>107</v>
      </c>
    </row>
    <row r="27" spans="16:21" ht="15" thickBot="1" x14ac:dyDescent="0.35">
      <c r="P27" s="5" t="s">
        <v>56</v>
      </c>
      <c r="Q27" s="6" t="s">
        <v>50</v>
      </c>
      <c r="R27" s="6" t="s">
        <v>105</v>
      </c>
      <c r="S27" s="6" t="s">
        <v>106</v>
      </c>
      <c r="T27" s="6" t="s">
        <v>107</v>
      </c>
    </row>
    <row r="28" spans="16:21" ht="15" thickBot="1" x14ac:dyDescent="0.35">
      <c r="P28" s="5" t="s">
        <v>58</v>
      </c>
      <c r="Q28" s="6" t="s">
        <v>50</v>
      </c>
      <c r="R28" s="6" t="s">
        <v>105</v>
      </c>
      <c r="S28" s="6" t="s">
        <v>106</v>
      </c>
      <c r="T28" s="6" t="s">
        <v>108</v>
      </c>
    </row>
    <row r="29" spans="16:21" ht="15" thickBot="1" x14ac:dyDescent="0.35">
      <c r="P29" s="5" t="s">
        <v>60</v>
      </c>
      <c r="Q29" s="6" t="s">
        <v>50</v>
      </c>
      <c r="R29" s="6" t="s">
        <v>109</v>
      </c>
      <c r="S29" s="6" t="s">
        <v>110</v>
      </c>
      <c r="T29" s="6" t="s">
        <v>111</v>
      </c>
    </row>
    <row r="30" spans="16:21" ht="15" thickBot="1" x14ac:dyDescent="0.35">
      <c r="P30" s="5" t="s">
        <v>61</v>
      </c>
      <c r="Q30" s="6" t="s">
        <v>50</v>
      </c>
      <c r="R30" s="6" t="s">
        <v>109</v>
      </c>
      <c r="S30" s="6" t="s">
        <v>112</v>
      </c>
      <c r="T30" s="6" t="s">
        <v>113</v>
      </c>
    </row>
    <row r="31" spans="16:21" ht="15" thickBot="1" x14ac:dyDescent="0.35">
      <c r="P31" s="5" t="s">
        <v>63</v>
      </c>
      <c r="Q31" s="6" t="s">
        <v>50</v>
      </c>
      <c r="R31" s="6" t="s">
        <v>109</v>
      </c>
      <c r="S31" s="6" t="s">
        <v>112</v>
      </c>
      <c r="T31" s="6" t="s">
        <v>114</v>
      </c>
    </row>
    <row r="32" spans="16:21" ht="15" thickBot="1" x14ac:dyDescent="0.35">
      <c r="P32" s="5" t="s">
        <v>66</v>
      </c>
      <c r="Q32" s="6" t="s">
        <v>50</v>
      </c>
      <c r="R32" s="6" t="s">
        <v>109</v>
      </c>
      <c r="S32" s="6" t="s">
        <v>112</v>
      </c>
      <c r="T32" s="6" t="s">
        <v>115</v>
      </c>
    </row>
    <row r="33" spans="16:27" ht="15" thickBot="1" x14ac:dyDescent="0.35">
      <c r="P33" s="5" t="s">
        <v>68</v>
      </c>
      <c r="Q33" s="6" t="s">
        <v>50</v>
      </c>
      <c r="R33" s="6" t="s">
        <v>109</v>
      </c>
      <c r="S33" s="6" t="s">
        <v>112</v>
      </c>
      <c r="T33" s="6" t="s">
        <v>116</v>
      </c>
    </row>
    <row r="34" spans="16:27" ht="15" thickBot="1" x14ac:dyDescent="0.35">
      <c r="P34" s="5" t="s">
        <v>70</v>
      </c>
      <c r="Q34" s="6" t="s">
        <v>50</v>
      </c>
      <c r="R34" s="6" t="s">
        <v>109</v>
      </c>
      <c r="S34" s="6" t="s">
        <v>50</v>
      </c>
      <c r="T34" s="6" t="s">
        <v>117</v>
      </c>
    </row>
    <row r="35" spans="16:27" ht="15" thickBot="1" x14ac:dyDescent="0.35">
      <c r="P35" s="5" t="s">
        <v>72</v>
      </c>
      <c r="Q35" s="6" t="s">
        <v>50</v>
      </c>
      <c r="R35" s="6" t="s">
        <v>109</v>
      </c>
      <c r="S35" s="6" t="s">
        <v>50</v>
      </c>
      <c r="T35" s="6" t="s">
        <v>117</v>
      </c>
    </row>
    <row r="36" spans="16:27" ht="15" thickBot="1" x14ac:dyDescent="0.35">
      <c r="P36" s="5" t="s">
        <v>74</v>
      </c>
      <c r="Q36" s="6" t="s">
        <v>50</v>
      </c>
      <c r="R36" s="6" t="s">
        <v>50</v>
      </c>
      <c r="S36" s="6" t="s">
        <v>50</v>
      </c>
      <c r="T36" s="6" t="s">
        <v>118</v>
      </c>
    </row>
    <row r="37" spans="16:27" ht="15" thickBot="1" x14ac:dyDescent="0.35">
      <c r="P37" s="5" t="s">
        <v>75</v>
      </c>
      <c r="Q37" s="6" t="s">
        <v>50</v>
      </c>
      <c r="R37" s="6" t="s">
        <v>50</v>
      </c>
      <c r="S37" s="6" t="s">
        <v>50</v>
      </c>
      <c r="T37" s="6" t="s">
        <v>50</v>
      </c>
    </row>
    <row r="38" spans="16:27" ht="15" thickBot="1" x14ac:dyDescent="0.35">
      <c r="P38" s="5" t="s">
        <v>77</v>
      </c>
      <c r="Q38" s="6" t="s">
        <v>50</v>
      </c>
      <c r="R38" s="6" t="s">
        <v>50</v>
      </c>
      <c r="S38" s="6" t="s">
        <v>50</v>
      </c>
      <c r="T38" s="6" t="s">
        <v>50</v>
      </c>
    </row>
    <row r="39" spans="16:27" ht="15" thickBot="1" x14ac:dyDescent="0.35">
      <c r="P39" s="5" t="s">
        <v>79</v>
      </c>
      <c r="Q39" s="6" t="s">
        <v>50</v>
      </c>
      <c r="R39" s="6" t="s">
        <v>50</v>
      </c>
      <c r="S39" s="6" t="s">
        <v>50</v>
      </c>
      <c r="T39" s="6" t="s">
        <v>50</v>
      </c>
    </row>
    <row r="40" spans="16:27" ht="18.600000000000001" thickBot="1" x14ac:dyDescent="0.35">
      <c r="P40" s="1"/>
    </row>
    <row r="41" spans="16:27" ht="15" thickBot="1" x14ac:dyDescent="0.35">
      <c r="P41" s="5" t="s">
        <v>80</v>
      </c>
      <c r="Q41" s="5" t="s">
        <v>28</v>
      </c>
      <c r="R41" s="5" t="s">
        <v>29</v>
      </c>
      <c r="S41" s="5" t="s">
        <v>30</v>
      </c>
      <c r="T41" s="5" t="s">
        <v>31</v>
      </c>
      <c r="AA41" t="s">
        <v>97</v>
      </c>
    </row>
    <row r="42" spans="16:27" ht="15" thickBot="1" x14ac:dyDescent="0.35">
      <c r="P42" s="5" t="s">
        <v>49</v>
      </c>
      <c r="Q42" s="6">
        <v>375</v>
      </c>
      <c r="R42" s="6">
        <v>575</v>
      </c>
      <c r="S42" s="6">
        <v>1658</v>
      </c>
      <c r="T42" s="6">
        <v>9251</v>
      </c>
      <c r="AA42" t="s">
        <v>120</v>
      </c>
    </row>
    <row r="43" spans="16:27" ht="15" thickBot="1" x14ac:dyDescent="0.35">
      <c r="P43" s="5" t="s">
        <v>54</v>
      </c>
      <c r="Q43" s="6">
        <v>375</v>
      </c>
      <c r="R43" s="6">
        <v>575</v>
      </c>
      <c r="S43" s="6">
        <v>1658</v>
      </c>
      <c r="T43" s="6">
        <v>9251</v>
      </c>
      <c r="AA43" t="s">
        <v>121</v>
      </c>
    </row>
    <row r="44" spans="16:27" ht="15" thickBot="1" x14ac:dyDescent="0.35">
      <c r="P44" s="5" t="s">
        <v>56</v>
      </c>
      <c r="Q44" s="6">
        <v>0</v>
      </c>
      <c r="R44" s="6">
        <v>575</v>
      </c>
      <c r="S44" s="6">
        <v>1658</v>
      </c>
      <c r="T44" s="6">
        <v>9251</v>
      </c>
      <c r="AA44" t="s">
        <v>122</v>
      </c>
    </row>
    <row r="45" spans="16:27" ht="15" thickBot="1" x14ac:dyDescent="0.35">
      <c r="P45" s="5" t="s">
        <v>58</v>
      </c>
      <c r="Q45" s="6">
        <v>0</v>
      </c>
      <c r="R45" s="6">
        <v>575</v>
      </c>
      <c r="S45" s="6">
        <v>1658</v>
      </c>
      <c r="T45" s="6">
        <v>7705</v>
      </c>
      <c r="AA45" t="s">
        <v>123</v>
      </c>
    </row>
    <row r="46" spans="16:27" ht="15" thickBot="1" x14ac:dyDescent="0.35">
      <c r="P46" s="5" t="s">
        <v>60</v>
      </c>
      <c r="Q46" s="6">
        <v>0</v>
      </c>
      <c r="R46" s="6">
        <v>127</v>
      </c>
      <c r="S46" s="6">
        <v>1035</v>
      </c>
      <c r="T46" s="6">
        <v>6895</v>
      </c>
      <c r="AA46" t="s">
        <v>124</v>
      </c>
    </row>
    <row r="47" spans="16:27" ht="15" thickBot="1" x14ac:dyDescent="0.35">
      <c r="P47" s="5" t="s">
        <v>61</v>
      </c>
      <c r="Q47" s="6">
        <v>0</v>
      </c>
      <c r="R47" s="6">
        <v>127</v>
      </c>
      <c r="S47" s="6">
        <v>867</v>
      </c>
      <c r="T47" s="6">
        <v>6752</v>
      </c>
    </row>
    <row r="48" spans="16:27" ht="15" thickBot="1" x14ac:dyDescent="0.35">
      <c r="P48" s="5" t="s">
        <v>63</v>
      </c>
      <c r="Q48" s="6">
        <v>0</v>
      </c>
      <c r="R48" s="6">
        <v>127</v>
      </c>
      <c r="S48" s="6">
        <v>867</v>
      </c>
      <c r="T48" s="6">
        <v>6463</v>
      </c>
    </row>
    <row r="49" spans="16:27" ht="15" thickBot="1" x14ac:dyDescent="0.35">
      <c r="P49" s="5" t="s">
        <v>66</v>
      </c>
      <c r="Q49" s="6">
        <v>0</v>
      </c>
      <c r="R49" s="6">
        <v>127</v>
      </c>
      <c r="S49" s="6">
        <v>867</v>
      </c>
      <c r="T49" s="6">
        <v>4519</v>
      </c>
      <c r="AA49" t="s">
        <v>125</v>
      </c>
    </row>
    <row r="50" spans="16:27" ht="15" thickBot="1" x14ac:dyDescent="0.35">
      <c r="P50" s="5" t="s">
        <v>68</v>
      </c>
      <c r="Q50" s="6">
        <v>0</v>
      </c>
      <c r="R50" s="6">
        <v>127</v>
      </c>
      <c r="S50" s="6">
        <v>867</v>
      </c>
      <c r="T50" s="6">
        <v>3195</v>
      </c>
      <c r="AA50" t="s">
        <v>126</v>
      </c>
    </row>
    <row r="51" spans="16:27" ht="15" thickBot="1" x14ac:dyDescent="0.35">
      <c r="P51" s="5" t="s">
        <v>70</v>
      </c>
      <c r="Q51" s="6">
        <v>0</v>
      </c>
      <c r="R51" s="6">
        <v>127</v>
      </c>
      <c r="S51" s="6">
        <v>0</v>
      </c>
      <c r="T51" s="6">
        <v>1710</v>
      </c>
    </row>
    <row r="52" spans="16:27" ht="15" thickBot="1" x14ac:dyDescent="0.35">
      <c r="P52" s="5" t="s">
        <v>72</v>
      </c>
      <c r="Q52" s="6">
        <v>0</v>
      </c>
      <c r="R52" s="6">
        <v>127</v>
      </c>
      <c r="S52" s="6">
        <v>0</v>
      </c>
      <c r="T52" s="6">
        <v>1710</v>
      </c>
    </row>
    <row r="53" spans="16:27" ht="15" thickBot="1" x14ac:dyDescent="0.35">
      <c r="P53" s="5" t="s">
        <v>74</v>
      </c>
      <c r="Q53" s="6">
        <v>0</v>
      </c>
      <c r="R53" s="6">
        <v>0</v>
      </c>
      <c r="S53" s="6">
        <v>0</v>
      </c>
      <c r="T53" s="6">
        <v>697</v>
      </c>
    </row>
    <row r="54" spans="16:27" ht="15" thickBot="1" x14ac:dyDescent="0.35">
      <c r="P54" s="5" t="s">
        <v>75</v>
      </c>
      <c r="Q54" s="6">
        <v>0</v>
      </c>
      <c r="R54" s="6">
        <v>0</v>
      </c>
      <c r="S54" s="6">
        <v>0</v>
      </c>
      <c r="T54" s="6">
        <v>0</v>
      </c>
    </row>
    <row r="55" spans="16:27" ht="15" thickBot="1" x14ac:dyDescent="0.35">
      <c r="P55" s="5" t="s">
        <v>77</v>
      </c>
      <c r="Q55" s="6">
        <v>0</v>
      </c>
      <c r="R55" s="6">
        <v>0</v>
      </c>
      <c r="S55" s="6">
        <v>0</v>
      </c>
      <c r="T55" s="6">
        <v>0</v>
      </c>
    </row>
    <row r="56" spans="16:27" ht="15" thickBot="1" x14ac:dyDescent="0.35">
      <c r="P56" s="5" t="s">
        <v>79</v>
      </c>
      <c r="Q56" s="6">
        <v>0</v>
      </c>
      <c r="R56" s="6">
        <v>0</v>
      </c>
      <c r="S56" s="6">
        <v>0</v>
      </c>
      <c r="T56" s="6">
        <v>0</v>
      </c>
    </row>
    <row r="57" spans="16:27" ht="18.600000000000001" thickBot="1" x14ac:dyDescent="0.35">
      <c r="P57" s="1"/>
    </row>
    <row r="58" spans="16:27" ht="15" thickBot="1" x14ac:dyDescent="0.35">
      <c r="P58" s="5" t="s">
        <v>81</v>
      </c>
      <c r="Q58" s="5" t="s">
        <v>28</v>
      </c>
      <c r="R58" s="5" t="s">
        <v>29</v>
      </c>
      <c r="S58" s="5" t="s">
        <v>30</v>
      </c>
      <c r="T58" s="5" t="s">
        <v>31</v>
      </c>
      <c r="U58" s="5" t="s">
        <v>82</v>
      </c>
      <c r="V58" s="5" t="s">
        <v>83</v>
      </c>
      <c r="W58" s="5" t="s">
        <v>84</v>
      </c>
      <c r="X58" s="5" t="s">
        <v>85</v>
      </c>
    </row>
    <row r="59" spans="16:27" ht="15" thickBot="1" x14ac:dyDescent="0.35">
      <c r="P59" s="5" t="s">
        <v>33</v>
      </c>
      <c r="Q59" s="6">
        <v>0</v>
      </c>
      <c r="R59" s="6">
        <v>575</v>
      </c>
      <c r="S59" s="6">
        <v>0</v>
      </c>
      <c r="T59" s="6">
        <v>697</v>
      </c>
      <c r="U59" s="6">
        <v>1272</v>
      </c>
      <c r="V59" s="6">
        <v>1272</v>
      </c>
      <c r="W59" s="6">
        <v>0</v>
      </c>
      <c r="X59" s="6">
        <v>0</v>
      </c>
    </row>
    <row r="60" spans="16:27" ht="15" thickBot="1" x14ac:dyDescent="0.35">
      <c r="P60" s="5" t="s">
        <v>34</v>
      </c>
      <c r="Q60" s="6">
        <v>0</v>
      </c>
      <c r="R60" s="6">
        <v>575</v>
      </c>
      <c r="S60" s="6">
        <v>867</v>
      </c>
      <c r="T60" s="6">
        <v>0</v>
      </c>
      <c r="U60" s="6">
        <v>1442</v>
      </c>
      <c r="V60" s="6">
        <v>1442</v>
      </c>
      <c r="W60" s="6">
        <v>0</v>
      </c>
      <c r="X60" s="6">
        <v>0</v>
      </c>
    </row>
    <row r="61" spans="16:27" ht="15" thickBot="1" x14ac:dyDescent="0.35">
      <c r="P61" s="5" t="s">
        <v>35</v>
      </c>
      <c r="Q61" s="6">
        <v>0</v>
      </c>
      <c r="R61" s="6">
        <v>127</v>
      </c>
      <c r="S61" s="6">
        <v>0</v>
      </c>
      <c r="T61" s="6">
        <v>9251</v>
      </c>
      <c r="U61" s="6">
        <v>9378</v>
      </c>
      <c r="V61" s="6">
        <v>9378</v>
      </c>
      <c r="W61" s="6">
        <v>0</v>
      </c>
      <c r="X61" s="6">
        <v>0</v>
      </c>
    </row>
    <row r="62" spans="16:27" ht="15" thickBot="1" x14ac:dyDescent="0.35">
      <c r="P62" s="5" t="s">
        <v>36</v>
      </c>
      <c r="Q62" s="6">
        <v>0</v>
      </c>
      <c r="R62" s="6">
        <v>0</v>
      </c>
      <c r="S62" s="6">
        <v>0</v>
      </c>
      <c r="T62" s="6">
        <v>6752</v>
      </c>
      <c r="U62" s="6">
        <v>6752</v>
      </c>
      <c r="V62" s="6">
        <v>6752</v>
      </c>
      <c r="W62" s="6">
        <v>0</v>
      </c>
      <c r="X62" s="6">
        <v>0</v>
      </c>
    </row>
    <row r="63" spans="16:27" ht="15" thickBot="1" x14ac:dyDescent="0.35">
      <c r="P63" s="5" t="s">
        <v>37</v>
      </c>
      <c r="Q63" s="6">
        <v>0</v>
      </c>
      <c r="R63" s="6">
        <v>0</v>
      </c>
      <c r="S63" s="6">
        <v>1658</v>
      </c>
      <c r="T63" s="6">
        <v>9251</v>
      </c>
      <c r="U63" s="6">
        <v>10909</v>
      </c>
      <c r="V63" s="6">
        <v>10909</v>
      </c>
      <c r="W63" s="6">
        <v>0</v>
      </c>
      <c r="X63" s="6">
        <v>0</v>
      </c>
    </row>
    <row r="64" spans="16:27" ht="15" thickBot="1" x14ac:dyDescent="0.35">
      <c r="P64" s="5" t="s">
        <v>38</v>
      </c>
      <c r="Q64" s="6">
        <v>375</v>
      </c>
      <c r="R64" s="6">
        <v>0</v>
      </c>
      <c r="S64" s="6">
        <v>867</v>
      </c>
      <c r="T64" s="6">
        <v>9251</v>
      </c>
      <c r="U64" s="6">
        <v>10493</v>
      </c>
      <c r="V64" s="6">
        <v>10493</v>
      </c>
      <c r="W64" s="6">
        <v>0</v>
      </c>
      <c r="X64" s="6">
        <v>0</v>
      </c>
    </row>
    <row r="65" spans="16:24" ht="15" thickBot="1" x14ac:dyDescent="0.35">
      <c r="P65" s="5" t="s">
        <v>39</v>
      </c>
      <c r="Q65" s="6">
        <v>375</v>
      </c>
      <c r="R65" s="6">
        <v>0</v>
      </c>
      <c r="S65" s="6">
        <v>1658</v>
      </c>
      <c r="T65" s="6">
        <v>4519</v>
      </c>
      <c r="U65" s="6">
        <v>6552</v>
      </c>
      <c r="V65" s="6">
        <v>6552</v>
      </c>
      <c r="W65" s="6">
        <v>0</v>
      </c>
      <c r="X65" s="6">
        <v>0</v>
      </c>
    </row>
    <row r="66" spans="16:24" ht="15" thickBot="1" x14ac:dyDescent="0.35">
      <c r="P66" s="5" t="s">
        <v>40</v>
      </c>
      <c r="Q66" s="6">
        <v>0</v>
      </c>
      <c r="R66" s="6">
        <v>127</v>
      </c>
      <c r="S66" s="6">
        <v>0</v>
      </c>
      <c r="T66" s="6">
        <v>6463</v>
      </c>
      <c r="U66" s="6">
        <v>6590</v>
      </c>
      <c r="V66" s="6">
        <v>6590</v>
      </c>
      <c r="W66" s="6">
        <v>0</v>
      </c>
      <c r="X66" s="6">
        <v>0</v>
      </c>
    </row>
    <row r="67" spans="16:24" ht="15" thickBot="1" x14ac:dyDescent="0.35">
      <c r="P67" s="5" t="s">
        <v>41</v>
      </c>
      <c r="Q67" s="6">
        <v>0</v>
      </c>
      <c r="R67" s="6">
        <v>127</v>
      </c>
      <c r="S67" s="6">
        <v>1658</v>
      </c>
      <c r="T67" s="6">
        <v>7705</v>
      </c>
      <c r="U67" s="6">
        <v>9490</v>
      </c>
      <c r="V67" s="6">
        <v>9490</v>
      </c>
      <c r="W67" s="6">
        <v>0</v>
      </c>
      <c r="X67" s="6">
        <v>0</v>
      </c>
    </row>
    <row r="68" spans="16:24" ht="15" thickBot="1" x14ac:dyDescent="0.35">
      <c r="P68" s="5" t="s">
        <v>42</v>
      </c>
      <c r="Q68" s="6">
        <v>0</v>
      </c>
      <c r="R68" s="6">
        <v>127</v>
      </c>
      <c r="S68" s="6">
        <v>0</v>
      </c>
      <c r="T68" s="6">
        <v>1710</v>
      </c>
      <c r="U68" s="6">
        <v>1837</v>
      </c>
      <c r="V68" s="6">
        <v>1837</v>
      </c>
      <c r="W68" s="6">
        <v>0</v>
      </c>
      <c r="X68" s="6">
        <v>0</v>
      </c>
    </row>
    <row r="69" spans="16:24" ht="15" thickBot="1" x14ac:dyDescent="0.35">
      <c r="P69" s="5" t="s">
        <v>43</v>
      </c>
      <c r="Q69" s="6">
        <v>0</v>
      </c>
      <c r="R69" s="6">
        <v>575</v>
      </c>
      <c r="S69" s="6">
        <v>0</v>
      </c>
      <c r="T69" s="6">
        <v>0</v>
      </c>
      <c r="U69" s="6">
        <v>575</v>
      </c>
      <c r="V69" s="6">
        <v>575</v>
      </c>
      <c r="W69" s="6">
        <v>0</v>
      </c>
      <c r="X69" s="6">
        <v>0</v>
      </c>
    </row>
    <row r="70" spans="16:24" ht="15" thickBot="1" x14ac:dyDescent="0.35">
      <c r="P70" s="5" t="s">
        <v>44</v>
      </c>
      <c r="Q70" s="6">
        <v>0</v>
      </c>
      <c r="R70" s="6">
        <v>575</v>
      </c>
      <c r="S70" s="6">
        <v>867</v>
      </c>
      <c r="T70" s="6">
        <v>6895</v>
      </c>
      <c r="U70" s="6">
        <v>8337</v>
      </c>
      <c r="V70" s="6">
        <v>8337</v>
      </c>
      <c r="W70" s="6">
        <v>0</v>
      </c>
      <c r="X70" s="6">
        <v>0</v>
      </c>
    </row>
    <row r="71" spans="16:24" ht="15" thickBot="1" x14ac:dyDescent="0.35">
      <c r="P71" s="5" t="s">
        <v>45</v>
      </c>
      <c r="Q71" s="6">
        <v>0</v>
      </c>
      <c r="R71" s="6">
        <v>127</v>
      </c>
      <c r="S71" s="6">
        <v>867</v>
      </c>
      <c r="T71" s="6">
        <v>3195</v>
      </c>
      <c r="U71" s="6">
        <v>4189</v>
      </c>
      <c r="V71" s="6">
        <v>4189</v>
      </c>
      <c r="W71" s="6">
        <v>0</v>
      </c>
      <c r="X71" s="6">
        <v>0</v>
      </c>
    </row>
    <row r="72" spans="16:24" ht="15" thickBot="1" x14ac:dyDescent="0.35">
      <c r="P72" s="5" t="s">
        <v>46</v>
      </c>
      <c r="Q72" s="6">
        <v>0</v>
      </c>
      <c r="R72" s="6">
        <v>127</v>
      </c>
      <c r="S72" s="6">
        <v>1035</v>
      </c>
      <c r="T72" s="6">
        <v>1710</v>
      </c>
      <c r="U72" s="6">
        <v>2872</v>
      </c>
      <c r="V72" s="6">
        <v>2872</v>
      </c>
      <c r="W72" s="6">
        <v>0</v>
      </c>
      <c r="X72" s="6">
        <v>0</v>
      </c>
    </row>
    <row r="73" spans="16:24" ht="15" thickBot="1" x14ac:dyDescent="0.35">
      <c r="P73" s="5" t="s">
        <v>47</v>
      </c>
      <c r="Q73" s="6">
        <v>375</v>
      </c>
      <c r="R73" s="6">
        <v>127</v>
      </c>
      <c r="S73" s="6">
        <v>1658</v>
      </c>
      <c r="T73" s="6">
        <v>0</v>
      </c>
      <c r="U73" s="6">
        <v>2160</v>
      </c>
      <c r="V73" s="6">
        <v>2160</v>
      </c>
      <c r="W73" s="6">
        <v>0</v>
      </c>
      <c r="X73" s="6">
        <v>0</v>
      </c>
    </row>
    <row r="74" spans="16:24" ht="15" thickBot="1" x14ac:dyDescent="0.35"/>
    <row r="75" spans="16:24" ht="15" thickBot="1" x14ac:dyDescent="0.35">
      <c r="P75" s="7" t="s">
        <v>86</v>
      </c>
      <c r="Q75" s="8">
        <v>11859</v>
      </c>
    </row>
    <row r="76" spans="16:24" ht="15" thickBot="1" x14ac:dyDescent="0.35">
      <c r="P76" s="7" t="s">
        <v>87</v>
      </c>
      <c r="Q76" s="8">
        <v>0</v>
      </c>
    </row>
    <row r="77" spans="16:24" ht="15" thickBot="1" x14ac:dyDescent="0.35">
      <c r="P77" s="7" t="s">
        <v>88</v>
      </c>
      <c r="Q77" s="8">
        <v>82848</v>
      </c>
    </row>
    <row r="78" spans="16:24" ht="15" thickBot="1" x14ac:dyDescent="0.35">
      <c r="P78" s="7" t="s">
        <v>89</v>
      </c>
      <c r="Q78" s="8">
        <v>82848</v>
      </c>
    </row>
    <row r="79" spans="16:24" ht="15" thickBot="1" x14ac:dyDescent="0.35">
      <c r="P79" s="7" t="s">
        <v>90</v>
      </c>
      <c r="Q79" s="8">
        <v>0</v>
      </c>
    </row>
    <row r="80" spans="16:24" ht="15" thickBot="1" x14ac:dyDescent="0.35">
      <c r="P80" s="7" t="s">
        <v>91</v>
      </c>
      <c r="Q80" s="8"/>
    </row>
    <row r="81" spans="16:17" ht="15" thickBot="1" x14ac:dyDescent="0.35">
      <c r="P81" s="7" t="s">
        <v>92</v>
      </c>
      <c r="Q81" s="8"/>
    </row>
    <row r="82" spans="16:17" ht="15" thickBot="1" x14ac:dyDescent="0.35">
      <c r="P82" s="7" t="s">
        <v>93</v>
      </c>
      <c r="Q82" s="8">
        <v>0</v>
      </c>
    </row>
    <row r="84" spans="16:17" x14ac:dyDescent="0.3">
      <c r="P84" s="9" t="s">
        <v>94</v>
      </c>
    </row>
    <row r="86" spans="16:17" x14ac:dyDescent="0.3">
      <c r="P86" s="10" t="s">
        <v>95</v>
      </c>
    </row>
    <row r="87" spans="16:17" x14ac:dyDescent="0.3">
      <c r="P87" s="10" t="s">
        <v>119</v>
      </c>
    </row>
  </sheetData>
  <conditionalFormatting sqref="Q42:Q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R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S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2:T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84" r:id="rId1" display="https://miau.my-x.hu/myx-free/coco/test/295247320220309111100.html" xr:uid="{D2BC288B-7B1A-456D-9AA7-2A6762B615BB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0A5C-1F11-4437-9D8C-98EBDD77FC65}">
  <dimension ref="A1:AD147"/>
  <sheetViews>
    <sheetView topLeftCell="B5" zoomScaleNormal="100" workbookViewId="0">
      <selection activeCell="T8" sqref="T8:X37"/>
    </sheetView>
  </sheetViews>
  <sheetFormatPr defaultRowHeight="14.4" x14ac:dyDescent="0.3"/>
  <cols>
    <col min="1" max="1" width="7.5546875" bestFit="1" customWidth="1"/>
    <col min="2" max="2" width="5.33203125" bestFit="1" customWidth="1"/>
    <col min="3" max="4" width="3.33203125" bestFit="1" customWidth="1"/>
    <col min="5" max="5" width="4.44140625" bestFit="1" customWidth="1"/>
    <col min="6" max="6" width="5.5546875" bestFit="1" customWidth="1"/>
    <col min="7" max="7" width="6.6640625" bestFit="1" customWidth="1"/>
    <col min="9" max="9" width="7.5546875" bestFit="1" customWidth="1"/>
    <col min="10" max="10" width="5.33203125" bestFit="1" customWidth="1"/>
    <col min="11" max="14" width="3.33203125" bestFit="1" customWidth="1"/>
    <col min="15" max="15" width="6.6640625" bestFit="1" customWidth="1"/>
    <col min="16" max="16" width="7.5546875" bestFit="1" customWidth="1"/>
    <col min="19" max="19" width="28.6640625" bestFit="1" customWidth="1"/>
    <col min="20" max="20" width="8.5546875" bestFit="1" customWidth="1"/>
    <col min="21" max="21" width="10.21875" bestFit="1" customWidth="1"/>
    <col min="22" max="22" width="8.5546875" bestFit="1" customWidth="1"/>
    <col min="23" max="23" width="11.33203125" bestFit="1" customWidth="1"/>
    <col min="24" max="24" width="5.5546875" bestFit="1" customWidth="1"/>
    <col min="25" max="25" width="7.5546875" bestFit="1" customWidth="1"/>
    <col min="26" max="26" width="3.5546875" bestFit="1" customWidth="1"/>
    <col min="27" max="27" width="9" customWidth="1"/>
    <col min="28" max="28" width="1.88671875" bestFit="1" customWidth="1"/>
    <col min="29" max="29" width="6.109375" bestFit="1" customWidth="1"/>
    <col min="30" max="30" width="14.6640625" bestFit="1" customWidth="1"/>
  </cols>
  <sheetData>
    <row r="1" spans="1:30" ht="18" x14ac:dyDescent="0.3">
      <c r="A1" t="s">
        <v>128</v>
      </c>
      <c r="B1" t="s">
        <v>127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I1" t="str">
        <f>A1</f>
        <v>sorozat</v>
      </c>
      <c r="J1" t="str">
        <f t="shared" ref="J1:M1" si="0">B1</f>
        <v>OAM</v>
      </c>
      <c r="K1" t="str">
        <f t="shared" si="0"/>
        <v>a1</v>
      </c>
      <c r="L1" t="str">
        <f t="shared" si="0"/>
        <v>a2</v>
      </c>
      <c r="M1" t="str">
        <f t="shared" si="0"/>
        <v>a3</v>
      </c>
      <c r="N1" t="str">
        <f t="shared" ref="N1" si="1">F1</f>
        <v>a4</v>
      </c>
      <c r="O1" t="str">
        <f t="shared" ref="O1" si="2">G1</f>
        <v>y</v>
      </c>
      <c r="P1" t="str">
        <f>X103</f>
        <v>Becslés</v>
      </c>
      <c r="S1" s="1"/>
    </row>
    <row r="2" spans="1:30" x14ac:dyDescent="0.3">
      <c r="A2">
        <v>1</v>
      </c>
      <c r="B2" t="s">
        <v>0</v>
      </c>
      <c r="C2">
        <v>10</v>
      </c>
      <c r="D2">
        <v>22</v>
      </c>
      <c r="E2">
        <v>891</v>
      </c>
      <c r="F2">
        <v>2986</v>
      </c>
      <c r="G2">
        <f>SUM(C2:F2)</f>
        <v>3909</v>
      </c>
      <c r="I2">
        <f t="shared" ref="I2:I31" si="3">A2</f>
        <v>1</v>
      </c>
      <c r="J2" t="str">
        <f t="shared" ref="J2:J31" si="4">B2</f>
        <v>o1</v>
      </c>
      <c r="K2">
        <f>RANK(C2,C$2:C$31,0)</f>
        <v>1</v>
      </c>
      <c r="L2">
        <f t="shared" ref="L2:L31" si="5">RANK(D2,D$2:D$31,0)</f>
        <v>25</v>
      </c>
      <c r="M2">
        <f t="shared" ref="M2:M31" si="6">RANK(E2,E$2:E$31,0)</f>
        <v>4</v>
      </c>
      <c r="N2">
        <f t="shared" ref="N2:N31" si="7">RANK(F2,F$2:F$31,0)</f>
        <v>21</v>
      </c>
      <c r="O2">
        <f>G2</f>
        <v>3909</v>
      </c>
      <c r="P2">
        <f t="shared" ref="P2:P31" si="8">X104</f>
        <v>3909</v>
      </c>
      <c r="S2" s="2"/>
    </row>
    <row r="3" spans="1:30" x14ac:dyDescent="0.3">
      <c r="A3">
        <v>1</v>
      </c>
      <c r="B3" t="s">
        <v>1</v>
      </c>
      <c r="C3">
        <v>10</v>
      </c>
      <c r="D3">
        <v>44</v>
      </c>
      <c r="E3">
        <v>389</v>
      </c>
      <c r="F3">
        <v>6452</v>
      </c>
      <c r="G3">
        <f t="shared" ref="G3:G16" si="9">SUM(C3:F3)</f>
        <v>6895</v>
      </c>
      <c r="I3">
        <f t="shared" si="3"/>
        <v>1</v>
      </c>
      <c r="J3" t="str">
        <f t="shared" si="4"/>
        <v>o2</v>
      </c>
      <c r="K3">
        <f t="shared" ref="K3:K31" si="10">RANK(C3,C$2:C$31,0)</f>
        <v>1</v>
      </c>
      <c r="L3">
        <f t="shared" si="5"/>
        <v>20</v>
      </c>
      <c r="M3">
        <f t="shared" si="6"/>
        <v>18</v>
      </c>
      <c r="N3">
        <f t="shared" si="7"/>
        <v>14</v>
      </c>
      <c r="O3">
        <f t="shared" ref="O3:O31" si="11">G3</f>
        <v>6895</v>
      </c>
      <c r="P3">
        <f t="shared" si="8"/>
        <v>6895</v>
      </c>
    </row>
    <row r="4" spans="1:30" x14ac:dyDescent="0.3">
      <c r="A4">
        <v>1</v>
      </c>
      <c r="B4" t="s">
        <v>2</v>
      </c>
      <c r="C4">
        <v>5</v>
      </c>
      <c r="D4">
        <v>57</v>
      </c>
      <c r="E4">
        <v>302</v>
      </c>
      <c r="F4">
        <v>9118</v>
      </c>
      <c r="G4">
        <f t="shared" si="9"/>
        <v>9482</v>
      </c>
      <c r="I4">
        <f t="shared" si="3"/>
        <v>1</v>
      </c>
      <c r="J4" t="str">
        <f t="shared" si="4"/>
        <v>o3</v>
      </c>
      <c r="K4">
        <f t="shared" si="10"/>
        <v>14</v>
      </c>
      <c r="L4">
        <f t="shared" si="5"/>
        <v>18</v>
      </c>
      <c r="M4">
        <f t="shared" si="6"/>
        <v>20</v>
      </c>
      <c r="N4">
        <f t="shared" si="7"/>
        <v>4</v>
      </c>
      <c r="O4">
        <f t="shared" si="11"/>
        <v>9482</v>
      </c>
      <c r="P4">
        <f t="shared" si="8"/>
        <v>9482</v>
      </c>
    </row>
    <row r="5" spans="1:30" ht="18" x14ac:dyDescent="0.3">
      <c r="A5">
        <v>1</v>
      </c>
      <c r="B5" t="s">
        <v>3</v>
      </c>
      <c r="C5">
        <v>9</v>
      </c>
      <c r="D5">
        <v>19</v>
      </c>
      <c r="E5">
        <v>642</v>
      </c>
      <c r="F5">
        <v>198</v>
      </c>
      <c r="G5">
        <f t="shared" si="9"/>
        <v>868</v>
      </c>
      <c r="I5">
        <f t="shared" si="3"/>
        <v>1</v>
      </c>
      <c r="J5" t="str">
        <f t="shared" si="4"/>
        <v>o4</v>
      </c>
      <c r="K5">
        <f t="shared" si="10"/>
        <v>4</v>
      </c>
      <c r="L5">
        <f t="shared" si="5"/>
        <v>26</v>
      </c>
      <c r="M5">
        <f t="shared" si="6"/>
        <v>11</v>
      </c>
      <c r="N5">
        <f t="shared" si="7"/>
        <v>30</v>
      </c>
      <c r="O5">
        <f t="shared" si="11"/>
        <v>868</v>
      </c>
      <c r="P5">
        <f t="shared" si="8"/>
        <v>868</v>
      </c>
      <c r="S5" s="3" t="s">
        <v>20</v>
      </c>
      <c r="T5" s="4">
        <v>8112731</v>
      </c>
      <c r="U5" s="3" t="s">
        <v>21</v>
      </c>
      <c r="V5" s="4">
        <v>30</v>
      </c>
      <c r="W5" s="3" t="s">
        <v>22</v>
      </c>
      <c r="X5" s="4">
        <v>4</v>
      </c>
      <c r="Y5" s="3" t="s">
        <v>23</v>
      </c>
      <c r="Z5" s="4">
        <v>30</v>
      </c>
      <c r="AA5" s="3" t="s">
        <v>24</v>
      </c>
      <c r="AB5" s="4">
        <v>0</v>
      </c>
      <c r="AC5" s="3" t="s">
        <v>25</v>
      </c>
      <c r="AD5" s="4" t="s">
        <v>129</v>
      </c>
    </row>
    <row r="6" spans="1:30" ht="18.600000000000001" thickBot="1" x14ac:dyDescent="0.35">
      <c r="A6">
        <v>1</v>
      </c>
      <c r="B6" t="s">
        <v>4</v>
      </c>
      <c r="C6">
        <v>1</v>
      </c>
      <c r="D6">
        <v>28</v>
      </c>
      <c r="E6">
        <v>689</v>
      </c>
      <c r="F6">
        <v>7601</v>
      </c>
      <c r="G6">
        <f t="shared" si="9"/>
        <v>8319</v>
      </c>
      <c r="I6">
        <f t="shared" si="3"/>
        <v>1</v>
      </c>
      <c r="J6" t="str">
        <f t="shared" si="4"/>
        <v>o5</v>
      </c>
      <c r="K6">
        <f t="shared" si="10"/>
        <v>27</v>
      </c>
      <c r="L6">
        <f t="shared" si="5"/>
        <v>22</v>
      </c>
      <c r="M6">
        <f t="shared" si="6"/>
        <v>10</v>
      </c>
      <c r="N6">
        <f t="shared" si="7"/>
        <v>11</v>
      </c>
      <c r="O6">
        <f t="shared" si="11"/>
        <v>8319</v>
      </c>
      <c r="P6">
        <f t="shared" si="8"/>
        <v>8319</v>
      </c>
      <c r="S6" s="1"/>
    </row>
    <row r="7" spans="1:30" ht="15" thickBot="1" x14ac:dyDescent="0.35">
      <c r="A7">
        <v>1</v>
      </c>
      <c r="B7" t="s">
        <v>5</v>
      </c>
      <c r="C7">
        <v>6</v>
      </c>
      <c r="D7">
        <v>57</v>
      </c>
      <c r="E7">
        <v>159</v>
      </c>
      <c r="F7">
        <v>8044</v>
      </c>
      <c r="G7">
        <f t="shared" si="9"/>
        <v>8266</v>
      </c>
      <c r="I7">
        <f t="shared" si="3"/>
        <v>1</v>
      </c>
      <c r="J7" t="str">
        <f t="shared" si="4"/>
        <v>o6</v>
      </c>
      <c r="K7">
        <f t="shared" si="10"/>
        <v>11</v>
      </c>
      <c r="L7">
        <f t="shared" si="5"/>
        <v>18</v>
      </c>
      <c r="M7">
        <f t="shared" si="6"/>
        <v>25</v>
      </c>
      <c r="N7">
        <f t="shared" si="7"/>
        <v>9</v>
      </c>
      <c r="O7">
        <f t="shared" si="11"/>
        <v>8266</v>
      </c>
      <c r="P7">
        <f t="shared" si="8"/>
        <v>8266</v>
      </c>
      <c r="S7" s="5" t="s">
        <v>27</v>
      </c>
      <c r="T7" s="5" t="s">
        <v>28</v>
      </c>
      <c r="U7" s="5" t="s">
        <v>29</v>
      </c>
      <c r="V7" s="5" t="s">
        <v>30</v>
      </c>
      <c r="W7" s="5" t="s">
        <v>31</v>
      </c>
      <c r="X7" s="5" t="s">
        <v>32</v>
      </c>
    </row>
    <row r="8" spans="1:30" ht="15" thickBot="1" x14ac:dyDescent="0.35">
      <c r="A8">
        <v>1</v>
      </c>
      <c r="B8" t="s">
        <v>6</v>
      </c>
      <c r="C8">
        <v>4</v>
      </c>
      <c r="D8">
        <v>28</v>
      </c>
      <c r="E8">
        <v>180</v>
      </c>
      <c r="F8">
        <v>2910</v>
      </c>
      <c r="G8">
        <f t="shared" si="9"/>
        <v>3122</v>
      </c>
      <c r="I8">
        <f t="shared" si="3"/>
        <v>1</v>
      </c>
      <c r="J8" t="str">
        <f t="shared" si="4"/>
        <v>o7</v>
      </c>
      <c r="K8">
        <f t="shared" si="10"/>
        <v>18</v>
      </c>
      <c r="L8">
        <f t="shared" si="5"/>
        <v>22</v>
      </c>
      <c r="M8">
        <f t="shared" si="6"/>
        <v>23</v>
      </c>
      <c r="N8">
        <f t="shared" si="7"/>
        <v>22</v>
      </c>
      <c r="O8">
        <f t="shared" si="11"/>
        <v>3122</v>
      </c>
      <c r="P8">
        <f t="shared" si="8"/>
        <v>3122</v>
      </c>
      <c r="S8" s="5" t="s">
        <v>33</v>
      </c>
      <c r="T8" s="6">
        <v>1</v>
      </c>
      <c r="U8" s="6">
        <v>25</v>
      </c>
      <c r="V8" s="6">
        <v>4</v>
      </c>
      <c r="W8" s="6">
        <v>21</v>
      </c>
      <c r="X8" s="6">
        <v>3909</v>
      </c>
    </row>
    <row r="9" spans="1:30" ht="15" thickBot="1" x14ac:dyDescent="0.35">
      <c r="A9">
        <v>1</v>
      </c>
      <c r="B9" t="s">
        <v>7</v>
      </c>
      <c r="C9">
        <v>8</v>
      </c>
      <c r="D9">
        <v>24</v>
      </c>
      <c r="E9">
        <v>564</v>
      </c>
      <c r="F9">
        <v>5018</v>
      </c>
      <c r="G9">
        <f t="shared" si="9"/>
        <v>5614</v>
      </c>
      <c r="I9">
        <f t="shared" si="3"/>
        <v>1</v>
      </c>
      <c r="J9" t="str">
        <f t="shared" si="4"/>
        <v>o8</v>
      </c>
      <c r="K9">
        <f t="shared" si="10"/>
        <v>8</v>
      </c>
      <c r="L9">
        <f t="shared" si="5"/>
        <v>24</v>
      </c>
      <c r="M9">
        <f t="shared" si="6"/>
        <v>13</v>
      </c>
      <c r="N9">
        <f t="shared" si="7"/>
        <v>18</v>
      </c>
      <c r="O9">
        <f t="shared" si="11"/>
        <v>5614</v>
      </c>
      <c r="P9">
        <f t="shared" si="8"/>
        <v>5614</v>
      </c>
      <c r="S9" s="5" t="s">
        <v>34</v>
      </c>
      <c r="T9" s="6">
        <v>1</v>
      </c>
      <c r="U9" s="6">
        <v>20</v>
      </c>
      <c r="V9" s="6">
        <v>18</v>
      </c>
      <c r="W9" s="6">
        <v>14</v>
      </c>
      <c r="X9" s="6">
        <v>6895</v>
      </c>
    </row>
    <row r="10" spans="1:30" ht="15" thickBot="1" x14ac:dyDescent="0.35">
      <c r="A10">
        <v>1</v>
      </c>
      <c r="B10" t="s">
        <v>8</v>
      </c>
      <c r="C10">
        <v>4</v>
      </c>
      <c r="D10">
        <v>82</v>
      </c>
      <c r="E10">
        <v>23</v>
      </c>
      <c r="F10">
        <v>6476</v>
      </c>
      <c r="G10">
        <f t="shared" si="9"/>
        <v>6585</v>
      </c>
      <c r="I10">
        <f t="shared" si="3"/>
        <v>1</v>
      </c>
      <c r="J10" t="str">
        <f t="shared" si="4"/>
        <v>o9</v>
      </c>
      <c r="K10">
        <f t="shared" si="10"/>
        <v>18</v>
      </c>
      <c r="L10">
        <f t="shared" si="5"/>
        <v>5</v>
      </c>
      <c r="M10">
        <f t="shared" si="6"/>
        <v>28</v>
      </c>
      <c r="N10">
        <f t="shared" si="7"/>
        <v>13</v>
      </c>
      <c r="O10">
        <f t="shared" si="11"/>
        <v>6585</v>
      </c>
      <c r="P10">
        <f t="shared" si="8"/>
        <v>6585</v>
      </c>
      <c r="S10" s="5" t="s">
        <v>35</v>
      </c>
      <c r="T10" s="6">
        <v>14</v>
      </c>
      <c r="U10" s="6">
        <v>18</v>
      </c>
      <c r="V10" s="6">
        <v>20</v>
      </c>
      <c r="W10" s="6">
        <v>4</v>
      </c>
      <c r="X10" s="6">
        <v>9482</v>
      </c>
    </row>
    <row r="11" spans="1:30" ht="15" thickBot="1" x14ac:dyDescent="0.35">
      <c r="A11">
        <v>1</v>
      </c>
      <c r="B11" t="s">
        <v>9</v>
      </c>
      <c r="C11">
        <v>3</v>
      </c>
      <c r="D11">
        <v>7</v>
      </c>
      <c r="E11">
        <v>982</v>
      </c>
      <c r="F11">
        <v>8469</v>
      </c>
      <c r="G11">
        <f t="shared" si="9"/>
        <v>9461</v>
      </c>
      <c r="I11">
        <f t="shared" si="3"/>
        <v>1</v>
      </c>
      <c r="J11" t="str">
        <f t="shared" si="4"/>
        <v>o10</v>
      </c>
      <c r="K11">
        <f t="shared" si="10"/>
        <v>24</v>
      </c>
      <c r="L11">
        <f t="shared" si="5"/>
        <v>29</v>
      </c>
      <c r="M11">
        <f t="shared" si="6"/>
        <v>1</v>
      </c>
      <c r="N11">
        <f t="shared" si="7"/>
        <v>7</v>
      </c>
      <c r="O11">
        <f t="shared" si="11"/>
        <v>9461</v>
      </c>
      <c r="P11">
        <f t="shared" si="8"/>
        <v>9461</v>
      </c>
      <c r="S11" s="5" t="s">
        <v>36</v>
      </c>
      <c r="T11" s="6">
        <v>4</v>
      </c>
      <c r="U11" s="6">
        <v>26</v>
      </c>
      <c r="V11" s="6">
        <v>11</v>
      </c>
      <c r="W11" s="6">
        <v>30</v>
      </c>
      <c r="X11" s="6">
        <v>868</v>
      </c>
    </row>
    <row r="12" spans="1:30" ht="15" thickBot="1" x14ac:dyDescent="0.35">
      <c r="A12">
        <v>1</v>
      </c>
      <c r="B12" t="s">
        <v>10</v>
      </c>
      <c r="C12">
        <v>4</v>
      </c>
      <c r="D12">
        <v>3</v>
      </c>
      <c r="E12">
        <v>323</v>
      </c>
      <c r="F12">
        <v>8811</v>
      </c>
      <c r="G12">
        <f t="shared" si="9"/>
        <v>9141</v>
      </c>
      <c r="I12">
        <f t="shared" si="3"/>
        <v>1</v>
      </c>
      <c r="J12" t="str">
        <f t="shared" si="4"/>
        <v>o11</v>
      </c>
      <c r="K12">
        <f t="shared" si="10"/>
        <v>18</v>
      </c>
      <c r="L12">
        <f t="shared" si="5"/>
        <v>30</v>
      </c>
      <c r="M12">
        <f t="shared" si="6"/>
        <v>19</v>
      </c>
      <c r="N12">
        <f t="shared" si="7"/>
        <v>5</v>
      </c>
      <c r="O12">
        <f t="shared" si="11"/>
        <v>9141</v>
      </c>
      <c r="P12">
        <f t="shared" si="8"/>
        <v>9141</v>
      </c>
      <c r="S12" s="5" t="s">
        <v>37</v>
      </c>
      <c r="T12" s="6">
        <v>27</v>
      </c>
      <c r="U12" s="6">
        <v>22</v>
      </c>
      <c r="V12" s="6">
        <v>10</v>
      </c>
      <c r="W12" s="6">
        <v>11</v>
      </c>
      <c r="X12" s="6">
        <v>8319</v>
      </c>
    </row>
    <row r="13" spans="1:30" ht="15" thickBot="1" x14ac:dyDescent="0.35">
      <c r="A13">
        <v>1</v>
      </c>
      <c r="B13" t="s">
        <v>11</v>
      </c>
      <c r="C13">
        <v>4</v>
      </c>
      <c r="D13">
        <v>16</v>
      </c>
      <c r="E13">
        <v>532</v>
      </c>
      <c r="F13">
        <v>8458</v>
      </c>
      <c r="G13">
        <f t="shared" si="9"/>
        <v>9010</v>
      </c>
      <c r="I13">
        <f t="shared" si="3"/>
        <v>1</v>
      </c>
      <c r="J13" t="str">
        <f t="shared" si="4"/>
        <v>o12</v>
      </c>
      <c r="K13">
        <f t="shared" si="10"/>
        <v>18</v>
      </c>
      <c r="L13">
        <f t="shared" si="5"/>
        <v>28</v>
      </c>
      <c r="M13">
        <f t="shared" si="6"/>
        <v>14</v>
      </c>
      <c r="N13">
        <f t="shared" si="7"/>
        <v>8</v>
      </c>
      <c r="O13">
        <f t="shared" si="11"/>
        <v>9010</v>
      </c>
      <c r="P13">
        <f t="shared" si="8"/>
        <v>9010</v>
      </c>
      <c r="S13" s="5" t="s">
        <v>38</v>
      </c>
      <c r="T13" s="6">
        <v>11</v>
      </c>
      <c r="U13" s="6">
        <v>18</v>
      </c>
      <c r="V13" s="6">
        <v>25</v>
      </c>
      <c r="W13" s="6">
        <v>9</v>
      </c>
      <c r="X13" s="6">
        <v>8266</v>
      </c>
    </row>
    <row r="14" spans="1:30" ht="15" thickBot="1" x14ac:dyDescent="0.35">
      <c r="A14">
        <v>1</v>
      </c>
      <c r="B14" t="s">
        <v>12</v>
      </c>
      <c r="C14">
        <v>6</v>
      </c>
      <c r="D14">
        <v>93</v>
      </c>
      <c r="E14">
        <v>451</v>
      </c>
      <c r="F14">
        <v>3107</v>
      </c>
      <c r="G14">
        <f t="shared" si="9"/>
        <v>3657</v>
      </c>
      <c r="I14">
        <f t="shared" si="3"/>
        <v>1</v>
      </c>
      <c r="J14" t="str">
        <f t="shared" si="4"/>
        <v>o13</v>
      </c>
      <c r="K14">
        <f t="shared" si="10"/>
        <v>11</v>
      </c>
      <c r="L14">
        <f t="shared" si="5"/>
        <v>1</v>
      </c>
      <c r="M14">
        <f t="shared" si="6"/>
        <v>17</v>
      </c>
      <c r="N14">
        <f t="shared" si="7"/>
        <v>20</v>
      </c>
      <c r="O14">
        <f t="shared" si="11"/>
        <v>3657</v>
      </c>
      <c r="P14">
        <f t="shared" si="8"/>
        <v>3657</v>
      </c>
      <c r="S14" s="5" t="s">
        <v>39</v>
      </c>
      <c r="T14" s="6">
        <v>18</v>
      </c>
      <c r="U14" s="6">
        <v>22</v>
      </c>
      <c r="V14" s="6">
        <v>23</v>
      </c>
      <c r="W14" s="6">
        <v>22</v>
      </c>
      <c r="X14" s="6">
        <v>3122</v>
      </c>
    </row>
    <row r="15" spans="1:30" ht="15" thickBot="1" x14ac:dyDescent="0.35">
      <c r="A15">
        <v>1</v>
      </c>
      <c r="B15" t="s">
        <v>13</v>
      </c>
      <c r="C15">
        <v>5</v>
      </c>
      <c r="D15">
        <v>82</v>
      </c>
      <c r="E15">
        <v>459</v>
      </c>
      <c r="F15">
        <v>2434</v>
      </c>
      <c r="G15">
        <f t="shared" si="9"/>
        <v>2980</v>
      </c>
      <c r="I15">
        <f t="shared" si="3"/>
        <v>1</v>
      </c>
      <c r="J15" t="str">
        <f t="shared" si="4"/>
        <v>o14</v>
      </c>
      <c r="K15">
        <f t="shared" si="10"/>
        <v>14</v>
      </c>
      <c r="L15">
        <f t="shared" si="5"/>
        <v>5</v>
      </c>
      <c r="M15">
        <f t="shared" si="6"/>
        <v>16</v>
      </c>
      <c r="N15">
        <f t="shared" si="7"/>
        <v>23</v>
      </c>
      <c r="O15">
        <f t="shared" si="11"/>
        <v>2980</v>
      </c>
      <c r="P15">
        <f t="shared" si="8"/>
        <v>2980</v>
      </c>
      <c r="S15" s="5" t="s">
        <v>40</v>
      </c>
      <c r="T15" s="6">
        <v>8</v>
      </c>
      <c r="U15" s="6">
        <v>24</v>
      </c>
      <c r="V15" s="6">
        <v>13</v>
      </c>
      <c r="W15" s="6">
        <v>18</v>
      </c>
      <c r="X15" s="6">
        <v>5614</v>
      </c>
    </row>
    <row r="16" spans="1:30" ht="15" thickBot="1" x14ac:dyDescent="0.35">
      <c r="A16">
        <v>1</v>
      </c>
      <c r="B16" t="s">
        <v>14</v>
      </c>
      <c r="C16">
        <v>9</v>
      </c>
      <c r="D16">
        <v>86</v>
      </c>
      <c r="E16">
        <v>141</v>
      </c>
      <c r="F16">
        <v>6251</v>
      </c>
      <c r="G16">
        <f t="shared" si="9"/>
        <v>6487</v>
      </c>
      <c r="I16">
        <f t="shared" si="3"/>
        <v>1</v>
      </c>
      <c r="J16" t="str">
        <f t="shared" si="4"/>
        <v>o15</v>
      </c>
      <c r="K16">
        <f t="shared" si="10"/>
        <v>4</v>
      </c>
      <c r="L16">
        <f t="shared" si="5"/>
        <v>4</v>
      </c>
      <c r="M16">
        <f t="shared" si="6"/>
        <v>26</v>
      </c>
      <c r="N16">
        <f t="shared" si="7"/>
        <v>16</v>
      </c>
      <c r="O16">
        <f t="shared" si="11"/>
        <v>6487</v>
      </c>
      <c r="P16">
        <f t="shared" si="8"/>
        <v>6487</v>
      </c>
      <c r="S16" s="5" t="s">
        <v>41</v>
      </c>
      <c r="T16" s="6">
        <v>18</v>
      </c>
      <c r="U16" s="6">
        <v>5</v>
      </c>
      <c r="V16" s="6">
        <v>28</v>
      </c>
      <c r="W16" s="6">
        <v>13</v>
      </c>
      <c r="X16" s="6">
        <v>6585</v>
      </c>
    </row>
    <row r="17" spans="1:24" ht="15" thickBot="1" x14ac:dyDescent="0.35">
      <c r="A17">
        <v>2</v>
      </c>
      <c r="B17" t="s">
        <v>0</v>
      </c>
      <c r="C17">
        <v>4</v>
      </c>
      <c r="D17">
        <v>78</v>
      </c>
      <c r="E17">
        <v>6</v>
      </c>
      <c r="F17">
        <v>1184</v>
      </c>
      <c r="G17">
        <f>SUM(C17:F17)</f>
        <v>1272</v>
      </c>
      <c r="I17">
        <f t="shared" si="3"/>
        <v>2</v>
      </c>
      <c r="J17" t="str">
        <f t="shared" si="4"/>
        <v>o1</v>
      </c>
      <c r="K17">
        <f t="shared" si="10"/>
        <v>18</v>
      </c>
      <c r="L17">
        <f t="shared" si="5"/>
        <v>8</v>
      </c>
      <c r="M17">
        <f t="shared" si="6"/>
        <v>29</v>
      </c>
      <c r="N17">
        <f t="shared" si="7"/>
        <v>26</v>
      </c>
      <c r="O17">
        <f t="shared" si="11"/>
        <v>1272</v>
      </c>
      <c r="P17">
        <f t="shared" si="8"/>
        <v>1272</v>
      </c>
      <c r="S17" s="5" t="s">
        <v>42</v>
      </c>
      <c r="T17" s="6">
        <v>24</v>
      </c>
      <c r="U17" s="6">
        <v>29</v>
      </c>
      <c r="V17" s="6">
        <v>1</v>
      </c>
      <c r="W17" s="6">
        <v>7</v>
      </c>
      <c r="X17" s="6">
        <v>9461</v>
      </c>
    </row>
    <row r="18" spans="1:24" ht="15" thickBot="1" x14ac:dyDescent="0.35">
      <c r="A18">
        <v>2</v>
      </c>
      <c r="B18" t="s">
        <v>1</v>
      </c>
      <c r="C18">
        <v>1</v>
      </c>
      <c r="D18">
        <v>79</v>
      </c>
      <c r="E18">
        <v>516</v>
      </c>
      <c r="F18">
        <v>846</v>
      </c>
      <c r="G18">
        <f t="shared" ref="G18:G31" si="12">SUM(C18:F18)</f>
        <v>1442</v>
      </c>
      <c r="I18">
        <f t="shared" si="3"/>
        <v>2</v>
      </c>
      <c r="J18" t="str">
        <f t="shared" si="4"/>
        <v>o2</v>
      </c>
      <c r="K18">
        <f t="shared" si="10"/>
        <v>27</v>
      </c>
      <c r="L18">
        <f t="shared" si="5"/>
        <v>7</v>
      </c>
      <c r="M18">
        <f t="shared" si="6"/>
        <v>15</v>
      </c>
      <c r="N18">
        <f t="shared" si="7"/>
        <v>28</v>
      </c>
      <c r="O18">
        <f t="shared" si="11"/>
        <v>1442</v>
      </c>
      <c r="P18">
        <f t="shared" si="8"/>
        <v>1442</v>
      </c>
      <c r="S18" s="5" t="s">
        <v>43</v>
      </c>
      <c r="T18" s="6">
        <v>18</v>
      </c>
      <c r="U18" s="6">
        <v>30</v>
      </c>
      <c r="V18" s="6">
        <v>19</v>
      </c>
      <c r="W18" s="6">
        <v>5</v>
      </c>
      <c r="X18" s="6">
        <v>9141</v>
      </c>
    </row>
    <row r="19" spans="1:24" ht="15" thickBot="1" x14ac:dyDescent="0.35">
      <c r="A19">
        <v>2</v>
      </c>
      <c r="B19" t="s">
        <v>2</v>
      </c>
      <c r="C19">
        <v>1</v>
      </c>
      <c r="D19">
        <v>64</v>
      </c>
      <c r="E19">
        <v>6</v>
      </c>
      <c r="F19">
        <v>9307</v>
      </c>
      <c r="G19">
        <f t="shared" si="12"/>
        <v>9378</v>
      </c>
      <c r="I19">
        <f t="shared" si="3"/>
        <v>2</v>
      </c>
      <c r="J19" t="str">
        <f t="shared" si="4"/>
        <v>o3</v>
      </c>
      <c r="K19">
        <f t="shared" si="10"/>
        <v>27</v>
      </c>
      <c r="L19">
        <f t="shared" si="5"/>
        <v>15</v>
      </c>
      <c r="M19">
        <f t="shared" si="6"/>
        <v>29</v>
      </c>
      <c r="N19">
        <f t="shared" si="7"/>
        <v>3</v>
      </c>
      <c r="O19">
        <f t="shared" si="11"/>
        <v>9378</v>
      </c>
      <c r="P19">
        <f t="shared" si="8"/>
        <v>9378</v>
      </c>
      <c r="S19" s="5" t="s">
        <v>44</v>
      </c>
      <c r="T19" s="6">
        <v>18</v>
      </c>
      <c r="U19" s="6">
        <v>28</v>
      </c>
      <c r="V19" s="6">
        <v>14</v>
      </c>
      <c r="W19" s="6">
        <v>8</v>
      </c>
      <c r="X19" s="6">
        <v>9010</v>
      </c>
    </row>
    <row r="20" spans="1:24" ht="15" thickBot="1" x14ac:dyDescent="0.35">
      <c r="A20">
        <v>2</v>
      </c>
      <c r="B20" t="s">
        <v>3</v>
      </c>
      <c r="C20">
        <v>7</v>
      </c>
      <c r="D20">
        <v>63</v>
      </c>
      <c r="E20">
        <v>161</v>
      </c>
      <c r="F20">
        <v>6521</v>
      </c>
      <c r="G20">
        <f t="shared" si="12"/>
        <v>6752</v>
      </c>
      <c r="I20">
        <f t="shared" si="3"/>
        <v>2</v>
      </c>
      <c r="J20" t="str">
        <f t="shared" si="4"/>
        <v>o4</v>
      </c>
      <c r="K20">
        <f t="shared" si="10"/>
        <v>9</v>
      </c>
      <c r="L20">
        <f t="shared" si="5"/>
        <v>16</v>
      </c>
      <c r="M20">
        <f t="shared" si="6"/>
        <v>24</v>
      </c>
      <c r="N20">
        <f t="shared" si="7"/>
        <v>12</v>
      </c>
      <c r="O20">
        <f t="shared" si="11"/>
        <v>6752</v>
      </c>
      <c r="P20">
        <f t="shared" si="8"/>
        <v>6752</v>
      </c>
      <c r="S20" s="5" t="s">
        <v>45</v>
      </c>
      <c r="T20" s="6">
        <v>11</v>
      </c>
      <c r="U20" s="6">
        <v>1</v>
      </c>
      <c r="V20" s="6">
        <v>17</v>
      </c>
      <c r="W20" s="6">
        <v>20</v>
      </c>
      <c r="X20" s="6">
        <v>3657</v>
      </c>
    </row>
    <row r="21" spans="1:24" ht="15" thickBot="1" x14ac:dyDescent="0.35">
      <c r="A21">
        <v>2</v>
      </c>
      <c r="B21" t="s">
        <v>4</v>
      </c>
      <c r="C21">
        <v>4</v>
      </c>
      <c r="D21">
        <v>35</v>
      </c>
      <c r="E21">
        <v>970</v>
      </c>
      <c r="F21">
        <v>9900</v>
      </c>
      <c r="G21">
        <f t="shared" si="12"/>
        <v>10909</v>
      </c>
      <c r="I21">
        <f t="shared" si="3"/>
        <v>2</v>
      </c>
      <c r="J21" t="str">
        <f t="shared" si="4"/>
        <v>o5</v>
      </c>
      <c r="K21">
        <f t="shared" si="10"/>
        <v>18</v>
      </c>
      <c r="L21">
        <f t="shared" si="5"/>
        <v>21</v>
      </c>
      <c r="M21">
        <f t="shared" si="6"/>
        <v>2</v>
      </c>
      <c r="N21">
        <f t="shared" si="7"/>
        <v>1</v>
      </c>
      <c r="O21">
        <f t="shared" si="11"/>
        <v>10909</v>
      </c>
      <c r="P21">
        <f t="shared" si="8"/>
        <v>10909</v>
      </c>
      <c r="S21" s="5" t="s">
        <v>46</v>
      </c>
      <c r="T21" s="6">
        <v>14</v>
      </c>
      <c r="U21" s="6">
        <v>5</v>
      </c>
      <c r="V21" s="6">
        <v>16</v>
      </c>
      <c r="W21" s="6">
        <v>23</v>
      </c>
      <c r="X21" s="6">
        <v>2980</v>
      </c>
    </row>
    <row r="22" spans="1:24" ht="15" thickBot="1" x14ac:dyDescent="0.35">
      <c r="A22">
        <v>2</v>
      </c>
      <c r="B22" t="s">
        <v>5</v>
      </c>
      <c r="C22">
        <v>9</v>
      </c>
      <c r="D22">
        <v>18</v>
      </c>
      <c r="E22">
        <v>694</v>
      </c>
      <c r="F22">
        <v>9772</v>
      </c>
      <c r="G22">
        <f t="shared" si="12"/>
        <v>10493</v>
      </c>
      <c r="I22">
        <f t="shared" si="3"/>
        <v>2</v>
      </c>
      <c r="J22" t="str">
        <f t="shared" si="4"/>
        <v>o6</v>
      </c>
      <c r="K22">
        <f t="shared" si="10"/>
        <v>4</v>
      </c>
      <c r="L22">
        <f t="shared" si="5"/>
        <v>27</v>
      </c>
      <c r="M22">
        <f t="shared" si="6"/>
        <v>8</v>
      </c>
      <c r="N22">
        <f t="shared" si="7"/>
        <v>2</v>
      </c>
      <c r="O22">
        <f t="shared" si="11"/>
        <v>10493</v>
      </c>
      <c r="P22">
        <f t="shared" si="8"/>
        <v>10493</v>
      </c>
      <c r="S22" s="5" t="s">
        <v>47</v>
      </c>
      <c r="T22" s="6">
        <v>4</v>
      </c>
      <c r="U22" s="6">
        <v>4</v>
      </c>
      <c r="V22" s="6">
        <v>26</v>
      </c>
      <c r="W22" s="6">
        <v>16</v>
      </c>
      <c r="X22" s="6">
        <v>6487</v>
      </c>
    </row>
    <row r="23" spans="1:24" ht="15" thickBot="1" x14ac:dyDescent="0.35">
      <c r="A23">
        <v>2</v>
      </c>
      <c r="B23" t="s">
        <v>6</v>
      </c>
      <c r="C23">
        <v>10</v>
      </c>
      <c r="D23">
        <v>60</v>
      </c>
      <c r="E23">
        <v>790</v>
      </c>
      <c r="F23">
        <v>5692</v>
      </c>
      <c r="G23">
        <f t="shared" si="12"/>
        <v>6552</v>
      </c>
      <c r="I23">
        <f t="shared" si="3"/>
        <v>2</v>
      </c>
      <c r="J23" t="str">
        <f t="shared" si="4"/>
        <v>o7</v>
      </c>
      <c r="K23">
        <f t="shared" si="10"/>
        <v>1</v>
      </c>
      <c r="L23">
        <f t="shared" si="5"/>
        <v>17</v>
      </c>
      <c r="M23">
        <f t="shared" si="6"/>
        <v>6</v>
      </c>
      <c r="N23">
        <f t="shared" si="7"/>
        <v>17</v>
      </c>
      <c r="O23">
        <f t="shared" si="11"/>
        <v>6552</v>
      </c>
      <c r="P23">
        <f t="shared" si="8"/>
        <v>6552</v>
      </c>
      <c r="S23" s="5" t="s">
        <v>130</v>
      </c>
      <c r="T23" s="6">
        <v>18</v>
      </c>
      <c r="U23" s="6">
        <v>8</v>
      </c>
      <c r="V23" s="6">
        <v>29</v>
      </c>
      <c r="W23" s="6">
        <v>26</v>
      </c>
      <c r="X23" s="6">
        <v>1272</v>
      </c>
    </row>
    <row r="24" spans="1:24" ht="15" thickBot="1" x14ac:dyDescent="0.35">
      <c r="A24">
        <v>2</v>
      </c>
      <c r="B24" t="s">
        <v>7</v>
      </c>
      <c r="C24">
        <v>2</v>
      </c>
      <c r="D24">
        <v>76</v>
      </c>
      <c r="E24">
        <v>215</v>
      </c>
      <c r="F24">
        <v>6297</v>
      </c>
      <c r="G24">
        <f t="shared" si="12"/>
        <v>6590</v>
      </c>
      <c r="I24">
        <f t="shared" si="3"/>
        <v>2</v>
      </c>
      <c r="J24" t="str">
        <f t="shared" si="4"/>
        <v>o8</v>
      </c>
      <c r="K24">
        <f t="shared" si="10"/>
        <v>26</v>
      </c>
      <c r="L24">
        <f t="shared" si="5"/>
        <v>9</v>
      </c>
      <c r="M24">
        <f t="shared" si="6"/>
        <v>21</v>
      </c>
      <c r="N24">
        <f t="shared" si="7"/>
        <v>15</v>
      </c>
      <c r="O24">
        <f t="shared" si="11"/>
        <v>6590</v>
      </c>
      <c r="P24">
        <f t="shared" si="8"/>
        <v>6590</v>
      </c>
      <c r="S24" s="5" t="s">
        <v>131</v>
      </c>
      <c r="T24" s="6">
        <v>27</v>
      </c>
      <c r="U24" s="6">
        <v>7</v>
      </c>
      <c r="V24" s="6">
        <v>15</v>
      </c>
      <c r="W24" s="6">
        <v>28</v>
      </c>
      <c r="X24" s="6">
        <v>1442</v>
      </c>
    </row>
    <row r="25" spans="1:24" ht="15" thickBot="1" x14ac:dyDescent="0.35">
      <c r="A25">
        <v>2</v>
      </c>
      <c r="B25" t="s">
        <v>8</v>
      </c>
      <c r="C25">
        <v>5</v>
      </c>
      <c r="D25">
        <v>68</v>
      </c>
      <c r="E25">
        <v>795</v>
      </c>
      <c r="F25">
        <v>8622</v>
      </c>
      <c r="G25">
        <f t="shared" si="12"/>
        <v>9490</v>
      </c>
      <c r="I25">
        <f t="shared" si="3"/>
        <v>2</v>
      </c>
      <c r="J25" t="str">
        <f t="shared" si="4"/>
        <v>o9</v>
      </c>
      <c r="K25">
        <f t="shared" si="10"/>
        <v>14</v>
      </c>
      <c r="L25">
        <f t="shared" si="5"/>
        <v>13</v>
      </c>
      <c r="M25">
        <f t="shared" si="6"/>
        <v>5</v>
      </c>
      <c r="N25">
        <f t="shared" si="7"/>
        <v>6</v>
      </c>
      <c r="O25">
        <f t="shared" si="11"/>
        <v>9490</v>
      </c>
      <c r="P25">
        <f t="shared" si="8"/>
        <v>9490</v>
      </c>
      <c r="S25" s="5" t="s">
        <v>132</v>
      </c>
      <c r="T25" s="6">
        <v>27</v>
      </c>
      <c r="U25" s="6">
        <v>15</v>
      </c>
      <c r="V25" s="6">
        <v>29</v>
      </c>
      <c r="W25" s="6">
        <v>3</v>
      </c>
      <c r="X25" s="6">
        <v>9378</v>
      </c>
    </row>
    <row r="26" spans="1:24" ht="15" thickBot="1" x14ac:dyDescent="0.35">
      <c r="A26">
        <v>2</v>
      </c>
      <c r="B26" t="s">
        <v>9</v>
      </c>
      <c r="C26">
        <v>5</v>
      </c>
      <c r="D26">
        <v>74</v>
      </c>
      <c r="E26">
        <v>50</v>
      </c>
      <c r="F26">
        <v>1708</v>
      </c>
      <c r="G26">
        <f t="shared" si="12"/>
        <v>1837</v>
      </c>
      <c r="I26">
        <f t="shared" si="3"/>
        <v>2</v>
      </c>
      <c r="J26" t="str">
        <f t="shared" si="4"/>
        <v>o10</v>
      </c>
      <c r="K26">
        <f t="shared" si="10"/>
        <v>14</v>
      </c>
      <c r="L26">
        <f t="shared" si="5"/>
        <v>10</v>
      </c>
      <c r="M26">
        <f t="shared" si="6"/>
        <v>27</v>
      </c>
      <c r="N26">
        <f t="shared" si="7"/>
        <v>25</v>
      </c>
      <c r="O26">
        <f t="shared" si="11"/>
        <v>1837</v>
      </c>
      <c r="P26">
        <f t="shared" si="8"/>
        <v>1837</v>
      </c>
      <c r="S26" s="5" t="s">
        <v>133</v>
      </c>
      <c r="T26" s="6">
        <v>9</v>
      </c>
      <c r="U26" s="6">
        <v>16</v>
      </c>
      <c r="V26" s="6">
        <v>24</v>
      </c>
      <c r="W26" s="6">
        <v>12</v>
      </c>
      <c r="X26" s="6">
        <v>6752</v>
      </c>
    </row>
    <row r="27" spans="1:24" ht="15" thickBot="1" x14ac:dyDescent="0.35">
      <c r="A27">
        <v>2</v>
      </c>
      <c r="B27" t="s">
        <v>10</v>
      </c>
      <c r="C27">
        <v>1</v>
      </c>
      <c r="D27">
        <v>90</v>
      </c>
      <c r="E27">
        <v>212</v>
      </c>
      <c r="F27">
        <v>272</v>
      </c>
      <c r="G27">
        <f t="shared" si="12"/>
        <v>575</v>
      </c>
      <c r="I27">
        <f t="shared" si="3"/>
        <v>2</v>
      </c>
      <c r="J27" t="str">
        <f t="shared" si="4"/>
        <v>o11</v>
      </c>
      <c r="K27">
        <f t="shared" si="10"/>
        <v>27</v>
      </c>
      <c r="L27">
        <f t="shared" si="5"/>
        <v>2</v>
      </c>
      <c r="M27">
        <f t="shared" si="6"/>
        <v>22</v>
      </c>
      <c r="N27">
        <f t="shared" si="7"/>
        <v>29</v>
      </c>
      <c r="O27">
        <f t="shared" si="11"/>
        <v>575</v>
      </c>
      <c r="P27">
        <f t="shared" si="8"/>
        <v>575</v>
      </c>
      <c r="S27" s="5" t="s">
        <v>134</v>
      </c>
      <c r="T27" s="6">
        <v>18</v>
      </c>
      <c r="U27" s="6">
        <v>21</v>
      </c>
      <c r="V27" s="6">
        <v>2</v>
      </c>
      <c r="W27" s="6">
        <v>1</v>
      </c>
      <c r="X27" s="6">
        <v>10909</v>
      </c>
    </row>
    <row r="28" spans="1:24" ht="15" thickBot="1" x14ac:dyDescent="0.35">
      <c r="A28">
        <v>2</v>
      </c>
      <c r="B28" t="s">
        <v>11</v>
      </c>
      <c r="C28">
        <v>7</v>
      </c>
      <c r="D28">
        <v>87</v>
      </c>
      <c r="E28">
        <v>570</v>
      </c>
      <c r="F28">
        <v>7673</v>
      </c>
      <c r="G28">
        <f t="shared" si="12"/>
        <v>8337</v>
      </c>
      <c r="I28">
        <f t="shared" si="3"/>
        <v>2</v>
      </c>
      <c r="J28" t="str">
        <f t="shared" si="4"/>
        <v>o12</v>
      </c>
      <c r="K28">
        <f t="shared" si="10"/>
        <v>9</v>
      </c>
      <c r="L28">
        <f t="shared" si="5"/>
        <v>3</v>
      </c>
      <c r="M28">
        <f t="shared" si="6"/>
        <v>12</v>
      </c>
      <c r="N28">
        <f t="shared" si="7"/>
        <v>10</v>
      </c>
      <c r="O28">
        <f t="shared" si="11"/>
        <v>8337</v>
      </c>
      <c r="P28">
        <f t="shared" si="8"/>
        <v>8337</v>
      </c>
      <c r="S28" s="5" t="s">
        <v>135</v>
      </c>
      <c r="T28" s="6">
        <v>4</v>
      </c>
      <c r="U28" s="6">
        <v>27</v>
      </c>
      <c r="V28" s="6">
        <v>8</v>
      </c>
      <c r="W28" s="6">
        <v>2</v>
      </c>
      <c r="X28" s="6">
        <v>10493</v>
      </c>
    </row>
    <row r="29" spans="1:24" ht="15" thickBot="1" x14ac:dyDescent="0.35">
      <c r="A29">
        <v>2</v>
      </c>
      <c r="B29" t="s">
        <v>12</v>
      </c>
      <c r="C29">
        <v>3</v>
      </c>
      <c r="D29">
        <v>66</v>
      </c>
      <c r="E29">
        <v>692</v>
      </c>
      <c r="F29">
        <v>3428</v>
      </c>
      <c r="G29">
        <f t="shared" si="12"/>
        <v>4189</v>
      </c>
      <c r="I29">
        <f t="shared" si="3"/>
        <v>2</v>
      </c>
      <c r="J29" t="str">
        <f t="shared" si="4"/>
        <v>o13</v>
      </c>
      <c r="K29">
        <f t="shared" si="10"/>
        <v>24</v>
      </c>
      <c r="L29">
        <f t="shared" si="5"/>
        <v>14</v>
      </c>
      <c r="M29">
        <f t="shared" si="6"/>
        <v>9</v>
      </c>
      <c r="N29">
        <f t="shared" si="7"/>
        <v>19</v>
      </c>
      <c r="O29">
        <f t="shared" si="11"/>
        <v>4189</v>
      </c>
      <c r="P29">
        <f t="shared" si="8"/>
        <v>4189</v>
      </c>
      <c r="S29" s="5" t="s">
        <v>136</v>
      </c>
      <c r="T29" s="6">
        <v>1</v>
      </c>
      <c r="U29" s="6">
        <v>17</v>
      </c>
      <c r="V29" s="6">
        <v>6</v>
      </c>
      <c r="W29" s="6">
        <v>17</v>
      </c>
      <c r="X29" s="6">
        <v>6552</v>
      </c>
    </row>
    <row r="30" spans="1:24" ht="15" thickBot="1" x14ac:dyDescent="0.35">
      <c r="A30">
        <v>2</v>
      </c>
      <c r="B30" t="s">
        <v>13</v>
      </c>
      <c r="C30">
        <v>6</v>
      </c>
      <c r="D30">
        <v>74</v>
      </c>
      <c r="E30">
        <v>696</v>
      </c>
      <c r="F30">
        <v>2096</v>
      </c>
      <c r="G30">
        <f t="shared" si="12"/>
        <v>2872</v>
      </c>
      <c r="I30">
        <f t="shared" si="3"/>
        <v>2</v>
      </c>
      <c r="J30" t="str">
        <f t="shared" si="4"/>
        <v>o14</v>
      </c>
      <c r="K30">
        <f t="shared" si="10"/>
        <v>11</v>
      </c>
      <c r="L30">
        <f t="shared" si="5"/>
        <v>10</v>
      </c>
      <c r="M30">
        <f t="shared" si="6"/>
        <v>7</v>
      </c>
      <c r="N30">
        <f t="shared" si="7"/>
        <v>24</v>
      </c>
      <c r="O30">
        <f t="shared" si="11"/>
        <v>2872</v>
      </c>
      <c r="P30">
        <f t="shared" si="8"/>
        <v>2872</v>
      </c>
      <c r="S30" s="5" t="s">
        <v>137</v>
      </c>
      <c r="T30" s="6">
        <v>26</v>
      </c>
      <c r="U30" s="6">
        <v>9</v>
      </c>
      <c r="V30" s="6">
        <v>21</v>
      </c>
      <c r="W30" s="6">
        <v>15</v>
      </c>
      <c r="X30" s="6">
        <v>6590</v>
      </c>
    </row>
    <row r="31" spans="1:24" ht="15" thickBot="1" x14ac:dyDescent="0.35">
      <c r="A31">
        <v>2</v>
      </c>
      <c r="B31" t="s">
        <v>14</v>
      </c>
      <c r="C31">
        <v>9</v>
      </c>
      <c r="D31">
        <v>72</v>
      </c>
      <c r="E31">
        <v>898</v>
      </c>
      <c r="F31">
        <v>1181</v>
      </c>
      <c r="G31">
        <f t="shared" si="12"/>
        <v>2160</v>
      </c>
      <c r="I31">
        <f t="shared" si="3"/>
        <v>2</v>
      </c>
      <c r="J31" t="str">
        <f t="shared" si="4"/>
        <v>o15</v>
      </c>
      <c r="K31">
        <f t="shared" si="10"/>
        <v>4</v>
      </c>
      <c r="L31">
        <f t="shared" si="5"/>
        <v>12</v>
      </c>
      <c r="M31">
        <f t="shared" si="6"/>
        <v>3</v>
      </c>
      <c r="N31">
        <f t="shared" si="7"/>
        <v>27</v>
      </c>
      <c r="O31">
        <f t="shared" si="11"/>
        <v>2160</v>
      </c>
      <c r="P31">
        <f t="shared" si="8"/>
        <v>2160</v>
      </c>
      <c r="S31" s="5" t="s">
        <v>138</v>
      </c>
      <c r="T31" s="6">
        <v>14</v>
      </c>
      <c r="U31" s="6">
        <v>13</v>
      </c>
      <c r="V31" s="6">
        <v>5</v>
      </c>
      <c r="W31" s="6">
        <v>6</v>
      </c>
      <c r="X31" s="6">
        <v>9490</v>
      </c>
    </row>
    <row r="32" spans="1:24" ht="15" thickBot="1" x14ac:dyDescent="0.35">
      <c r="S32" s="5" t="s">
        <v>139</v>
      </c>
      <c r="T32" s="6">
        <v>14</v>
      </c>
      <c r="U32" s="6">
        <v>10</v>
      </c>
      <c r="V32" s="6">
        <v>27</v>
      </c>
      <c r="W32" s="6">
        <v>25</v>
      </c>
      <c r="X32" s="6">
        <v>1837</v>
      </c>
    </row>
    <row r="33" spans="19:24" ht="15" thickBot="1" x14ac:dyDescent="0.35">
      <c r="S33" s="5" t="s">
        <v>140</v>
      </c>
      <c r="T33" s="6">
        <v>27</v>
      </c>
      <c r="U33" s="6">
        <v>2</v>
      </c>
      <c r="V33" s="6">
        <v>22</v>
      </c>
      <c r="W33" s="6">
        <v>29</v>
      </c>
      <c r="X33" s="6">
        <v>575</v>
      </c>
    </row>
    <row r="34" spans="19:24" ht="15" thickBot="1" x14ac:dyDescent="0.35">
      <c r="S34" s="5" t="s">
        <v>141</v>
      </c>
      <c r="T34" s="6">
        <v>9</v>
      </c>
      <c r="U34" s="6">
        <v>3</v>
      </c>
      <c r="V34" s="6">
        <v>12</v>
      </c>
      <c r="W34" s="6">
        <v>10</v>
      </c>
      <c r="X34" s="6">
        <v>8337</v>
      </c>
    </row>
    <row r="35" spans="19:24" ht="15" thickBot="1" x14ac:dyDescent="0.35">
      <c r="S35" s="5" t="s">
        <v>142</v>
      </c>
      <c r="T35" s="6">
        <v>24</v>
      </c>
      <c r="U35" s="6">
        <v>14</v>
      </c>
      <c r="V35" s="6">
        <v>9</v>
      </c>
      <c r="W35" s="6">
        <v>19</v>
      </c>
      <c r="X35" s="6">
        <v>4189</v>
      </c>
    </row>
    <row r="36" spans="19:24" ht="15" thickBot="1" x14ac:dyDescent="0.35">
      <c r="S36" s="5" t="s">
        <v>143</v>
      </c>
      <c r="T36" s="6">
        <v>11</v>
      </c>
      <c r="U36" s="6">
        <v>10</v>
      </c>
      <c r="V36" s="6">
        <v>7</v>
      </c>
      <c r="W36" s="6">
        <v>24</v>
      </c>
      <c r="X36" s="6">
        <v>2872</v>
      </c>
    </row>
    <row r="37" spans="19:24" ht="15" thickBot="1" x14ac:dyDescent="0.35">
      <c r="S37" s="5" t="s">
        <v>144</v>
      </c>
      <c r="T37" s="6">
        <v>4</v>
      </c>
      <c r="U37" s="6">
        <v>12</v>
      </c>
      <c r="V37" s="6">
        <v>3</v>
      </c>
      <c r="W37" s="6">
        <v>27</v>
      </c>
      <c r="X37" s="6">
        <v>2160</v>
      </c>
    </row>
    <row r="38" spans="19:24" ht="18.600000000000001" thickBot="1" x14ac:dyDescent="0.35">
      <c r="S38" s="1"/>
    </row>
    <row r="39" spans="19:24" ht="15" thickBot="1" x14ac:dyDescent="0.35">
      <c r="S39" s="5" t="s">
        <v>48</v>
      </c>
      <c r="T39" s="5" t="s">
        <v>28</v>
      </c>
      <c r="U39" s="5" t="s">
        <v>29</v>
      </c>
      <c r="V39" s="5" t="s">
        <v>30</v>
      </c>
      <c r="W39" s="5" t="s">
        <v>31</v>
      </c>
    </row>
    <row r="40" spans="19:24" ht="15" thickBot="1" x14ac:dyDescent="0.35">
      <c r="S40" s="5" t="s">
        <v>49</v>
      </c>
      <c r="T40" s="6" t="s">
        <v>145</v>
      </c>
      <c r="U40" s="6" t="s">
        <v>146</v>
      </c>
      <c r="V40" s="6" t="s">
        <v>147</v>
      </c>
      <c r="W40" s="6" t="s">
        <v>148</v>
      </c>
    </row>
    <row r="41" spans="19:24" ht="15" thickBot="1" x14ac:dyDescent="0.35">
      <c r="S41" s="5" t="s">
        <v>54</v>
      </c>
      <c r="T41" s="6" t="s">
        <v>145</v>
      </c>
      <c r="U41" s="6" t="s">
        <v>149</v>
      </c>
      <c r="V41" s="6" t="s">
        <v>147</v>
      </c>
      <c r="W41" s="6" t="s">
        <v>150</v>
      </c>
    </row>
    <row r="42" spans="19:24" ht="15" thickBot="1" x14ac:dyDescent="0.35">
      <c r="S42" s="5" t="s">
        <v>56</v>
      </c>
      <c r="T42" s="6" t="s">
        <v>145</v>
      </c>
      <c r="U42" s="6" t="s">
        <v>151</v>
      </c>
      <c r="V42" s="6" t="s">
        <v>147</v>
      </c>
      <c r="W42" s="6" t="s">
        <v>152</v>
      </c>
    </row>
    <row r="43" spans="19:24" ht="15" thickBot="1" x14ac:dyDescent="0.35">
      <c r="S43" s="5" t="s">
        <v>58</v>
      </c>
      <c r="T43" s="6" t="s">
        <v>145</v>
      </c>
      <c r="U43" s="6" t="s">
        <v>151</v>
      </c>
      <c r="V43" s="6" t="s">
        <v>153</v>
      </c>
      <c r="W43" s="6" t="s">
        <v>152</v>
      </c>
    </row>
    <row r="44" spans="19:24" ht="15" thickBot="1" x14ac:dyDescent="0.35">
      <c r="S44" s="5" t="s">
        <v>60</v>
      </c>
      <c r="T44" s="6" t="s">
        <v>50</v>
      </c>
      <c r="U44" s="6" t="s">
        <v>50</v>
      </c>
      <c r="V44" s="6" t="s">
        <v>153</v>
      </c>
      <c r="W44" s="6" t="s">
        <v>154</v>
      </c>
    </row>
    <row r="45" spans="19:24" ht="15" thickBot="1" x14ac:dyDescent="0.35">
      <c r="S45" s="5" t="s">
        <v>61</v>
      </c>
      <c r="T45" s="6" t="s">
        <v>50</v>
      </c>
      <c r="U45" s="6" t="s">
        <v>50</v>
      </c>
      <c r="V45" s="6" t="s">
        <v>153</v>
      </c>
      <c r="W45" s="6" t="s">
        <v>155</v>
      </c>
    </row>
    <row r="46" spans="19:24" ht="15" thickBot="1" x14ac:dyDescent="0.35">
      <c r="S46" s="5" t="s">
        <v>63</v>
      </c>
      <c r="T46" s="6" t="s">
        <v>50</v>
      </c>
      <c r="U46" s="6" t="s">
        <v>50</v>
      </c>
      <c r="V46" s="6" t="s">
        <v>153</v>
      </c>
      <c r="W46" s="6" t="s">
        <v>156</v>
      </c>
    </row>
    <row r="47" spans="19:24" ht="15" thickBot="1" x14ac:dyDescent="0.35">
      <c r="S47" s="5" t="s">
        <v>66</v>
      </c>
      <c r="T47" s="6" t="s">
        <v>50</v>
      </c>
      <c r="U47" s="6" t="s">
        <v>50</v>
      </c>
      <c r="V47" s="6" t="s">
        <v>157</v>
      </c>
      <c r="W47" s="6" t="s">
        <v>156</v>
      </c>
    </row>
    <row r="48" spans="19:24" ht="15" thickBot="1" x14ac:dyDescent="0.35">
      <c r="S48" s="5" t="s">
        <v>68</v>
      </c>
      <c r="T48" s="6" t="s">
        <v>50</v>
      </c>
      <c r="U48" s="6" t="s">
        <v>50</v>
      </c>
      <c r="V48" s="6" t="s">
        <v>157</v>
      </c>
      <c r="W48" s="6" t="s">
        <v>158</v>
      </c>
    </row>
    <row r="49" spans="19:23" ht="15" thickBot="1" x14ac:dyDescent="0.35">
      <c r="S49" s="5" t="s">
        <v>70</v>
      </c>
      <c r="T49" s="6" t="s">
        <v>50</v>
      </c>
      <c r="U49" s="6" t="s">
        <v>50</v>
      </c>
      <c r="V49" s="6" t="s">
        <v>157</v>
      </c>
      <c r="W49" s="6" t="s">
        <v>159</v>
      </c>
    </row>
    <row r="50" spans="19:23" ht="15" thickBot="1" x14ac:dyDescent="0.35">
      <c r="S50" s="5" t="s">
        <v>72</v>
      </c>
      <c r="T50" s="6" t="s">
        <v>50</v>
      </c>
      <c r="U50" s="6" t="s">
        <v>50</v>
      </c>
      <c r="V50" s="6" t="s">
        <v>157</v>
      </c>
      <c r="W50" s="6" t="s">
        <v>159</v>
      </c>
    </row>
    <row r="51" spans="19:23" ht="15" thickBot="1" x14ac:dyDescent="0.35">
      <c r="S51" s="5" t="s">
        <v>74</v>
      </c>
      <c r="T51" s="6" t="s">
        <v>50</v>
      </c>
      <c r="U51" s="6" t="s">
        <v>50</v>
      </c>
      <c r="V51" s="6" t="s">
        <v>157</v>
      </c>
      <c r="W51" s="6" t="s">
        <v>113</v>
      </c>
    </row>
    <row r="52" spans="19:23" ht="15" thickBot="1" x14ac:dyDescent="0.35">
      <c r="S52" s="5" t="s">
        <v>75</v>
      </c>
      <c r="T52" s="6" t="s">
        <v>50</v>
      </c>
      <c r="U52" s="6" t="s">
        <v>50</v>
      </c>
      <c r="V52" s="6" t="s">
        <v>157</v>
      </c>
      <c r="W52" s="6" t="s">
        <v>65</v>
      </c>
    </row>
    <row r="53" spans="19:23" ht="15" thickBot="1" x14ac:dyDescent="0.35">
      <c r="S53" s="5" t="s">
        <v>77</v>
      </c>
      <c r="T53" s="6" t="s">
        <v>50</v>
      </c>
      <c r="U53" s="6" t="s">
        <v>50</v>
      </c>
      <c r="V53" s="6" t="s">
        <v>157</v>
      </c>
      <c r="W53" s="6" t="s">
        <v>160</v>
      </c>
    </row>
    <row r="54" spans="19:23" ht="15" thickBot="1" x14ac:dyDescent="0.35">
      <c r="S54" s="5" t="s">
        <v>79</v>
      </c>
      <c r="T54" s="6" t="s">
        <v>50</v>
      </c>
      <c r="U54" s="6" t="s">
        <v>50</v>
      </c>
      <c r="V54" s="6" t="s">
        <v>157</v>
      </c>
      <c r="W54" s="6" t="s">
        <v>161</v>
      </c>
    </row>
    <row r="55" spans="19:23" ht="15" thickBot="1" x14ac:dyDescent="0.35">
      <c r="S55" s="5" t="s">
        <v>162</v>
      </c>
      <c r="T55" s="6" t="s">
        <v>50</v>
      </c>
      <c r="U55" s="6" t="s">
        <v>50</v>
      </c>
      <c r="V55" s="6" t="s">
        <v>157</v>
      </c>
      <c r="W55" s="6" t="s">
        <v>163</v>
      </c>
    </row>
    <row r="56" spans="19:23" ht="15" thickBot="1" x14ac:dyDescent="0.35">
      <c r="S56" s="5" t="s">
        <v>164</v>
      </c>
      <c r="T56" s="6" t="s">
        <v>50</v>
      </c>
      <c r="U56" s="6" t="s">
        <v>50</v>
      </c>
      <c r="V56" s="6" t="s">
        <v>165</v>
      </c>
      <c r="W56" s="6" t="s">
        <v>166</v>
      </c>
    </row>
    <row r="57" spans="19:23" ht="15" thickBot="1" x14ac:dyDescent="0.35">
      <c r="S57" s="5" t="s">
        <v>167</v>
      </c>
      <c r="T57" s="6" t="s">
        <v>50</v>
      </c>
      <c r="U57" s="6" t="s">
        <v>50</v>
      </c>
      <c r="V57" s="6" t="s">
        <v>165</v>
      </c>
      <c r="W57" s="6" t="s">
        <v>168</v>
      </c>
    </row>
    <row r="58" spans="19:23" ht="15" thickBot="1" x14ac:dyDescent="0.35">
      <c r="S58" s="5" t="s">
        <v>169</v>
      </c>
      <c r="T58" s="6" t="s">
        <v>50</v>
      </c>
      <c r="U58" s="6" t="s">
        <v>50</v>
      </c>
      <c r="V58" s="6" t="s">
        <v>165</v>
      </c>
      <c r="W58" s="6" t="s">
        <v>170</v>
      </c>
    </row>
    <row r="59" spans="19:23" ht="15" thickBot="1" x14ac:dyDescent="0.35">
      <c r="S59" s="5" t="s">
        <v>171</v>
      </c>
      <c r="T59" s="6" t="s">
        <v>50</v>
      </c>
      <c r="U59" s="6" t="s">
        <v>50</v>
      </c>
      <c r="V59" s="6" t="s">
        <v>165</v>
      </c>
      <c r="W59" s="6" t="s">
        <v>172</v>
      </c>
    </row>
    <row r="60" spans="19:23" ht="15" thickBot="1" x14ac:dyDescent="0.35">
      <c r="S60" s="5" t="s">
        <v>173</v>
      </c>
      <c r="T60" s="6" t="s">
        <v>50</v>
      </c>
      <c r="U60" s="6" t="s">
        <v>50</v>
      </c>
      <c r="V60" s="6" t="s">
        <v>165</v>
      </c>
      <c r="W60" s="6" t="s">
        <v>172</v>
      </c>
    </row>
    <row r="61" spans="19:23" ht="15" thickBot="1" x14ac:dyDescent="0.35">
      <c r="S61" s="5" t="s">
        <v>174</v>
      </c>
      <c r="T61" s="6" t="s">
        <v>50</v>
      </c>
      <c r="U61" s="6" t="s">
        <v>50</v>
      </c>
      <c r="V61" s="6" t="s">
        <v>50</v>
      </c>
      <c r="W61" s="6" t="s">
        <v>172</v>
      </c>
    </row>
    <row r="62" spans="19:23" ht="15" thickBot="1" x14ac:dyDescent="0.35">
      <c r="S62" s="5" t="s">
        <v>175</v>
      </c>
      <c r="T62" s="6" t="s">
        <v>50</v>
      </c>
      <c r="U62" s="6" t="s">
        <v>50</v>
      </c>
      <c r="V62" s="6" t="s">
        <v>50</v>
      </c>
      <c r="W62" s="6" t="s">
        <v>176</v>
      </c>
    </row>
    <row r="63" spans="19:23" ht="15" thickBot="1" x14ac:dyDescent="0.35">
      <c r="S63" s="5" t="s">
        <v>177</v>
      </c>
      <c r="T63" s="6" t="s">
        <v>50</v>
      </c>
      <c r="U63" s="6" t="s">
        <v>50</v>
      </c>
      <c r="V63" s="6" t="s">
        <v>50</v>
      </c>
      <c r="W63" s="6" t="s">
        <v>178</v>
      </c>
    </row>
    <row r="64" spans="19:23" ht="15" thickBot="1" x14ac:dyDescent="0.35">
      <c r="S64" s="5" t="s">
        <v>179</v>
      </c>
      <c r="T64" s="6" t="s">
        <v>50</v>
      </c>
      <c r="U64" s="6" t="s">
        <v>50</v>
      </c>
      <c r="V64" s="6" t="s">
        <v>50</v>
      </c>
      <c r="W64" s="6" t="s">
        <v>180</v>
      </c>
    </row>
    <row r="65" spans="19:27" ht="15" thickBot="1" x14ac:dyDescent="0.35">
      <c r="S65" s="5" t="s">
        <v>181</v>
      </c>
      <c r="T65" s="6" t="s">
        <v>50</v>
      </c>
      <c r="U65" s="6" t="s">
        <v>50</v>
      </c>
      <c r="V65" s="6" t="s">
        <v>50</v>
      </c>
      <c r="W65" s="6" t="s">
        <v>182</v>
      </c>
    </row>
    <row r="66" spans="19:27" ht="15" thickBot="1" x14ac:dyDescent="0.35">
      <c r="S66" s="5" t="s">
        <v>183</v>
      </c>
      <c r="T66" s="6" t="s">
        <v>50</v>
      </c>
      <c r="U66" s="6" t="s">
        <v>50</v>
      </c>
      <c r="V66" s="6" t="s">
        <v>50</v>
      </c>
      <c r="W66" s="6" t="s">
        <v>182</v>
      </c>
    </row>
    <row r="67" spans="19:27" ht="15" thickBot="1" x14ac:dyDescent="0.35">
      <c r="S67" s="5" t="s">
        <v>184</v>
      </c>
      <c r="T67" s="6" t="s">
        <v>50</v>
      </c>
      <c r="U67" s="6" t="s">
        <v>50</v>
      </c>
      <c r="V67" s="6" t="s">
        <v>50</v>
      </c>
      <c r="W67" s="6" t="s">
        <v>182</v>
      </c>
    </row>
    <row r="68" spans="19:27" ht="15" thickBot="1" x14ac:dyDescent="0.35">
      <c r="S68" s="5" t="s">
        <v>185</v>
      </c>
      <c r="T68" s="6" t="s">
        <v>50</v>
      </c>
      <c r="U68" s="6" t="s">
        <v>50</v>
      </c>
      <c r="V68" s="6" t="s">
        <v>50</v>
      </c>
      <c r="W68" s="6" t="s">
        <v>146</v>
      </c>
    </row>
    <row r="69" spans="19:27" ht="15" thickBot="1" x14ac:dyDescent="0.35">
      <c r="S69" s="5" t="s">
        <v>186</v>
      </c>
      <c r="T69" s="6" t="s">
        <v>50</v>
      </c>
      <c r="U69" s="6" t="s">
        <v>50</v>
      </c>
      <c r="V69" s="6" t="s">
        <v>50</v>
      </c>
      <c r="W69" s="6" t="s">
        <v>146</v>
      </c>
    </row>
    <row r="70" spans="19:27" ht="18.600000000000001" thickBot="1" x14ac:dyDescent="0.35">
      <c r="S70" s="1"/>
    </row>
    <row r="71" spans="19:27" ht="15" thickBot="1" x14ac:dyDescent="0.35">
      <c r="S71" s="5" t="s">
        <v>80</v>
      </c>
      <c r="T71" s="5" t="s">
        <v>28</v>
      </c>
      <c r="U71" s="5" t="s">
        <v>29</v>
      </c>
      <c r="V71" s="5" t="s">
        <v>30</v>
      </c>
      <c r="W71" s="5" t="s">
        <v>31</v>
      </c>
      <c r="X71" s="12" t="s">
        <v>194</v>
      </c>
      <c r="AA71" t="s">
        <v>189</v>
      </c>
    </row>
    <row r="72" spans="19:27" ht="15" thickBot="1" x14ac:dyDescent="0.35">
      <c r="S72" s="5" t="s">
        <v>49</v>
      </c>
      <c r="T72" s="6">
        <v>267</v>
      </c>
      <c r="U72" s="6">
        <v>431</v>
      </c>
      <c r="V72" s="6">
        <v>621</v>
      </c>
      <c r="W72" s="6">
        <v>10288</v>
      </c>
      <c r="AA72" t="s">
        <v>190</v>
      </c>
    </row>
    <row r="73" spans="19:27" ht="15" thickBot="1" x14ac:dyDescent="0.35">
      <c r="S73" s="5" t="s">
        <v>54</v>
      </c>
      <c r="T73" s="6">
        <v>267</v>
      </c>
      <c r="U73" s="6">
        <v>144</v>
      </c>
      <c r="V73" s="6">
        <v>621</v>
      </c>
      <c r="W73" s="6">
        <v>10056</v>
      </c>
      <c r="X73">
        <f>W72-W73</f>
        <v>232</v>
      </c>
      <c r="AA73" t="s">
        <v>192</v>
      </c>
    </row>
    <row r="74" spans="19:27" ht="15" thickBot="1" x14ac:dyDescent="0.35">
      <c r="S74" s="5" t="s">
        <v>56</v>
      </c>
      <c r="T74" s="6">
        <v>267</v>
      </c>
      <c r="U74" s="6">
        <v>18</v>
      </c>
      <c r="V74" s="6">
        <v>621</v>
      </c>
      <c r="W74" s="6">
        <v>9378</v>
      </c>
      <c r="X74">
        <f t="shared" ref="X74:X101" si="13">W73-W74</f>
        <v>678</v>
      </c>
      <c r="AA74" t="s">
        <v>191</v>
      </c>
    </row>
    <row r="75" spans="19:27" ht="15" thickBot="1" x14ac:dyDescent="0.35">
      <c r="S75" s="5" t="s">
        <v>58</v>
      </c>
      <c r="T75" s="6">
        <v>267</v>
      </c>
      <c r="U75" s="6">
        <v>18</v>
      </c>
      <c r="V75" s="6">
        <v>520</v>
      </c>
      <c r="W75" s="6">
        <v>9378</v>
      </c>
      <c r="X75">
        <f t="shared" si="13"/>
        <v>0</v>
      </c>
      <c r="AA75" t="s">
        <v>193</v>
      </c>
    </row>
    <row r="76" spans="19:27" ht="15" thickBot="1" x14ac:dyDescent="0.35">
      <c r="S76" s="5" t="s">
        <v>60</v>
      </c>
      <c r="T76" s="6">
        <v>0</v>
      </c>
      <c r="U76" s="6">
        <v>0</v>
      </c>
      <c r="V76" s="6">
        <v>520</v>
      </c>
      <c r="W76" s="6">
        <v>9037</v>
      </c>
      <c r="X76">
        <f t="shared" si="13"/>
        <v>341</v>
      </c>
      <c r="AA76" t="s">
        <v>195</v>
      </c>
    </row>
    <row r="77" spans="19:27" ht="15" thickBot="1" x14ac:dyDescent="0.35">
      <c r="S77" s="5" t="s">
        <v>61</v>
      </c>
      <c r="T77" s="6">
        <v>0</v>
      </c>
      <c r="U77" s="6">
        <v>0</v>
      </c>
      <c r="V77" s="6">
        <v>520</v>
      </c>
      <c r="W77" s="6">
        <v>8970</v>
      </c>
      <c r="X77">
        <f t="shared" si="13"/>
        <v>67</v>
      </c>
    </row>
    <row r="78" spans="19:27" ht="15" thickBot="1" x14ac:dyDescent="0.35">
      <c r="S78" s="5" t="s">
        <v>63</v>
      </c>
      <c r="T78" s="6">
        <v>0</v>
      </c>
      <c r="U78" s="6">
        <v>0</v>
      </c>
      <c r="V78" s="6">
        <v>520</v>
      </c>
      <c r="W78" s="6">
        <v>8840</v>
      </c>
      <c r="X78">
        <f t="shared" si="13"/>
        <v>130</v>
      </c>
      <c r="AA78" t="s">
        <v>196</v>
      </c>
    </row>
    <row r="79" spans="19:27" ht="15" thickBot="1" x14ac:dyDescent="0.35">
      <c r="S79" s="5" t="s">
        <v>66</v>
      </c>
      <c r="T79" s="6">
        <v>0</v>
      </c>
      <c r="U79" s="6">
        <v>0</v>
      </c>
      <c r="V79" s="6">
        <v>170</v>
      </c>
      <c r="W79" s="6">
        <v>8840</v>
      </c>
      <c r="X79">
        <f t="shared" si="13"/>
        <v>0</v>
      </c>
    </row>
    <row r="80" spans="19:27" ht="15" thickBot="1" x14ac:dyDescent="0.35">
      <c r="S80" s="5" t="s">
        <v>68</v>
      </c>
      <c r="T80" s="6">
        <v>0</v>
      </c>
      <c r="U80" s="6">
        <v>0</v>
      </c>
      <c r="V80" s="6">
        <v>170</v>
      </c>
      <c r="W80" s="6">
        <v>8266</v>
      </c>
      <c r="X80">
        <f t="shared" si="13"/>
        <v>574</v>
      </c>
    </row>
    <row r="81" spans="19:24" ht="15" thickBot="1" x14ac:dyDescent="0.35">
      <c r="S81" s="5" t="s">
        <v>70</v>
      </c>
      <c r="T81" s="6">
        <v>0</v>
      </c>
      <c r="U81" s="6">
        <v>0</v>
      </c>
      <c r="V81" s="6">
        <v>170</v>
      </c>
      <c r="W81" s="6">
        <v>8149</v>
      </c>
      <c r="X81">
        <f t="shared" si="13"/>
        <v>117</v>
      </c>
    </row>
    <row r="82" spans="19:24" ht="15" thickBot="1" x14ac:dyDescent="0.35">
      <c r="S82" s="5" t="s">
        <v>72</v>
      </c>
      <c r="T82" s="6">
        <v>0</v>
      </c>
      <c r="U82" s="6">
        <v>0</v>
      </c>
      <c r="V82" s="6">
        <v>170</v>
      </c>
      <c r="W82" s="6">
        <v>8149</v>
      </c>
      <c r="X82">
        <f t="shared" si="13"/>
        <v>0</v>
      </c>
    </row>
    <row r="83" spans="19:24" ht="15" thickBot="1" x14ac:dyDescent="0.35">
      <c r="S83" s="5" t="s">
        <v>74</v>
      </c>
      <c r="T83" s="6">
        <v>0</v>
      </c>
      <c r="U83" s="6">
        <v>0</v>
      </c>
      <c r="V83" s="6">
        <v>170</v>
      </c>
      <c r="W83" s="6">
        <v>6752</v>
      </c>
      <c r="X83">
        <f t="shared" si="13"/>
        <v>1397</v>
      </c>
    </row>
    <row r="84" spans="19:24" ht="15" thickBot="1" x14ac:dyDescent="0.35">
      <c r="S84" s="5" t="s">
        <v>75</v>
      </c>
      <c r="T84" s="6">
        <v>0</v>
      </c>
      <c r="U84" s="6">
        <v>0</v>
      </c>
      <c r="V84" s="6">
        <v>170</v>
      </c>
      <c r="W84" s="6">
        <v>6585</v>
      </c>
      <c r="X84">
        <f t="shared" si="13"/>
        <v>167</v>
      </c>
    </row>
    <row r="85" spans="19:24" ht="15" thickBot="1" x14ac:dyDescent="0.35">
      <c r="S85" s="5" t="s">
        <v>77</v>
      </c>
      <c r="T85" s="6">
        <v>0</v>
      </c>
      <c r="U85" s="6">
        <v>0</v>
      </c>
      <c r="V85" s="6">
        <v>170</v>
      </c>
      <c r="W85" s="6">
        <v>6524</v>
      </c>
      <c r="X85">
        <f t="shared" si="13"/>
        <v>61</v>
      </c>
    </row>
    <row r="86" spans="19:24" ht="15" thickBot="1" x14ac:dyDescent="0.35">
      <c r="S86" s="5" t="s">
        <v>79</v>
      </c>
      <c r="T86" s="6">
        <v>0</v>
      </c>
      <c r="U86" s="6">
        <v>0</v>
      </c>
      <c r="V86" s="6">
        <v>170</v>
      </c>
      <c r="W86" s="6">
        <v>6486</v>
      </c>
      <c r="X86">
        <f t="shared" si="13"/>
        <v>38</v>
      </c>
    </row>
    <row r="87" spans="19:24" ht="15" thickBot="1" x14ac:dyDescent="0.35">
      <c r="S87" s="5" t="s">
        <v>162</v>
      </c>
      <c r="T87" s="6">
        <v>0</v>
      </c>
      <c r="U87" s="6">
        <v>0</v>
      </c>
      <c r="V87" s="6">
        <v>170</v>
      </c>
      <c r="W87" s="6">
        <v>6202</v>
      </c>
      <c r="X87">
        <f t="shared" si="13"/>
        <v>284</v>
      </c>
    </row>
    <row r="88" spans="19:24" ht="15" thickBot="1" x14ac:dyDescent="0.35">
      <c r="S88" s="5" t="s">
        <v>164</v>
      </c>
      <c r="T88" s="6">
        <v>0</v>
      </c>
      <c r="U88" s="6">
        <v>0</v>
      </c>
      <c r="V88" s="6">
        <v>104</v>
      </c>
      <c r="W88" s="6">
        <v>5765</v>
      </c>
      <c r="X88">
        <f t="shared" si="13"/>
        <v>437</v>
      </c>
    </row>
    <row r="89" spans="19:24" ht="15" thickBot="1" x14ac:dyDescent="0.35">
      <c r="S89" s="5" t="s">
        <v>167</v>
      </c>
      <c r="T89" s="6">
        <v>0</v>
      </c>
      <c r="U89" s="6">
        <v>0</v>
      </c>
      <c r="V89" s="6">
        <v>104</v>
      </c>
      <c r="W89" s="6">
        <v>5444</v>
      </c>
      <c r="X89">
        <f t="shared" si="13"/>
        <v>321</v>
      </c>
    </row>
    <row r="90" spans="19:24" ht="15" thickBot="1" x14ac:dyDescent="0.35">
      <c r="S90" s="5" t="s">
        <v>169</v>
      </c>
      <c r="T90" s="6">
        <v>0</v>
      </c>
      <c r="U90" s="6">
        <v>0</v>
      </c>
      <c r="V90" s="6">
        <v>104</v>
      </c>
      <c r="W90" s="6">
        <v>4019</v>
      </c>
      <c r="X90">
        <f t="shared" si="13"/>
        <v>1425</v>
      </c>
    </row>
    <row r="91" spans="19:24" ht="15" thickBot="1" x14ac:dyDescent="0.35">
      <c r="S91" s="5" t="s">
        <v>171</v>
      </c>
      <c r="T91" s="6">
        <v>0</v>
      </c>
      <c r="U91" s="6">
        <v>0</v>
      </c>
      <c r="V91" s="6">
        <v>104</v>
      </c>
      <c r="W91" s="6">
        <v>3122</v>
      </c>
      <c r="X91">
        <f t="shared" si="13"/>
        <v>897</v>
      </c>
    </row>
    <row r="92" spans="19:24" ht="15" thickBot="1" x14ac:dyDescent="0.35">
      <c r="S92" s="5" t="s">
        <v>173</v>
      </c>
      <c r="T92" s="6">
        <v>0</v>
      </c>
      <c r="U92" s="6">
        <v>0</v>
      </c>
      <c r="V92" s="6">
        <v>104</v>
      </c>
      <c r="W92" s="6">
        <v>3122</v>
      </c>
      <c r="X92">
        <f t="shared" si="13"/>
        <v>0</v>
      </c>
    </row>
    <row r="93" spans="19:24" ht="15" thickBot="1" x14ac:dyDescent="0.35">
      <c r="S93" s="5" t="s">
        <v>174</v>
      </c>
      <c r="T93" s="6">
        <v>0</v>
      </c>
      <c r="U93" s="6">
        <v>0</v>
      </c>
      <c r="V93" s="6">
        <v>0</v>
      </c>
      <c r="W93" s="6">
        <v>3122</v>
      </c>
      <c r="X93">
        <f t="shared" si="13"/>
        <v>0</v>
      </c>
    </row>
    <row r="94" spans="19:24" ht="15" thickBot="1" x14ac:dyDescent="0.35">
      <c r="S94" s="5" t="s">
        <v>175</v>
      </c>
      <c r="T94" s="6">
        <v>0</v>
      </c>
      <c r="U94" s="6">
        <v>0</v>
      </c>
      <c r="V94" s="6">
        <v>0</v>
      </c>
      <c r="W94" s="6">
        <v>2810</v>
      </c>
      <c r="X94">
        <f t="shared" si="13"/>
        <v>312</v>
      </c>
    </row>
    <row r="95" spans="19:24" ht="15" thickBot="1" x14ac:dyDescent="0.35">
      <c r="S95" s="5" t="s">
        <v>177</v>
      </c>
      <c r="T95" s="6">
        <v>0</v>
      </c>
      <c r="U95" s="6">
        <v>0</v>
      </c>
      <c r="V95" s="6">
        <v>0</v>
      </c>
      <c r="W95" s="6">
        <v>2352</v>
      </c>
      <c r="X95">
        <f t="shared" si="13"/>
        <v>458</v>
      </c>
    </row>
    <row r="96" spans="19:24" ht="15" thickBot="1" x14ac:dyDescent="0.35">
      <c r="S96" s="5" t="s">
        <v>179</v>
      </c>
      <c r="T96" s="6">
        <v>0</v>
      </c>
      <c r="U96" s="6">
        <v>0</v>
      </c>
      <c r="V96" s="6">
        <v>0</v>
      </c>
      <c r="W96" s="6">
        <v>1837</v>
      </c>
      <c r="X96">
        <f t="shared" si="13"/>
        <v>515</v>
      </c>
    </row>
    <row r="97" spans="19:27" ht="15" thickBot="1" x14ac:dyDescent="0.35">
      <c r="S97" s="5" t="s">
        <v>181</v>
      </c>
      <c r="T97" s="6">
        <v>0</v>
      </c>
      <c r="U97" s="6">
        <v>0</v>
      </c>
      <c r="V97" s="6">
        <v>0</v>
      </c>
      <c r="W97" s="6">
        <v>1272</v>
      </c>
      <c r="X97">
        <f t="shared" si="13"/>
        <v>565</v>
      </c>
    </row>
    <row r="98" spans="19:27" ht="15" thickBot="1" x14ac:dyDescent="0.35">
      <c r="S98" s="5" t="s">
        <v>183</v>
      </c>
      <c r="T98" s="6">
        <v>0</v>
      </c>
      <c r="U98" s="6">
        <v>0</v>
      </c>
      <c r="V98" s="6">
        <v>0</v>
      </c>
      <c r="W98" s="6">
        <v>1272</v>
      </c>
      <c r="X98">
        <f t="shared" si="13"/>
        <v>0</v>
      </c>
    </row>
    <row r="99" spans="19:27" ht="15" thickBot="1" x14ac:dyDescent="0.35">
      <c r="S99" s="5" t="s">
        <v>184</v>
      </c>
      <c r="T99" s="6">
        <v>0</v>
      </c>
      <c r="U99" s="6">
        <v>0</v>
      </c>
      <c r="V99" s="6">
        <v>0</v>
      </c>
      <c r="W99" s="6">
        <v>1272</v>
      </c>
      <c r="X99">
        <f t="shared" si="13"/>
        <v>0</v>
      </c>
    </row>
    <row r="100" spans="19:27" ht="15" thickBot="1" x14ac:dyDescent="0.35">
      <c r="S100" s="5" t="s">
        <v>185</v>
      </c>
      <c r="T100" s="6">
        <v>0</v>
      </c>
      <c r="U100" s="6">
        <v>0</v>
      </c>
      <c r="V100" s="6">
        <v>0</v>
      </c>
      <c r="W100" s="6">
        <v>431</v>
      </c>
      <c r="X100">
        <f t="shared" si="13"/>
        <v>841</v>
      </c>
    </row>
    <row r="101" spans="19:27" ht="15" thickBot="1" x14ac:dyDescent="0.35">
      <c r="S101" s="5" t="s">
        <v>186</v>
      </c>
      <c r="T101" s="6">
        <v>0</v>
      </c>
      <c r="U101" s="6">
        <v>0</v>
      </c>
      <c r="V101" s="6">
        <v>0</v>
      </c>
      <c r="W101" s="6">
        <v>431</v>
      </c>
      <c r="X101">
        <f t="shared" si="13"/>
        <v>0</v>
      </c>
    </row>
    <row r="102" spans="19:27" ht="18.600000000000001" thickBot="1" x14ac:dyDescent="0.35">
      <c r="S102" s="1"/>
    </row>
    <row r="103" spans="19:27" ht="15" thickBot="1" x14ac:dyDescent="0.35">
      <c r="S103" s="5" t="s">
        <v>81</v>
      </c>
      <c r="T103" s="5" t="s">
        <v>28</v>
      </c>
      <c r="U103" s="5" t="s">
        <v>29</v>
      </c>
      <c r="V103" s="5" t="s">
        <v>30</v>
      </c>
      <c r="W103" s="5" t="s">
        <v>31</v>
      </c>
      <c r="X103" s="5" t="s">
        <v>82</v>
      </c>
      <c r="Y103" s="5" t="s">
        <v>83</v>
      </c>
      <c r="Z103" s="5" t="s">
        <v>84</v>
      </c>
      <c r="AA103" s="5" t="s">
        <v>85</v>
      </c>
    </row>
    <row r="104" spans="19:27" ht="15" thickBot="1" x14ac:dyDescent="0.35">
      <c r="S104" s="5" t="s">
        <v>33</v>
      </c>
      <c r="T104" s="6">
        <v>267</v>
      </c>
      <c r="U104" s="6">
        <v>0</v>
      </c>
      <c r="V104" s="6">
        <v>520</v>
      </c>
      <c r="W104" s="6">
        <v>3122</v>
      </c>
      <c r="X104" s="6">
        <v>3909</v>
      </c>
      <c r="Y104" s="6">
        <v>3909</v>
      </c>
      <c r="Z104" s="6">
        <v>0</v>
      </c>
      <c r="AA104" s="6">
        <v>0</v>
      </c>
    </row>
    <row r="105" spans="19:27" ht="15" thickBot="1" x14ac:dyDescent="0.35">
      <c r="S105" s="5" t="s">
        <v>34</v>
      </c>
      <c r="T105" s="6">
        <v>267</v>
      </c>
      <c r="U105" s="6">
        <v>0</v>
      </c>
      <c r="V105" s="6">
        <v>104</v>
      </c>
      <c r="W105" s="6">
        <v>6524</v>
      </c>
      <c r="X105" s="6">
        <v>6895</v>
      </c>
      <c r="Y105" s="6">
        <v>6895</v>
      </c>
      <c r="Z105" s="6">
        <v>0</v>
      </c>
      <c r="AA105" s="6">
        <v>0</v>
      </c>
    </row>
    <row r="106" spans="19:27" ht="15" thickBot="1" x14ac:dyDescent="0.35">
      <c r="S106" s="5" t="s">
        <v>35</v>
      </c>
      <c r="T106" s="6">
        <v>0</v>
      </c>
      <c r="U106" s="6">
        <v>0</v>
      </c>
      <c r="V106" s="6">
        <v>104</v>
      </c>
      <c r="W106" s="6">
        <v>9378</v>
      </c>
      <c r="X106" s="6">
        <v>9482</v>
      </c>
      <c r="Y106" s="6">
        <v>9482</v>
      </c>
      <c r="Z106" s="6">
        <v>0</v>
      </c>
      <c r="AA106" s="6">
        <v>0</v>
      </c>
    </row>
    <row r="107" spans="19:27" ht="15" thickBot="1" x14ac:dyDescent="0.35">
      <c r="S107" s="5" t="s">
        <v>36</v>
      </c>
      <c r="T107" s="6">
        <v>267</v>
      </c>
      <c r="U107" s="6">
        <v>0</v>
      </c>
      <c r="V107" s="6">
        <v>170</v>
      </c>
      <c r="W107" s="6">
        <v>431</v>
      </c>
      <c r="X107" s="6">
        <v>868</v>
      </c>
      <c r="Y107" s="6">
        <v>868</v>
      </c>
      <c r="Z107" s="6">
        <v>0</v>
      </c>
      <c r="AA107" s="6">
        <v>0</v>
      </c>
    </row>
    <row r="108" spans="19:27" ht="15" thickBot="1" x14ac:dyDescent="0.35">
      <c r="S108" s="5" t="s">
        <v>37</v>
      </c>
      <c r="T108" s="6">
        <v>0</v>
      </c>
      <c r="U108" s="6">
        <v>0</v>
      </c>
      <c r="V108" s="6">
        <v>170</v>
      </c>
      <c r="W108" s="6">
        <v>8149</v>
      </c>
      <c r="X108" s="6">
        <v>8319</v>
      </c>
      <c r="Y108" s="6">
        <v>8319</v>
      </c>
      <c r="Z108" s="6">
        <v>0</v>
      </c>
      <c r="AA108" s="6">
        <v>0</v>
      </c>
    </row>
    <row r="109" spans="19:27" ht="15" thickBot="1" x14ac:dyDescent="0.35">
      <c r="S109" s="5" t="s">
        <v>38</v>
      </c>
      <c r="T109" s="6">
        <v>0</v>
      </c>
      <c r="U109" s="6">
        <v>0</v>
      </c>
      <c r="V109" s="6">
        <v>0</v>
      </c>
      <c r="W109" s="6">
        <v>8266</v>
      </c>
      <c r="X109" s="6">
        <v>8266</v>
      </c>
      <c r="Y109" s="6">
        <v>8266</v>
      </c>
      <c r="Z109" s="6">
        <v>0</v>
      </c>
      <c r="AA109" s="6">
        <v>0</v>
      </c>
    </row>
    <row r="110" spans="19:27" ht="15" thickBot="1" x14ac:dyDescent="0.35">
      <c r="S110" s="5" t="s">
        <v>39</v>
      </c>
      <c r="T110" s="6">
        <v>0</v>
      </c>
      <c r="U110" s="6">
        <v>0</v>
      </c>
      <c r="V110" s="6">
        <v>0</v>
      </c>
      <c r="W110" s="6">
        <v>3122</v>
      </c>
      <c r="X110" s="6">
        <v>3122</v>
      </c>
      <c r="Y110" s="6">
        <v>3122</v>
      </c>
      <c r="Z110" s="6">
        <v>0</v>
      </c>
      <c r="AA110" s="6">
        <v>0</v>
      </c>
    </row>
    <row r="111" spans="19:27" ht="15" thickBot="1" x14ac:dyDescent="0.35">
      <c r="S111" s="5" t="s">
        <v>40</v>
      </c>
      <c r="T111" s="6">
        <v>0</v>
      </c>
      <c r="U111" s="6">
        <v>0</v>
      </c>
      <c r="V111" s="6">
        <v>170</v>
      </c>
      <c r="W111" s="6">
        <v>5444</v>
      </c>
      <c r="X111" s="6">
        <v>5614</v>
      </c>
      <c r="Y111" s="6">
        <v>5614</v>
      </c>
      <c r="Z111" s="6">
        <v>0</v>
      </c>
      <c r="AA111" s="6">
        <v>0</v>
      </c>
    </row>
    <row r="112" spans="19:27" ht="15" thickBot="1" x14ac:dyDescent="0.35">
      <c r="S112" s="5" t="s">
        <v>41</v>
      </c>
      <c r="T112" s="6">
        <v>0</v>
      </c>
      <c r="U112" s="6">
        <v>0</v>
      </c>
      <c r="V112" s="6">
        <v>0</v>
      </c>
      <c r="W112" s="6">
        <v>6585</v>
      </c>
      <c r="X112" s="6">
        <v>6585</v>
      </c>
      <c r="Y112" s="6">
        <v>6585</v>
      </c>
      <c r="Z112" s="6">
        <v>0</v>
      </c>
      <c r="AA112" s="6">
        <v>0</v>
      </c>
    </row>
    <row r="113" spans="19:27" ht="15" thickBot="1" x14ac:dyDescent="0.35">
      <c r="S113" s="5" t="s">
        <v>42</v>
      </c>
      <c r="T113" s="6">
        <v>0</v>
      </c>
      <c r="U113" s="6">
        <v>0</v>
      </c>
      <c r="V113" s="6">
        <v>621</v>
      </c>
      <c r="W113" s="6">
        <v>8840</v>
      </c>
      <c r="X113" s="6">
        <v>9461</v>
      </c>
      <c r="Y113" s="6">
        <v>9461</v>
      </c>
      <c r="Z113" s="6">
        <v>0</v>
      </c>
      <c r="AA113" s="6">
        <v>0</v>
      </c>
    </row>
    <row r="114" spans="19:27" ht="15" thickBot="1" x14ac:dyDescent="0.35">
      <c r="S114" s="5" t="s">
        <v>43</v>
      </c>
      <c r="T114" s="6">
        <v>0</v>
      </c>
      <c r="U114" s="6">
        <v>0</v>
      </c>
      <c r="V114" s="6">
        <v>104</v>
      </c>
      <c r="W114" s="6">
        <v>9037</v>
      </c>
      <c r="X114" s="6">
        <v>9141</v>
      </c>
      <c r="Y114" s="6">
        <v>9141</v>
      </c>
      <c r="Z114" s="6">
        <v>0</v>
      </c>
      <c r="AA114" s="6">
        <v>0</v>
      </c>
    </row>
    <row r="115" spans="19:27" ht="15" thickBot="1" x14ac:dyDescent="0.35">
      <c r="S115" s="5" t="s">
        <v>44</v>
      </c>
      <c r="T115" s="6">
        <v>0</v>
      </c>
      <c r="U115" s="6">
        <v>0</v>
      </c>
      <c r="V115" s="6">
        <v>170</v>
      </c>
      <c r="W115" s="6">
        <v>8840</v>
      </c>
      <c r="X115" s="6">
        <v>9010</v>
      </c>
      <c r="Y115" s="6">
        <v>9010</v>
      </c>
      <c r="Z115" s="6">
        <v>0</v>
      </c>
      <c r="AA115" s="6">
        <v>0</v>
      </c>
    </row>
    <row r="116" spans="19:27" ht="15" thickBot="1" x14ac:dyDescent="0.35">
      <c r="S116" s="5" t="s">
        <v>45</v>
      </c>
      <c r="T116" s="6">
        <v>0</v>
      </c>
      <c r="U116" s="6">
        <v>431</v>
      </c>
      <c r="V116" s="6">
        <v>104</v>
      </c>
      <c r="W116" s="6">
        <v>3122</v>
      </c>
      <c r="X116" s="6">
        <v>3657</v>
      </c>
      <c r="Y116" s="6">
        <v>3657</v>
      </c>
      <c r="Z116" s="6">
        <v>0</v>
      </c>
      <c r="AA116" s="6">
        <v>0</v>
      </c>
    </row>
    <row r="117" spans="19:27" ht="15" thickBot="1" x14ac:dyDescent="0.35">
      <c r="S117" s="5" t="s">
        <v>46</v>
      </c>
      <c r="T117" s="6">
        <v>0</v>
      </c>
      <c r="U117" s="6">
        <v>0</v>
      </c>
      <c r="V117" s="6">
        <v>170</v>
      </c>
      <c r="W117" s="6">
        <v>2810</v>
      </c>
      <c r="X117" s="6">
        <v>2980</v>
      </c>
      <c r="Y117" s="6">
        <v>2980</v>
      </c>
      <c r="Z117" s="6">
        <v>0</v>
      </c>
      <c r="AA117" s="6">
        <v>0</v>
      </c>
    </row>
    <row r="118" spans="19:27" ht="15" thickBot="1" x14ac:dyDescent="0.35">
      <c r="S118" s="5" t="s">
        <v>47</v>
      </c>
      <c r="T118" s="6">
        <v>267</v>
      </c>
      <c r="U118" s="6">
        <v>18</v>
      </c>
      <c r="V118" s="6">
        <v>0</v>
      </c>
      <c r="W118" s="6">
        <v>6202</v>
      </c>
      <c r="X118" s="6">
        <v>6487</v>
      </c>
      <c r="Y118" s="6">
        <v>6487</v>
      </c>
      <c r="Z118" s="6">
        <v>0</v>
      </c>
      <c r="AA118" s="6">
        <v>0</v>
      </c>
    </row>
    <row r="119" spans="19:27" ht="15" thickBot="1" x14ac:dyDescent="0.35">
      <c r="S119" s="5" t="s">
        <v>130</v>
      </c>
      <c r="T119" s="6">
        <v>0</v>
      </c>
      <c r="U119" s="6">
        <v>0</v>
      </c>
      <c r="V119" s="6">
        <v>0</v>
      </c>
      <c r="W119" s="6">
        <v>1272</v>
      </c>
      <c r="X119" s="6">
        <v>1272</v>
      </c>
      <c r="Y119" s="6">
        <v>1272</v>
      </c>
      <c r="Z119" s="6">
        <v>0</v>
      </c>
      <c r="AA119" s="6">
        <v>0</v>
      </c>
    </row>
    <row r="120" spans="19:27" ht="15" thickBot="1" x14ac:dyDescent="0.35">
      <c r="S120" s="5" t="s">
        <v>131</v>
      </c>
      <c r="T120" s="6">
        <v>0</v>
      </c>
      <c r="U120" s="6">
        <v>0</v>
      </c>
      <c r="V120" s="6">
        <v>170</v>
      </c>
      <c r="W120" s="6">
        <v>1272</v>
      </c>
      <c r="X120" s="6">
        <v>1442</v>
      </c>
      <c r="Y120" s="6">
        <v>1442</v>
      </c>
      <c r="Z120" s="6">
        <v>0</v>
      </c>
      <c r="AA120" s="6">
        <v>0</v>
      </c>
    </row>
    <row r="121" spans="19:27" ht="15" thickBot="1" x14ac:dyDescent="0.35">
      <c r="S121" s="5" t="s">
        <v>132</v>
      </c>
      <c r="T121" s="6">
        <v>0</v>
      </c>
      <c r="U121" s="6">
        <v>0</v>
      </c>
      <c r="V121" s="6">
        <v>0</v>
      </c>
      <c r="W121" s="6">
        <v>9378</v>
      </c>
      <c r="X121" s="6">
        <v>9378</v>
      </c>
      <c r="Y121" s="6">
        <v>9378</v>
      </c>
      <c r="Z121" s="6">
        <v>0</v>
      </c>
      <c r="AA121" s="6">
        <v>0</v>
      </c>
    </row>
    <row r="122" spans="19:27" ht="15" thickBot="1" x14ac:dyDescent="0.35">
      <c r="S122" s="5" t="s">
        <v>133</v>
      </c>
      <c r="T122" s="6">
        <v>0</v>
      </c>
      <c r="U122" s="6">
        <v>0</v>
      </c>
      <c r="V122" s="6">
        <v>0</v>
      </c>
      <c r="W122" s="6">
        <v>6752</v>
      </c>
      <c r="X122" s="6">
        <v>6752</v>
      </c>
      <c r="Y122" s="6">
        <v>6752</v>
      </c>
      <c r="Z122" s="6">
        <v>0</v>
      </c>
      <c r="AA122" s="6">
        <v>0</v>
      </c>
    </row>
    <row r="123" spans="19:27" ht="15" thickBot="1" x14ac:dyDescent="0.35">
      <c r="S123" s="5" t="s">
        <v>134</v>
      </c>
      <c r="T123" s="6">
        <v>0</v>
      </c>
      <c r="U123" s="6">
        <v>0</v>
      </c>
      <c r="V123" s="6">
        <v>621</v>
      </c>
      <c r="W123" s="6">
        <v>10288</v>
      </c>
      <c r="X123" s="6">
        <v>10909</v>
      </c>
      <c r="Y123" s="6">
        <v>10909</v>
      </c>
      <c r="Z123" s="6">
        <v>0</v>
      </c>
      <c r="AA123" s="6">
        <v>0</v>
      </c>
    </row>
    <row r="124" spans="19:27" ht="15" thickBot="1" x14ac:dyDescent="0.35">
      <c r="S124" s="5" t="s">
        <v>135</v>
      </c>
      <c r="T124" s="6">
        <v>267</v>
      </c>
      <c r="U124" s="6">
        <v>0</v>
      </c>
      <c r="V124" s="6">
        <v>170</v>
      </c>
      <c r="W124" s="6">
        <v>10056</v>
      </c>
      <c r="X124" s="6">
        <v>10493</v>
      </c>
      <c r="Y124" s="6">
        <v>10493</v>
      </c>
      <c r="Z124" s="6">
        <v>0</v>
      </c>
      <c r="AA124" s="6">
        <v>0</v>
      </c>
    </row>
    <row r="125" spans="19:27" ht="15" thickBot="1" x14ac:dyDescent="0.35">
      <c r="S125" s="5" t="s">
        <v>136</v>
      </c>
      <c r="T125" s="6">
        <v>267</v>
      </c>
      <c r="U125" s="6">
        <v>0</v>
      </c>
      <c r="V125" s="6">
        <v>520</v>
      </c>
      <c r="W125" s="6">
        <v>5765</v>
      </c>
      <c r="X125" s="6">
        <v>6552</v>
      </c>
      <c r="Y125" s="6">
        <v>6552</v>
      </c>
      <c r="Z125" s="6">
        <v>0</v>
      </c>
      <c r="AA125" s="6">
        <v>0</v>
      </c>
    </row>
    <row r="126" spans="19:27" ht="15" thickBot="1" x14ac:dyDescent="0.35">
      <c r="S126" s="5" t="s">
        <v>137</v>
      </c>
      <c r="T126" s="6">
        <v>0</v>
      </c>
      <c r="U126" s="6">
        <v>0</v>
      </c>
      <c r="V126" s="6">
        <v>104</v>
      </c>
      <c r="W126" s="6">
        <v>6486</v>
      </c>
      <c r="X126" s="6">
        <v>6590</v>
      </c>
      <c r="Y126" s="6">
        <v>6590</v>
      </c>
      <c r="Z126" s="6">
        <v>0</v>
      </c>
      <c r="AA126" s="6">
        <v>0</v>
      </c>
    </row>
    <row r="127" spans="19:27" ht="15" thickBot="1" x14ac:dyDescent="0.35">
      <c r="S127" s="5" t="s">
        <v>138</v>
      </c>
      <c r="T127" s="6">
        <v>0</v>
      </c>
      <c r="U127" s="6">
        <v>0</v>
      </c>
      <c r="V127" s="6">
        <v>520</v>
      </c>
      <c r="W127" s="6">
        <v>8970</v>
      </c>
      <c r="X127" s="6">
        <v>9490</v>
      </c>
      <c r="Y127" s="6">
        <v>9490</v>
      </c>
      <c r="Z127" s="6">
        <v>0</v>
      </c>
      <c r="AA127" s="6">
        <v>0</v>
      </c>
    </row>
    <row r="128" spans="19:27" ht="15" thickBot="1" x14ac:dyDescent="0.35">
      <c r="S128" s="5" t="s">
        <v>139</v>
      </c>
      <c r="T128" s="6">
        <v>0</v>
      </c>
      <c r="U128" s="6">
        <v>0</v>
      </c>
      <c r="V128" s="6">
        <v>0</v>
      </c>
      <c r="W128" s="6">
        <v>1837</v>
      </c>
      <c r="X128" s="6">
        <v>1837</v>
      </c>
      <c r="Y128" s="6">
        <v>1837</v>
      </c>
      <c r="Z128" s="6">
        <v>0</v>
      </c>
      <c r="AA128" s="6">
        <v>0</v>
      </c>
    </row>
    <row r="129" spans="19:27" ht="15" thickBot="1" x14ac:dyDescent="0.35">
      <c r="S129" s="5" t="s">
        <v>140</v>
      </c>
      <c r="T129" s="6">
        <v>0</v>
      </c>
      <c r="U129" s="6">
        <v>144</v>
      </c>
      <c r="V129" s="6">
        <v>0</v>
      </c>
      <c r="W129" s="6">
        <v>431</v>
      </c>
      <c r="X129" s="6">
        <v>575</v>
      </c>
      <c r="Y129" s="6">
        <v>575</v>
      </c>
      <c r="Z129" s="6">
        <v>0</v>
      </c>
      <c r="AA129" s="6">
        <v>0</v>
      </c>
    </row>
    <row r="130" spans="19:27" ht="15" thickBot="1" x14ac:dyDescent="0.35">
      <c r="S130" s="5" t="s">
        <v>141</v>
      </c>
      <c r="T130" s="6">
        <v>0</v>
      </c>
      <c r="U130" s="6">
        <v>18</v>
      </c>
      <c r="V130" s="6">
        <v>170</v>
      </c>
      <c r="W130" s="6">
        <v>8149</v>
      </c>
      <c r="X130" s="6">
        <v>8337</v>
      </c>
      <c r="Y130" s="6">
        <v>8337</v>
      </c>
      <c r="Z130" s="6">
        <v>0</v>
      </c>
      <c r="AA130" s="6">
        <v>0</v>
      </c>
    </row>
    <row r="131" spans="19:27" ht="15" thickBot="1" x14ac:dyDescent="0.35">
      <c r="S131" s="5" t="s">
        <v>142</v>
      </c>
      <c r="T131" s="6">
        <v>0</v>
      </c>
      <c r="U131" s="6">
        <v>0</v>
      </c>
      <c r="V131" s="6">
        <v>170</v>
      </c>
      <c r="W131" s="6">
        <v>4019</v>
      </c>
      <c r="X131" s="6">
        <v>4189</v>
      </c>
      <c r="Y131" s="6">
        <v>4189</v>
      </c>
      <c r="Z131" s="6">
        <v>0</v>
      </c>
      <c r="AA131" s="6">
        <v>0</v>
      </c>
    </row>
    <row r="132" spans="19:27" ht="15" thickBot="1" x14ac:dyDescent="0.35">
      <c r="S132" s="5" t="s">
        <v>143</v>
      </c>
      <c r="T132" s="6">
        <v>0</v>
      </c>
      <c r="U132" s="6">
        <v>0</v>
      </c>
      <c r="V132" s="6">
        <v>520</v>
      </c>
      <c r="W132" s="6">
        <v>2352</v>
      </c>
      <c r="X132" s="6">
        <v>2872</v>
      </c>
      <c r="Y132" s="6">
        <v>2872</v>
      </c>
      <c r="Z132" s="6">
        <v>0</v>
      </c>
      <c r="AA132" s="6">
        <v>0</v>
      </c>
    </row>
    <row r="133" spans="19:27" ht="15" thickBot="1" x14ac:dyDescent="0.35">
      <c r="S133" s="5" t="s">
        <v>144</v>
      </c>
      <c r="T133" s="6">
        <v>267</v>
      </c>
      <c r="U133" s="6">
        <v>0</v>
      </c>
      <c r="V133" s="6">
        <v>621</v>
      </c>
      <c r="W133" s="6">
        <v>1272</v>
      </c>
      <c r="X133" s="6">
        <v>2160</v>
      </c>
      <c r="Y133" s="6">
        <v>2160</v>
      </c>
      <c r="Z133" s="6">
        <v>0</v>
      </c>
      <c r="AA133" s="6">
        <v>0</v>
      </c>
    </row>
    <row r="134" spans="19:27" ht="15" thickBot="1" x14ac:dyDescent="0.35"/>
    <row r="135" spans="19:27" ht="15" thickBot="1" x14ac:dyDescent="0.35">
      <c r="S135" s="7" t="s">
        <v>86</v>
      </c>
      <c r="T135" s="8">
        <v>11607</v>
      </c>
    </row>
    <row r="136" spans="19:27" ht="15" thickBot="1" x14ac:dyDescent="0.35">
      <c r="S136" s="7" t="s">
        <v>187</v>
      </c>
      <c r="T136" s="8">
        <v>431</v>
      </c>
    </row>
    <row r="137" spans="19:27" ht="15" thickBot="1" x14ac:dyDescent="0.35">
      <c r="S137" s="7" t="s">
        <v>88</v>
      </c>
      <c r="T137" s="8">
        <v>176644</v>
      </c>
    </row>
    <row r="138" spans="19:27" ht="15" thickBot="1" x14ac:dyDescent="0.35">
      <c r="S138" s="7" t="s">
        <v>89</v>
      </c>
      <c r="T138" s="8">
        <v>176644</v>
      </c>
    </row>
    <row r="139" spans="19:27" ht="15" thickBot="1" x14ac:dyDescent="0.35">
      <c r="S139" s="7" t="s">
        <v>90</v>
      </c>
      <c r="T139" s="8">
        <v>0</v>
      </c>
    </row>
    <row r="140" spans="19:27" ht="15" thickBot="1" x14ac:dyDescent="0.35">
      <c r="S140" s="7" t="s">
        <v>91</v>
      </c>
      <c r="T140" s="8"/>
    </row>
    <row r="141" spans="19:27" ht="15" thickBot="1" x14ac:dyDescent="0.35">
      <c r="S141" s="7" t="s">
        <v>92</v>
      </c>
      <c r="T141" s="8"/>
    </row>
    <row r="142" spans="19:27" ht="15" thickBot="1" x14ac:dyDescent="0.35">
      <c r="S142" s="7" t="s">
        <v>93</v>
      </c>
      <c r="T142" s="8">
        <v>0</v>
      </c>
    </row>
    <row r="144" spans="19:27" x14ac:dyDescent="0.3">
      <c r="S144" s="9" t="s">
        <v>94</v>
      </c>
    </row>
    <row r="146" spans="19:19" x14ac:dyDescent="0.3">
      <c r="S146" s="10" t="s">
        <v>188</v>
      </c>
    </row>
    <row r="147" spans="19:19" x14ac:dyDescent="0.3">
      <c r="S147" s="10" t="s">
        <v>119</v>
      </c>
    </row>
  </sheetData>
  <conditionalFormatting sqref="T72:T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2:U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2:V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S144" r:id="rId1" display="https://miau.my-x.hu/myx-free/coco/test/811273120220309112355.html" xr:uid="{9090DEB7-FEB0-4C61-80B0-F1274374445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C83B-4477-4F5F-8D01-C98265A3A964}">
  <dimension ref="A1:AA147"/>
  <sheetViews>
    <sheetView zoomScale="20" zoomScaleNormal="20" workbookViewId="0">
      <selection activeCell="L71" sqref="L71"/>
    </sheetView>
  </sheetViews>
  <sheetFormatPr defaultRowHeight="14.4" x14ac:dyDescent="0.3"/>
  <cols>
    <col min="1" max="1" width="9" bestFit="1" customWidth="1"/>
    <col min="2" max="2" width="5.109375" bestFit="1" customWidth="1"/>
    <col min="3" max="3" width="9.77734375" bestFit="1" customWidth="1"/>
    <col min="4" max="6" width="5.6640625" bestFit="1" customWidth="1"/>
    <col min="7" max="10" width="5.77734375" bestFit="1" customWidth="1"/>
    <col min="11" max="11" width="7.109375" bestFit="1" customWidth="1"/>
  </cols>
  <sheetData>
    <row r="1" spans="1:25" ht="18" x14ac:dyDescent="0.3">
      <c r="C1" t="s">
        <v>197</v>
      </c>
      <c r="D1" t="s">
        <v>197</v>
      </c>
      <c r="E1" t="s">
        <v>197</v>
      </c>
      <c r="F1" t="s">
        <v>197</v>
      </c>
      <c r="G1" t="s">
        <v>198</v>
      </c>
      <c r="H1" t="s">
        <v>198</v>
      </c>
      <c r="I1" t="s">
        <v>198</v>
      </c>
      <c r="J1" t="s">
        <v>198</v>
      </c>
      <c r="N1" s="1"/>
    </row>
    <row r="2" spans="1:25" x14ac:dyDescent="0.3">
      <c r="A2" t="str">
        <f>STD_statikus_dupla_objektum!I1</f>
        <v>sorozat</v>
      </c>
      <c r="B2" t="str">
        <f>STD_statikus_dupla_objektum!J1</f>
        <v>OAM</v>
      </c>
      <c r="C2" t="str">
        <f>STD_statikus_dupla_objektum!K1</f>
        <v>a1</v>
      </c>
      <c r="D2" t="str">
        <f>STD_statikus_dupla_objektum!L1</f>
        <v>a2</v>
      </c>
      <c r="E2" t="str">
        <f>STD_statikus_dupla_objektum!M1</f>
        <v>a3</v>
      </c>
      <c r="F2" t="str">
        <f>STD_statikus_dupla_objektum!N1</f>
        <v>a4</v>
      </c>
      <c r="G2" t="str">
        <f>C2</f>
        <v>a1</v>
      </c>
      <c r="H2" t="str">
        <f t="shared" ref="H2:J2" si="0">D2</f>
        <v>a2</v>
      </c>
      <c r="I2" t="str">
        <f t="shared" si="0"/>
        <v>a3</v>
      </c>
      <c r="J2" t="str">
        <f t="shared" si="0"/>
        <v>a4</v>
      </c>
      <c r="K2" t="str">
        <f>STD_statikus_dupla_objektum!O1</f>
        <v>y</v>
      </c>
      <c r="L2" t="str">
        <f>W103</f>
        <v>Becslés</v>
      </c>
      <c r="N2" s="2"/>
    </row>
    <row r="3" spans="1:25" x14ac:dyDescent="0.3">
      <c r="A3">
        <f>STD_statikus_dupla_objektum!I2</f>
        <v>1</v>
      </c>
      <c r="B3" t="str">
        <f>STD_statikus_dupla_objektum!J2</f>
        <v>o1</v>
      </c>
      <c r="C3">
        <f>STD_statikus_dupla_objektum!K2</f>
        <v>1</v>
      </c>
      <c r="D3">
        <f>STD_statikus_dupla_objektum!L2</f>
        <v>25</v>
      </c>
      <c r="E3">
        <f>STD_statikus_dupla_objektum!M2</f>
        <v>4</v>
      </c>
      <c r="F3">
        <f>STD_statikus_dupla_objektum!N2</f>
        <v>21</v>
      </c>
      <c r="G3">
        <f>31-C3</f>
        <v>30</v>
      </c>
      <c r="H3">
        <f t="shared" ref="H3:H32" si="1">31-D3</f>
        <v>6</v>
      </c>
      <c r="I3">
        <f t="shared" ref="I3:I32" si="2">31-E3</f>
        <v>27</v>
      </c>
      <c r="J3">
        <f t="shared" ref="J3:J32" si="3">31-F3</f>
        <v>10</v>
      </c>
      <c r="K3">
        <f>STD_statikus_dupla_objektum!O2</f>
        <v>3909</v>
      </c>
      <c r="L3">
        <f t="shared" ref="L3:L32" si="4">W104</f>
        <v>3909</v>
      </c>
    </row>
    <row r="4" spans="1:25" x14ac:dyDescent="0.3">
      <c r="A4">
        <f>STD_statikus_dupla_objektum!I3</f>
        <v>1</v>
      </c>
      <c r="B4" t="str">
        <f>STD_statikus_dupla_objektum!J3</f>
        <v>o2</v>
      </c>
      <c r="C4">
        <f>STD_statikus_dupla_objektum!K3</f>
        <v>1</v>
      </c>
      <c r="D4">
        <f>STD_statikus_dupla_objektum!L3</f>
        <v>20</v>
      </c>
      <c r="E4">
        <f>STD_statikus_dupla_objektum!M3</f>
        <v>18</v>
      </c>
      <c r="F4">
        <f>STD_statikus_dupla_objektum!N3</f>
        <v>14</v>
      </c>
      <c r="G4">
        <f t="shared" ref="G4:G32" si="5">31-C4</f>
        <v>30</v>
      </c>
      <c r="H4">
        <f t="shared" si="1"/>
        <v>11</v>
      </c>
      <c r="I4">
        <f t="shared" si="2"/>
        <v>13</v>
      </c>
      <c r="J4">
        <f t="shared" si="3"/>
        <v>17</v>
      </c>
      <c r="K4">
        <f>STD_statikus_dupla_objektum!O3</f>
        <v>6895</v>
      </c>
      <c r="L4">
        <f t="shared" si="4"/>
        <v>6895</v>
      </c>
    </row>
    <row r="5" spans="1:25" ht="18" x14ac:dyDescent="0.3">
      <c r="A5">
        <f>STD_statikus_dupla_objektum!I4</f>
        <v>1</v>
      </c>
      <c r="B5" t="str">
        <f>STD_statikus_dupla_objektum!J4</f>
        <v>o3</v>
      </c>
      <c r="C5">
        <f>STD_statikus_dupla_objektum!K4</f>
        <v>14</v>
      </c>
      <c r="D5">
        <f>STD_statikus_dupla_objektum!L4</f>
        <v>18</v>
      </c>
      <c r="E5">
        <f>STD_statikus_dupla_objektum!M4</f>
        <v>20</v>
      </c>
      <c r="F5">
        <f>STD_statikus_dupla_objektum!N4</f>
        <v>4</v>
      </c>
      <c r="G5">
        <f t="shared" si="5"/>
        <v>17</v>
      </c>
      <c r="H5">
        <f t="shared" si="1"/>
        <v>13</v>
      </c>
      <c r="I5">
        <f t="shared" si="2"/>
        <v>11</v>
      </c>
      <c r="J5">
        <f t="shared" si="3"/>
        <v>27</v>
      </c>
      <c r="K5">
        <f>STD_statikus_dupla_objektum!O4</f>
        <v>9482</v>
      </c>
      <c r="L5">
        <f t="shared" si="4"/>
        <v>9482</v>
      </c>
      <c r="N5" s="3" t="s">
        <v>20</v>
      </c>
      <c r="O5" s="4">
        <v>3304163</v>
      </c>
      <c r="P5" s="3" t="s">
        <v>21</v>
      </c>
      <c r="Q5" s="4">
        <v>30</v>
      </c>
      <c r="R5" s="3" t="s">
        <v>22</v>
      </c>
      <c r="S5" s="4">
        <v>8</v>
      </c>
      <c r="T5" s="3" t="s">
        <v>23</v>
      </c>
      <c r="U5" s="4">
        <v>30</v>
      </c>
      <c r="V5" s="3" t="s">
        <v>24</v>
      </c>
      <c r="W5" s="4">
        <v>0</v>
      </c>
      <c r="X5" s="3" t="s">
        <v>25</v>
      </c>
      <c r="Y5" s="4" t="s">
        <v>199</v>
      </c>
    </row>
    <row r="6" spans="1:25" ht="18.600000000000001" thickBot="1" x14ac:dyDescent="0.35">
      <c r="A6">
        <f>STD_statikus_dupla_objektum!I5</f>
        <v>1</v>
      </c>
      <c r="B6" t="str">
        <f>STD_statikus_dupla_objektum!J5</f>
        <v>o4</v>
      </c>
      <c r="C6">
        <f>STD_statikus_dupla_objektum!K5</f>
        <v>4</v>
      </c>
      <c r="D6">
        <f>STD_statikus_dupla_objektum!L5</f>
        <v>26</v>
      </c>
      <c r="E6">
        <f>STD_statikus_dupla_objektum!M5</f>
        <v>11</v>
      </c>
      <c r="F6">
        <f>STD_statikus_dupla_objektum!N5</f>
        <v>30</v>
      </c>
      <c r="G6">
        <f t="shared" si="5"/>
        <v>27</v>
      </c>
      <c r="H6">
        <f t="shared" si="1"/>
        <v>5</v>
      </c>
      <c r="I6">
        <f t="shared" si="2"/>
        <v>20</v>
      </c>
      <c r="J6">
        <f t="shared" si="3"/>
        <v>1</v>
      </c>
      <c r="K6">
        <f>STD_statikus_dupla_objektum!O5</f>
        <v>868</v>
      </c>
      <c r="L6">
        <f t="shared" si="4"/>
        <v>868</v>
      </c>
      <c r="N6" s="1"/>
    </row>
    <row r="7" spans="1:25" ht="15" thickBot="1" x14ac:dyDescent="0.35">
      <c r="A7">
        <f>STD_statikus_dupla_objektum!I6</f>
        <v>1</v>
      </c>
      <c r="B7" t="str">
        <f>STD_statikus_dupla_objektum!J6</f>
        <v>o5</v>
      </c>
      <c r="C7">
        <f>STD_statikus_dupla_objektum!K6</f>
        <v>27</v>
      </c>
      <c r="D7">
        <f>STD_statikus_dupla_objektum!L6</f>
        <v>22</v>
      </c>
      <c r="E7">
        <f>STD_statikus_dupla_objektum!M6</f>
        <v>10</v>
      </c>
      <c r="F7">
        <f>STD_statikus_dupla_objektum!N6</f>
        <v>11</v>
      </c>
      <c r="G7">
        <f t="shared" si="5"/>
        <v>4</v>
      </c>
      <c r="H7">
        <f t="shared" si="1"/>
        <v>9</v>
      </c>
      <c r="I7">
        <f t="shared" si="2"/>
        <v>21</v>
      </c>
      <c r="J7">
        <f t="shared" si="3"/>
        <v>20</v>
      </c>
      <c r="K7">
        <f>STD_statikus_dupla_objektum!O6</f>
        <v>8319</v>
      </c>
      <c r="L7">
        <f t="shared" si="4"/>
        <v>8319</v>
      </c>
      <c r="N7" s="5" t="s">
        <v>27</v>
      </c>
      <c r="O7" s="5" t="s">
        <v>28</v>
      </c>
      <c r="P7" s="5" t="s">
        <v>29</v>
      </c>
      <c r="Q7" s="5" t="s">
        <v>30</v>
      </c>
      <c r="R7" s="5" t="s">
        <v>31</v>
      </c>
      <c r="S7" s="5" t="s">
        <v>200</v>
      </c>
      <c r="T7" s="5" t="s">
        <v>201</v>
      </c>
      <c r="U7" s="5" t="s">
        <v>202</v>
      </c>
      <c r="V7" s="5" t="s">
        <v>203</v>
      </c>
      <c r="W7" s="5" t="s">
        <v>204</v>
      </c>
    </row>
    <row r="8" spans="1:25" ht="15" thickBot="1" x14ac:dyDescent="0.35">
      <c r="A8">
        <f>STD_statikus_dupla_objektum!I7</f>
        <v>1</v>
      </c>
      <c r="B8" t="str">
        <f>STD_statikus_dupla_objektum!J7</f>
        <v>o6</v>
      </c>
      <c r="C8">
        <f>STD_statikus_dupla_objektum!K7</f>
        <v>11</v>
      </c>
      <c r="D8">
        <f>STD_statikus_dupla_objektum!L7</f>
        <v>18</v>
      </c>
      <c r="E8">
        <f>STD_statikus_dupla_objektum!M7</f>
        <v>25</v>
      </c>
      <c r="F8">
        <f>STD_statikus_dupla_objektum!N7</f>
        <v>9</v>
      </c>
      <c r="G8">
        <f t="shared" si="5"/>
        <v>20</v>
      </c>
      <c r="H8">
        <f t="shared" si="1"/>
        <v>13</v>
      </c>
      <c r="I8">
        <f t="shared" si="2"/>
        <v>6</v>
      </c>
      <c r="J8">
        <f t="shared" si="3"/>
        <v>22</v>
      </c>
      <c r="K8">
        <f>STD_statikus_dupla_objektum!O7</f>
        <v>8266</v>
      </c>
      <c r="L8">
        <f t="shared" si="4"/>
        <v>8266</v>
      </c>
      <c r="N8" s="5" t="s">
        <v>33</v>
      </c>
      <c r="O8" s="6">
        <v>1</v>
      </c>
      <c r="P8" s="6">
        <v>25</v>
      </c>
      <c r="Q8" s="6">
        <v>4</v>
      </c>
      <c r="R8" s="6">
        <v>21</v>
      </c>
      <c r="S8" s="6">
        <v>30</v>
      </c>
      <c r="T8" s="6">
        <v>6</v>
      </c>
      <c r="U8" s="6">
        <v>27</v>
      </c>
      <c r="V8" s="6">
        <v>10</v>
      </c>
      <c r="W8" s="6">
        <v>3909</v>
      </c>
    </row>
    <row r="9" spans="1:25" ht="15" thickBot="1" x14ac:dyDescent="0.35">
      <c r="A9">
        <f>STD_statikus_dupla_objektum!I8</f>
        <v>1</v>
      </c>
      <c r="B9" t="str">
        <f>STD_statikus_dupla_objektum!J8</f>
        <v>o7</v>
      </c>
      <c r="C9">
        <f>STD_statikus_dupla_objektum!K8</f>
        <v>18</v>
      </c>
      <c r="D9">
        <f>STD_statikus_dupla_objektum!L8</f>
        <v>22</v>
      </c>
      <c r="E9">
        <f>STD_statikus_dupla_objektum!M8</f>
        <v>23</v>
      </c>
      <c r="F9">
        <f>STD_statikus_dupla_objektum!N8</f>
        <v>22</v>
      </c>
      <c r="G9">
        <f t="shared" si="5"/>
        <v>13</v>
      </c>
      <c r="H9">
        <f t="shared" si="1"/>
        <v>9</v>
      </c>
      <c r="I9">
        <f t="shared" si="2"/>
        <v>8</v>
      </c>
      <c r="J9">
        <f t="shared" si="3"/>
        <v>9</v>
      </c>
      <c r="K9">
        <f>STD_statikus_dupla_objektum!O8</f>
        <v>3122</v>
      </c>
      <c r="L9">
        <f t="shared" si="4"/>
        <v>3122</v>
      </c>
      <c r="N9" s="5" t="s">
        <v>34</v>
      </c>
      <c r="O9" s="6">
        <v>1</v>
      </c>
      <c r="P9" s="6">
        <v>20</v>
      </c>
      <c r="Q9" s="6">
        <v>18</v>
      </c>
      <c r="R9" s="6">
        <v>14</v>
      </c>
      <c r="S9" s="6">
        <v>30</v>
      </c>
      <c r="T9" s="6">
        <v>11</v>
      </c>
      <c r="U9" s="6">
        <v>13</v>
      </c>
      <c r="V9" s="6">
        <v>17</v>
      </c>
      <c r="W9" s="6">
        <v>6895</v>
      </c>
    </row>
    <row r="10" spans="1:25" ht="15" thickBot="1" x14ac:dyDescent="0.35">
      <c r="A10">
        <f>STD_statikus_dupla_objektum!I9</f>
        <v>1</v>
      </c>
      <c r="B10" t="str">
        <f>STD_statikus_dupla_objektum!J9</f>
        <v>o8</v>
      </c>
      <c r="C10">
        <f>STD_statikus_dupla_objektum!K9</f>
        <v>8</v>
      </c>
      <c r="D10">
        <f>STD_statikus_dupla_objektum!L9</f>
        <v>24</v>
      </c>
      <c r="E10">
        <f>STD_statikus_dupla_objektum!M9</f>
        <v>13</v>
      </c>
      <c r="F10">
        <f>STD_statikus_dupla_objektum!N9</f>
        <v>18</v>
      </c>
      <c r="G10">
        <f t="shared" si="5"/>
        <v>23</v>
      </c>
      <c r="H10">
        <f t="shared" si="1"/>
        <v>7</v>
      </c>
      <c r="I10">
        <f t="shared" si="2"/>
        <v>18</v>
      </c>
      <c r="J10">
        <f t="shared" si="3"/>
        <v>13</v>
      </c>
      <c r="K10">
        <f>STD_statikus_dupla_objektum!O9</f>
        <v>5614</v>
      </c>
      <c r="L10">
        <f t="shared" si="4"/>
        <v>5614</v>
      </c>
      <c r="N10" s="5" t="s">
        <v>35</v>
      </c>
      <c r="O10" s="6">
        <v>14</v>
      </c>
      <c r="P10" s="6">
        <v>18</v>
      </c>
      <c r="Q10" s="6">
        <v>20</v>
      </c>
      <c r="R10" s="6">
        <v>4</v>
      </c>
      <c r="S10" s="6">
        <v>17</v>
      </c>
      <c r="T10" s="6">
        <v>13</v>
      </c>
      <c r="U10" s="6">
        <v>11</v>
      </c>
      <c r="V10" s="6">
        <v>27</v>
      </c>
      <c r="W10" s="6">
        <v>9482</v>
      </c>
    </row>
    <row r="11" spans="1:25" ht="15" thickBot="1" x14ac:dyDescent="0.35">
      <c r="A11">
        <f>STD_statikus_dupla_objektum!I10</f>
        <v>1</v>
      </c>
      <c r="B11" t="str">
        <f>STD_statikus_dupla_objektum!J10</f>
        <v>o9</v>
      </c>
      <c r="C11">
        <f>STD_statikus_dupla_objektum!K10</f>
        <v>18</v>
      </c>
      <c r="D11">
        <f>STD_statikus_dupla_objektum!L10</f>
        <v>5</v>
      </c>
      <c r="E11">
        <f>STD_statikus_dupla_objektum!M10</f>
        <v>28</v>
      </c>
      <c r="F11">
        <f>STD_statikus_dupla_objektum!N10</f>
        <v>13</v>
      </c>
      <c r="G11">
        <f t="shared" si="5"/>
        <v>13</v>
      </c>
      <c r="H11">
        <f t="shared" si="1"/>
        <v>26</v>
      </c>
      <c r="I11">
        <f t="shared" si="2"/>
        <v>3</v>
      </c>
      <c r="J11">
        <f t="shared" si="3"/>
        <v>18</v>
      </c>
      <c r="K11">
        <f>STD_statikus_dupla_objektum!O10</f>
        <v>6585</v>
      </c>
      <c r="L11">
        <f t="shared" si="4"/>
        <v>6585</v>
      </c>
      <c r="N11" s="5" t="s">
        <v>36</v>
      </c>
      <c r="O11" s="6">
        <v>4</v>
      </c>
      <c r="P11" s="6">
        <v>26</v>
      </c>
      <c r="Q11" s="6">
        <v>11</v>
      </c>
      <c r="R11" s="6">
        <v>30</v>
      </c>
      <c r="S11" s="6">
        <v>27</v>
      </c>
      <c r="T11" s="6">
        <v>5</v>
      </c>
      <c r="U11" s="6">
        <v>20</v>
      </c>
      <c r="V11" s="6">
        <v>1</v>
      </c>
      <c r="W11" s="6">
        <v>868</v>
      </c>
    </row>
    <row r="12" spans="1:25" ht="15" thickBot="1" x14ac:dyDescent="0.35">
      <c r="A12">
        <f>STD_statikus_dupla_objektum!I11</f>
        <v>1</v>
      </c>
      <c r="B12" t="str">
        <f>STD_statikus_dupla_objektum!J11</f>
        <v>o10</v>
      </c>
      <c r="C12">
        <f>STD_statikus_dupla_objektum!K11</f>
        <v>24</v>
      </c>
      <c r="D12">
        <f>STD_statikus_dupla_objektum!L11</f>
        <v>29</v>
      </c>
      <c r="E12">
        <f>STD_statikus_dupla_objektum!M11</f>
        <v>1</v>
      </c>
      <c r="F12">
        <f>STD_statikus_dupla_objektum!N11</f>
        <v>7</v>
      </c>
      <c r="G12">
        <f t="shared" si="5"/>
        <v>7</v>
      </c>
      <c r="H12">
        <f t="shared" si="1"/>
        <v>2</v>
      </c>
      <c r="I12">
        <f t="shared" si="2"/>
        <v>30</v>
      </c>
      <c r="J12">
        <f t="shared" si="3"/>
        <v>24</v>
      </c>
      <c r="K12">
        <f>STD_statikus_dupla_objektum!O11</f>
        <v>9461</v>
      </c>
      <c r="L12">
        <f t="shared" si="4"/>
        <v>9461</v>
      </c>
      <c r="N12" s="5" t="s">
        <v>37</v>
      </c>
      <c r="O12" s="6">
        <v>27</v>
      </c>
      <c r="P12" s="6">
        <v>22</v>
      </c>
      <c r="Q12" s="6">
        <v>10</v>
      </c>
      <c r="R12" s="6">
        <v>11</v>
      </c>
      <c r="S12" s="6">
        <v>4</v>
      </c>
      <c r="T12" s="6">
        <v>9</v>
      </c>
      <c r="U12" s="6">
        <v>21</v>
      </c>
      <c r="V12" s="6">
        <v>20</v>
      </c>
      <c r="W12" s="6">
        <v>8319</v>
      </c>
    </row>
    <row r="13" spans="1:25" ht="15" thickBot="1" x14ac:dyDescent="0.35">
      <c r="A13">
        <f>STD_statikus_dupla_objektum!I12</f>
        <v>1</v>
      </c>
      <c r="B13" t="str">
        <f>STD_statikus_dupla_objektum!J12</f>
        <v>o11</v>
      </c>
      <c r="C13">
        <f>STD_statikus_dupla_objektum!K12</f>
        <v>18</v>
      </c>
      <c r="D13">
        <f>STD_statikus_dupla_objektum!L12</f>
        <v>30</v>
      </c>
      <c r="E13">
        <f>STD_statikus_dupla_objektum!M12</f>
        <v>19</v>
      </c>
      <c r="F13">
        <f>STD_statikus_dupla_objektum!N12</f>
        <v>5</v>
      </c>
      <c r="G13">
        <f t="shared" si="5"/>
        <v>13</v>
      </c>
      <c r="H13">
        <f t="shared" si="1"/>
        <v>1</v>
      </c>
      <c r="I13">
        <f t="shared" si="2"/>
        <v>12</v>
      </c>
      <c r="J13">
        <f t="shared" si="3"/>
        <v>26</v>
      </c>
      <c r="K13">
        <f>STD_statikus_dupla_objektum!O12</f>
        <v>9141</v>
      </c>
      <c r="L13">
        <f t="shared" si="4"/>
        <v>9141</v>
      </c>
      <c r="N13" s="5" t="s">
        <v>38</v>
      </c>
      <c r="O13" s="6">
        <v>11</v>
      </c>
      <c r="P13" s="6">
        <v>18</v>
      </c>
      <c r="Q13" s="6">
        <v>25</v>
      </c>
      <c r="R13" s="6">
        <v>9</v>
      </c>
      <c r="S13" s="6">
        <v>20</v>
      </c>
      <c r="T13" s="6">
        <v>13</v>
      </c>
      <c r="U13" s="6">
        <v>6</v>
      </c>
      <c r="V13" s="6">
        <v>22</v>
      </c>
      <c r="W13" s="6">
        <v>8266</v>
      </c>
    </row>
    <row r="14" spans="1:25" ht="15" thickBot="1" x14ac:dyDescent="0.35">
      <c r="A14">
        <f>STD_statikus_dupla_objektum!I13</f>
        <v>1</v>
      </c>
      <c r="B14" t="str">
        <f>STD_statikus_dupla_objektum!J13</f>
        <v>o12</v>
      </c>
      <c r="C14">
        <f>STD_statikus_dupla_objektum!K13</f>
        <v>18</v>
      </c>
      <c r="D14">
        <f>STD_statikus_dupla_objektum!L13</f>
        <v>28</v>
      </c>
      <c r="E14">
        <f>STD_statikus_dupla_objektum!M13</f>
        <v>14</v>
      </c>
      <c r="F14">
        <f>STD_statikus_dupla_objektum!N13</f>
        <v>8</v>
      </c>
      <c r="G14">
        <f t="shared" si="5"/>
        <v>13</v>
      </c>
      <c r="H14">
        <f t="shared" si="1"/>
        <v>3</v>
      </c>
      <c r="I14">
        <f t="shared" si="2"/>
        <v>17</v>
      </c>
      <c r="J14">
        <f t="shared" si="3"/>
        <v>23</v>
      </c>
      <c r="K14">
        <f>STD_statikus_dupla_objektum!O13</f>
        <v>9010</v>
      </c>
      <c r="L14">
        <f t="shared" si="4"/>
        <v>9010</v>
      </c>
      <c r="N14" s="5" t="s">
        <v>39</v>
      </c>
      <c r="O14" s="6">
        <v>18</v>
      </c>
      <c r="P14" s="6">
        <v>22</v>
      </c>
      <c r="Q14" s="6">
        <v>23</v>
      </c>
      <c r="R14" s="6">
        <v>22</v>
      </c>
      <c r="S14" s="6">
        <v>13</v>
      </c>
      <c r="T14" s="6">
        <v>9</v>
      </c>
      <c r="U14" s="6">
        <v>8</v>
      </c>
      <c r="V14" s="6">
        <v>9</v>
      </c>
      <c r="W14" s="6">
        <v>3122</v>
      </c>
    </row>
    <row r="15" spans="1:25" ht="15" thickBot="1" x14ac:dyDescent="0.35">
      <c r="A15">
        <f>STD_statikus_dupla_objektum!I14</f>
        <v>1</v>
      </c>
      <c r="B15" t="str">
        <f>STD_statikus_dupla_objektum!J14</f>
        <v>o13</v>
      </c>
      <c r="C15">
        <f>STD_statikus_dupla_objektum!K14</f>
        <v>11</v>
      </c>
      <c r="D15">
        <f>STD_statikus_dupla_objektum!L14</f>
        <v>1</v>
      </c>
      <c r="E15">
        <f>STD_statikus_dupla_objektum!M14</f>
        <v>17</v>
      </c>
      <c r="F15">
        <f>STD_statikus_dupla_objektum!N14</f>
        <v>20</v>
      </c>
      <c r="G15">
        <f t="shared" si="5"/>
        <v>20</v>
      </c>
      <c r="H15">
        <f t="shared" si="1"/>
        <v>30</v>
      </c>
      <c r="I15">
        <f t="shared" si="2"/>
        <v>14</v>
      </c>
      <c r="J15">
        <f t="shared" si="3"/>
        <v>11</v>
      </c>
      <c r="K15">
        <f>STD_statikus_dupla_objektum!O14</f>
        <v>3657</v>
      </c>
      <c r="L15">
        <f t="shared" si="4"/>
        <v>3657</v>
      </c>
      <c r="N15" s="5" t="s">
        <v>40</v>
      </c>
      <c r="O15" s="6">
        <v>8</v>
      </c>
      <c r="P15" s="6">
        <v>24</v>
      </c>
      <c r="Q15" s="6">
        <v>13</v>
      </c>
      <c r="R15" s="6">
        <v>18</v>
      </c>
      <c r="S15" s="6">
        <v>23</v>
      </c>
      <c r="T15" s="6">
        <v>7</v>
      </c>
      <c r="U15" s="6">
        <v>18</v>
      </c>
      <c r="V15" s="6">
        <v>13</v>
      </c>
      <c r="W15" s="6">
        <v>5614</v>
      </c>
    </row>
    <row r="16" spans="1:25" ht="15" thickBot="1" x14ac:dyDescent="0.35">
      <c r="A16">
        <f>STD_statikus_dupla_objektum!I15</f>
        <v>1</v>
      </c>
      <c r="B16" t="str">
        <f>STD_statikus_dupla_objektum!J15</f>
        <v>o14</v>
      </c>
      <c r="C16">
        <f>STD_statikus_dupla_objektum!K15</f>
        <v>14</v>
      </c>
      <c r="D16">
        <f>STD_statikus_dupla_objektum!L15</f>
        <v>5</v>
      </c>
      <c r="E16">
        <f>STD_statikus_dupla_objektum!M15</f>
        <v>16</v>
      </c>
      <c r="F16">
        <f>STD_statikus_dupla_objektum!N15</f>
        <v>23</v>
      </c>
      <c r="G16">
        <f t="shared" si="5"/>
        <v>17</v>
      </c>
      <c r="H16">
        <f t="shared" si="1"/>
        <v>26</v>
      </c>
      <c r="I16">
        <f t="shared" si="2"/>
        <v>15</v>
      </c>
      <c r="J16">
        <f t="shared" si="3"/>
        <v>8</v>
      </c>
      <c r="K16">
        <f>STD_statikus_dupla_objektum!O15</f>
        <v>2980</v>
      </c>
      <c r="L16">
        <f t="shared" si="4"/>
        <v>2980</v>
      </c>
      <c r="N16" s="5" t="s">
        <v>41</v>
      </c>
      <c r="O16" s="6">
        <v>18</v>
      </c>
      <c r="P16" s="6">
        <v>5</v>
      </c>
      <c r="Q16" s="6">
        <v>28</v>
      </c>
      <c r="R16" s="6">
        <v>13</v>
      </c>
      <c r="S16" s="6">
        <v>13</v>
      </c>
      <c r="T16" s="6">
        <v>26</v>
      </c>
      <c r="U16" s="6">
        <v>3</v>
      </c>
      <c r="V16" s="6">
        <v>18</v>
      </c>
      <c r="W16" s="6">
        <v>6585</v>
      </c>
    </row>
    <row r="17" spans="1:23" ht="15" thickBot="1" x14ac:dyDescent="0.35">
      <c r="A17">
        <f>STD_statikus_dupla_objektum!I16</f>
        <v>1</v>
      </c>
      <c r="B17" t="str">
        <f>STD_statikus_dupla_objektum!J16</f>
        <v>o15</v>
      </c>
      <c r="C17">
        <f>STD_statikus_dupla_objektum!K16</f>
        <v>4</v>
      </c>
      <c r="D17">
        <f>STD_statikus_dupla_objektum!L16</f>
        <v>4</v>
      </c>
      <c r="E17">
        <f>STD_statikus_dupla_objektum!M16</f>
        <v>26</v>
      </c>
      <c r="F17">
        <f>STD_statikus_dupla_objektum!N16</f>
        <v>16</v>
      </c>
      <c r="G17">
        <f t="shared" si="5"/>
        <v>27</v>
      </c>
      <c r="H17">
        <f t="shared" si="1"/>
        <v>27</v>
      </c>
      <c r="I17">
        <f t="shared" si="2"/>
        <v>5</v>
      </c>
      <c r="J17">
        <f t="shared" si="3"/>
        <v>15</v>
      </c>
      <c r="K17">
        <f>STD_statikus_dupla_objektum!O16</f>
        <v>6487</v>
      </c>
      <c r="L17">
        <f t="shared" si="4"/>
        <v>6487</v>
      </c>
      <c r="N17" s="5" t="s">
        <v>42</v>
      </c>
      <c r="O17" s="6">
        <v>24</v>
      </c>
      <c r="P17" s="6">
        <v>29</v>
      </c>
      <c r="Q17" s="6">
        <v>1</v>
      </c>
      <c r="R17" s="6">
        <v>7</v>
      </c>
      <c r="S17" s="6">
        <v>7</v>
      </c>
      <c r="T17" s="6">
        <v>2</v>
      </c>
      <c r="U17" s="6">
        <v>30</v>
      </c>
      <c r="V17" s="6">
        <v>24</v>
      </c>
      <c r="W17" s="6">
        <v>9461</v>
      </c>
    </row>
    <row r="18" spans="1:23" ht="15" thickBot="1" x14ac:dyDescent="0.35">
      <c r="A18">
        <f>STD_statikus_dupla_objektum!I17</f>
        <v>2</v>
      </c>
      <c r="B18" t="str">
        <f>STD_statikus_dupla_objektum!J17</f>
        <v>o1</v>
      </c>
      <c r="C18">
        <f>STD_statikus_dupla_objektum!K17</f>
        <v>18</v>
      </c>
      <c r="D18">
        <f>STD_statikus_dupla_objektum!L17</f>
        <v>8</v>
      </c>
      <c r="E18">
        <f>STD_statikus_dupla_objektum!M17</f>
        <v>29</v>
      </c>
      <c r="F18">
        <f>STD_statikus_dupla_objektum!N17</f>
        <v>26</v>
      </c>
      <c r="G18">
        <f t="shared" si="5"/>
        <v>13</v>
      </c>
      <c r="H18">
        <f t="shared" si="1"/>
        <v>23</v>
      </c>
      <c r="I18">
        <f t="shared" si="2"/>
        <v>2</v>
      </c>
      <c r="J18">
        <f t="shared" si="3"/>
        <v>5</v>
      </c>
      <c r="K18">
        <f>STD_statikus_dupla_objektum!O17</f>
        <v>1272</v>
      </c>
      <c r="L18">
        <f t="shared" si="4"/>
        <v>1272</v>
      </c>
      <c r="N18" s="5" t="s">
        <v>43</v>
      </c>
      <c r="O18" s="6">
        <v>18</v>
      </c>
      <c r="P18" s="6">
        <v>30</v>
      </c>
      <c r="Q18" s="6">
        <v>19</v>
      </c>
      <c r="R18" s="6">
        <v>5</v>
      </c>
      <c r="S18" s="6">
        <v>13</v>
      </c>
      <c r="T18" s="6">
        <v>1</v>
      </c>
      <c r="U18" s="6">
        <v>12</v>
      </c>
      <c r="V18" s="6">
        <v>26</v>
      </c>
      <c r="W18" s="6">
        <v>9141</v>
      </c>
    </row>
    <row r="19" spans="1:23" ht="15" thickBot="1" x14ac:dyDescent="0.35">
      <c r="A19">
        <f>STD_statikus_dupla_objektum!I18</f>
        <v>2</v>
      </c>
      <c r="B19" t="str">
        <f>STD_statikus_dupla_objektum!J18</f>
        <v>o2</v>
      </c>
      <c r="C19">
        <f>STD_statikus_dupla_objektum!K18</f>
        <v>27</v>
      </c>
      <c r="D19">
        <f>STD_statikus_dupla_objektum!L18</f>
        <v>7</v>
      </c>
      <c r="E19">
        <f>STD_statikus_dupla_objektum!M18</f>
        <v>15</v>
      </c>
      <c r="F19">
        <f>STD_statikus_dupla_objektum!N18</f>
        <v>28</v>
      </c>
      <c r="G19">
        <f t="shared" si="5"/>
        <v>4</v>
      </c>
      <c r="H19">
        <f t="shared" si="1"/>
        <v>24</v>
      </c>
      <c r="I19">
        <f t="shared" si="2"/>
        <v>16</v>
      </c>
      <c r="J19">
        <f t="shared" si="3"/>
        <v>3</v>
      </c>
      <c r="K19">
        <f>STD_statikus_dupla_objektum!O18</f>
        <v>1442</v>
      </c>
      <c r="L19">
        <f t="shared" si="4"/>
        <v>1442</v>
      </c>
      <c r="N19" s="5" t="s">
        <v>44</v>
      </c>
      <c r="O19" s="6">
        <v>18</v>
      </c>
      <c r="P19" s="6">
        <v>28</v>
      </c>
      <c r="Q19" s="6">
        <v>14</v>
      </c>
      <c r="R19" s="6">
        <v>8</v>
      </c>
      <c r="S19" s="6">
        <v>13</v>
      </c>
      <c r="T19" s="6">
        <v>3</v>
      </c>
      <c r="U19" s="6">
        <v>17</v>
      </c>
      <c r="V19" s="6">
        <v>23</v>
      </c>
      <c r="W19" s="6">
        <v>9010</v>
      </c>
    </row>
    <row r="20" spans="1:23" ht="15" thickBot="1" x14ac:dyDescent="0.35">
      <c r="A20">
        <f>STD_statikus_dupla_objektum!I19</f>
        <v>2</v>
      </c>
      <c r="B20" t="str">
        <f>STD_statikus_dupla_objektum!J19</f>
        <v>o3</v>
      </c>
      <c r="C20">
        <f>STD_statikus_dupla_objektum!K19</f>
        <v>27</v>
      </c>
      <c r="D20">
        <f>STD_statikus_dupla_objektum!L19</f>
        <v>15</v>
      </c>
      <c r="E20">
        <f>STD_statikus_dupla_objektum!M19</f>
        <v>29</v>
      </c>
      <c r="F20">
        <f>STD_statikus_dupla_objektum!N19</f>
        <v>3</v>
      </c>
      <c r="G20">
        <f t="shared" si="5"/>
        <v>4</v>
      </c>
      <c r="H20">
        <f t="shared" si="1"/>
        <v>16</v>
      </c>
      <c r="I20">
        <f t="shared" si="2"/>
        <v>2</v>
      </c>
      <c r="J20">
        <f t="shared" si="3"/>
        <v>28</v>
      </c>
      <c r="K20">
        <f>STD_statikus_dupla_objektum!O19</f>
        <v>9378</v>
      </c>
      <c r="L20">
        <f t="shared" si="4"/>
        <v>9378</v>
      </c>
      <c r="N20" s="5" t="s">
        <v>45</v>
      </c>
      <c r="O20" s="6">
        <v>11</v>
      </c>
      <c r="P20" s="6">
        <v>1</v>
      </c>
      <c r="Q20" s="6">
        <v>17</v>
      </c>
      <c r="R20" s="6">
        <v>20</v>
      </c>
      <c r="S20" s="6">
        <v>20</v>
      </c>
      <c r="T20" s="6">
        <v>30</v>
      </c>
      <c r="U20" s="6">
        <v>14</v>
      </c>
      <c r="V20" s="6">
        <v>11</v>
      </c>
      <c r="W20" s="6">
        <v>3657</v>
      </c>
    </row>
    <row r="21" spans="1:23" ht="15" thickBot="1" x14ac:dyDescent="0.35">
      <c r="A21">
        <f>STD_statikus_dupla_objektum!I20</f>
        <v>2</v>
      </c>
      <c r="B21" t="str">
        <f>STD_statikus_dupla_objektum!J20</f>
        <v>o4</v>
      </c>
      <c r="C21">
        <f>STD_statikus_dupla_objektum!K20</f>
        <v>9</v>
      </c>
      <c r="D21">
        <f>STD_statikus_dupla_objektum!L20</f>
        <v>16</v>
      </c>
      <c r="E21">
        <f>STD_statikus_dupla_objektum!M20</f>
        <v>24</v>
      </c>
      <c r="F21">
        <f>STD_statikus_dupla_objektum!N20</f>
        <v>12</v>
      </c>
      <c r="G21">
        <f t="shared" si="5"/>
        <v>22</v>
      </c>
      <c r="H21">
        <f t="shared" si="1"/>
        <v>15</v>
      </c>
      <c r="I21">
        <f t="shared" si="2"/>
        <v>7</v>
      </c>
      <c r="J21">
        <f t="shared" si="3"/>
        <v>19</v>
      </c>
      <c r="K21">
        <f>STD_statikus_dupla_objektum!O20</f>
        <v>6752</v>
      </c>
      <c r="L21">
        <f t="shared" si="4"/>
        <v>6752</v>
      </c>
      <c r="N21" s="5" t="s">
        <v>46</v>
      </c>
      <c r="O21" s="6">
        <v>14</v>
      </c>
      <c r="P21" s="6">
        <v>5</v>
      </c>
      <c r="Q21" s="6">
        <v>16</v>
      </c>
      <c r="R21" s="6">
        <v>23</v>
      </c>
      <c r="S21" s="6">
        <v>17</v>
      </c>
      <c r="T21" s="6">
        <v>26</v>
      </c>
      <c r="U21" s="6">
        <v>15</v>
      </c>
      <c r="V21" s="6">
        <v>8</v>
      </c>
      <c r="W21" s="6">
        <v>2980</v>
      </c>
    </row>
    <row r="22" spans="1:23" ht="15" thickBot="1" x14ac:dyDescent="0.35">
      <c r="A22">
        <f>STD_statikus_dupla_objektum!I21</f>
        <v>2</v>
      </c>
      <c r="B22" t="str">
        <f>STD_statikus_dupla_objektum!J21</f>
        <v>o5</v>
      </c>
      <c r="C22">
        <f>STD_statikus_dupla_objektum!K21</f>
        <v>18</v>
      </c>
      <c r="D22">
        <f>STD_statikus_dupla_objektum!L21</f>
        <v>21</v>
      </c>
      <c r="E22">
        <f>STD_statikus_dupla_objektum!M21</f>
        <v>2</v>
      </c>
      <c r="F22">
        <f>STD_statikus_dupla_objektum!N21</f>
        <v>1</v>
      </c>
      <c r="G22">
        <f t="shared" si="5"/>
        <v>13</v>
      </c>
      <c r="H22">
        <f t="shared" si="1"/>
        <v>10</v>
      </c>
      <c r="I22">
        <f t="shared" si="2"/>
        <v>29</v>
      </c>
      <c r="J22">
        <f t="shared" si="3"/>
        <v>30</v>
      </c>
      <c r="K22">
        <f>STD_statikus_dupla_objektum!O21</f>
        <v>10909</v>
      </c>
      <c r="L22">
        <f t="shared" si="4"/>
        <v>10909</v>
      </c>
      <c r="N22" s="5" t="s">
        <v>47</v>
      </c>
      <c r="O22" s="6">
        <v>4</v>
      </c>
      <c r="P22" s="6">
        <v>4</v>
      </c>
      <c r="Q22" s="6">
        <v>26</v>
      </c>
      <c r="R22" s="6">
        <v>16</v>
      </c>
      <c r="S22" s="6">
        <v>27</v>
      </c>
      <c r="T22" s="6">
        <v>27</v>
      </c>
      <c r="U22" s="6">
        <v>5</v>
      </c>
      <c r="V22" s="6">
        <v>15</v>
      </c>
      <c r="W22" s="6">
        <v>6487</v>
      </c>
    </row>
    <row r="23" spans="1:23" ht="15" thickBot="1" x14ac:dyDescent="0.35">
      <c r="A23">
        <f>STD_statikus_dupla_objektum!I22</f>
        <v>2</v>
      </c>
      <c r="B23" t="str">
        <f>STD_statikus_dupla_objektum!J22</f>
        <v>o6</v>
      </c>
      <c r="C23">
        <f>STD_statikus_dupla_objektum!K22</f>
        <v>4</v>
      </c>
      <c r="D23">
        <f>STD_statikus_dupla_objektum!L22</f>
        <v>27</v>
      </c>
      <c r="E23">
        <f>STD_statikus_dupla_objektum!M22</f>
        <v>8</v>
      </c>
      <c r="F23">
        <f>STD_statikus_dupla_objektum!N22</f>
        <v>2</v>
      </c>
      <c r="G23">
        <f t="shared" si="5"/>
        <v>27</v>
      </c>
      <c r="H23">
        <f t="shared" si="1"/>
        <v>4</v>
      </c>
      <c r="I23">
        <f t="shared" si="2"/>
        <v>23</v>
      </c>
      <c r="J23">
        <f t="shared" si="3"/>
        <v>29</v>
      </c>
      <c r="K23">
        <f>STD_statikus_dupla_objektum!O22</f>
        <v>10493</v>
      </c>
      <c r="L23">
        <f t="shared" si="4"/>
        <v>10493</v>
      </c>
      <c r="N23" s="5" t="s">
        <v>130</v>
      </c>
      <c r="O23" s="6">
        <v>18</v>
      </c>
      <c r="P23" s="6">
        <v>8</v>
      </c>
      <c r="Q23" s="6">
        <v>29</v>
      </c>
      <c r="R23" s="6">
        <v>26</v>
      </c>
      <c r="S23" s="6">
        <v>13</v>
      </c>
      <c r="T23" s="6">
        <v>23</v>
      </c>
      <c r="U23" s="6">
        <v>2</v>
      </c>
      <c r="V23" s="6">
        <v>5</v>
      </c>
      <c r="W23" s="6">
        <v>1272</v>
      </c>
    </row>
    <row r="24" spans="1:23" ht="15" thickBot="1" x14ac:dyDescent="0.35">
      <c r="A24">
        <f>STD_statikus_dupla_objektum!I23</f>
        <v>2</v>
      </c>
      <c r="B24" t="str">
        <f>STD_statikus_dupla_objektum!J23</f>
        <v>o7</v>
      </c>
      <c r="C24">
        <f>STD_statikus_dupla_objektum!K23</f>
        <v>1</v>
      </c>
      <c r="D24">
        <f>STD_statikus_dupla_objektum!L23</f>
        <v>17</v>
      </c>
      <c r="E24">
        <f>STD_statikus_dupla_objektum!M23</f>
        <v>6</v>
      </c>
      <c r="F24">
        <f>STD_statikus_dupla_objektum!N23</f>
        <v>17</v>
      </c>
      <c r="G24">
        <f t="shared" si="5"/>
        <v>30</v>
      </c>
      <c r="H24">
        <f t="shared" si="1"/>
        <v>14</v>
      </c>
      <c r="I24">
        <f t="shared" si="2"/>
        <v>25</v>
      </c>
      <c r="J24">
        <f t="shared" si="3"/>
        <v>14</v>
      </c>
      <c r="K24">
        <f>STD_statikus_dupla_objektum!O23</f>
        <v>6552</v>
      </c>
      <c r="L24">
        <f t="shared" si="4"/>
        <v>6552</v>
      </c>
      <c r="N24" s="5" t="s">
        <v>131</v>
      </c>
      <c r="O24" s="6">
        <v>27</v>
      </c>
      <c r="P24" s="6">
        <v>7</v>
      </c>
      <c r="Q24" s="6">
        <v>15</v>
      </c>
      <c r="R24" s="6">
        <v>28</v>
      </c>
      <c r="S24" s="6">
        <v>4</v>
      </c>
      <c r="T24" s="6">
        <v>24</v>
      </c>
      <c r="U24" s="6">
        <v>16</v>
      </c>
      <c r="V24" s="6">
        <v>3</v>
      </c>
      <c r="W24" s="6">
        <v>1442</v>
      </c>
    </row>
    <row r="25" spans="1:23" ht="15" thickBot="1" x14ac:dyDescent="0.35">
      <c r="A25">
        <f>STD_statikus_dupla_objektum!I24</f>
        <v>2</v>
      </c>
      <c r="B25" t="str">
        <f>STD_statikus_dupla_objektum!J24</f>
        <v>o8</v>
      </c>
      <c r="C25">
        <f>STD_statikus_dupla_objektum!K24</f>
        <v>26</v>
      </c>
      <c r="D25">
        <f>STD_statikus_dupla_objektum!L24</f>
        <v>9</v>
      </c>
      <c r="E25">
        <f>STD_statikus_dupla_objektum!M24</f>
        <v>21</v>
      </c>
      <c r="F25">
        <f>STD_statikus_dupla_objektum!N24</f>
        <v>15</v>
      </c>
      <c r="G25">
        <f t="shared" si="5"/>
        <v>5</v>
      </c>
      <c r="H25">
        <f t="shared" si="1"/>
        <v>22</v>
      </c>
      <c r="I25">
        <f t="shared" si="2"/>
        <v>10</v>
      </c>
      <c r="J25">
        <f t="shared" si="3"/>
        <v>16</v>
      </c>
      <c r="K25">
        <f>STD_statikus_dupla_objektum!O24</f>
        <v>6590</v>
      </c>
      <c r="L25">
        <f t="shared" si="4"/>
        <v>6590</v>
      </c>
      <c r="N25" s="5" t="s">
        <v>132</v>
      </c>
      <c r="O25" s="6">
        <v>27</v>
      </c>
      <c r="P25" s="6">
        <v>15</v>
      </c>
      <c r="Q25" s="6">
        <v>29</v>
      </c>
      <c r="R25" s="6">
        <v>3</v>
      </c>
      <c r="S25" s="6">
        <v>4</v>
      </c>
      <c r="T25" s="6">
        <v>16</v>
      </c>
      <c r="U25" s="6">
        <v>2</v>
      </c>
      <c r="V25" s="6">
        <v>28</v>
      </c>
      <c r="W25" s="6">
        <v>9378</v>
      </c>
    </row>
    <row r="26" spans="1:23" ht="15" thickBot="1" x14ac:dyDescent="0.35">
      <c r="A26">
        <f>STD_statikus_dupla_objektum!I25</f>
        <v>2</v>
      </c>
      <c r="B26" t="str">
        <f>STD_statikus_dupla_objektum!J25</f>
        <v>o9</v>
      </c>
      <c r="C26">
        <f>STD_statikus_dupla_objektum!K25</f>
        <v>14</v>
      </c>
      <c r="D26">
        <f>STD_statikus_dupla_objektum!L25</f>
        <v>13</v>
      </c>
      <c r="E26">
        <f>STD_statikus_dupla_objektum!M25</f>
        <v>5</v>
      </c>
      <c r="F26">
        <f>STD_statikus_dupla_objektum!N25</f>
        <v>6</v>
      </c>
      <c r="G26">
        <f t="shared" si="5"/>
        <v>17</v>
      </c>
      <c r="H26">
        <f t="shared" si="1"/>
        <v>18</v>
      </c>
      <c r="I26">
        <f t="shared" si="2"/>
        <v>26</v>
      </c>
      <c r="J26">
        <f t="shared" si="3"/>
        <v>25</v>
      </c>
      <c r="K26">
        <f>STD_statikus_dupla_objektum!O25</f>
        <v>9490</v>
      </c>
      <c r="L26">
        <f t="shared" si="4"/>
        <v>9490</v>
      </c>
      <c r="N26" s="5" t="s">
        <v>133</v>
      </c>
      <c r="O26" s="6">
        <v>9</v>
      </c>
      <c r="P26" s="6">
        <v>16</v>
      </c>
      <c r="Q26" s="6">
        <v>24</v>
      </c>
      <c r="R26" s="6">
        <v>12</v>
      </c>
      <c r="S26" s="6">
        <v>22</v>
      </c>
      <c r="T26" s="6">
        <v>15</v>
      </c>
      <c r="U26" s="6">
        <v>7</v>
      </c>
      <c r="V26" s="6">
        <v>19</v>
      </c>
      <c r="W26" s="6">
        <v>6752</v>
      </c>
    </row>
    <row r="27" spans="1:23" ht="15" thickBot="1" x14ac:dyDescent="0.35">
      <c r="A27">
        <f>STD_statikus_dupla_objektum!I26</f>
        <v>2</v>
      </c>
      <c r="B27" t="str">
        <f>STD_statikus_dupla_objektum!J26</f>
        <v>o10</v>
      </c>
      <c r="C27">
        <f>STD_statikus_dupla_objektum!K26</f>
        <v>14</v>
      </c>
      <c r="D27">
        <f>STD_statikus_dupla_objektum!L26</f>
        <v>10</v>
      </c>
      <c r="E27">
        <f>STD_statikus_dupla_objektum!M26</f>
        <v>27</v>
      </c>
      <c r="F27">
        <f>STD_statikus_dupla_objektum!N26</f>
        <v>25</v>
      </c>
      <c r="G27">
        <f t="shared" si="5"/>
        <v>17</v>
      </c>
      <c r="H27">
        <f t="shared" si="1"/>
        <v>21</v>
      </c>
      <c r="I27">
        <f t="shared" si="2"/>
        <v>4</v>
      </c>
      <c r="J27">
        <f t="shared" si="3"/>
        <v>6</v>
      </c>
      <c r="K27">
        <f>STD_statikus_dupla_objektum!O26</f>
        <v>1837</v>
      </c>
      <c r="L27">
        <f t="shared" si="4"/>
        <v>1837</v>
      </c>
      <c r="N27" s="5" t="s">
        <v>134</v>
      </c>
      <c r="O27" s="6">
        <v>18</v>
      </c>
      <c r="P27" s="6">
        <v>21</v>
      </c>
      <c r="Q27" s="6">
        <v>2</v>
      </c>
      <c r="R27" s="6">
        <v>1</v>
      </c>
      <c r="S27" s="6">
        <v>13</v>
      </c>
      <c r="T27" s="6">
        <v>10</v>
      </c>
      <c r="U27" s="6">
        <v>29</v>
      </c>
      <c r="V27" s="6">
        <v>30</v>
      </c>
      <c r="W27" s="6">
        <v>10909</v>
      </c>
    </row>
    <row r="28" spans="1:23" ht="15" thickBot="1" x14ac:dyDescent="0.35">
      <c r="A28">
        <f>STD_statikus_dupla_objektum!I27</f>
        <v>2</v>
      </c>
      <c r="B28" t="str">
        <f>STD_statikus_dupla_objektum!J27</f>
        <v>o11</v>
      </c>
      <c r="C28">
        <f>STD_statikus_dupla_objektum!K27</f>
        <v>27</v>
      </c>
      <c r="D28">
        <f>STD_statikus_dupla_objektum!L27</f>
        <v>2</v>
      </c>
      <c r="E28">
        <f>STD_statikus_dupla_objektum!M27</f>
        <v>22</v>
      </c>
      <c r="F28">
        <f>STD_statikus_dupla_objektum!N27</f>
        <v>29</v>
      </c>
      <c r="G28">
        <f t="shared" si="5"/>
        <v>4</v>
      </c>
      <c r="H28">
        <f t="shared" si="1"/>
        <v>29</v>
      </c>
      <c r="I28">
        <f t="shared" si="2"/>
        <v>9</v>
      </c>
      <c r="J28">
        <f t="shared" si="3"/>
        <v>2</v>
      </c>
      <c r="K28">
        <f>STD_statikus_dupla_objektum!O27</f>
        <v>575</v>
      </c>
      <c r="L28">
        <f t="shared" si="4"/>
        <v>575</v>
      </c>
      <c r="N28" s="5" t="s">
        <v>135</v>
      </c>
      <c r="O28" s="6">
        <v>4</v>
      </c>
      <c r="P28" s="6">
        <v>27</v>
      </c>
      <c r="Q28" s="6">
        <v>8</v>
      </c>
      <c r="R28" s="6">
        <v>2</v>
      </c>
      <c r="S28" s="6">
        <v>27</v>
      </c>
      <c r="T28" s="6">
        <v>4</v>
      </c>
      <c r="U28" s="6">
        <v>23</v>
      </c>
      <c r="V28" s="6">
        <v>29</v>
      </c>
      <c r="W28" s="6">
        <v>10493</v>
      </c>
    </row>
    <row r="29" spans="1:23" ht="15" thickBot="1" x14ac:dyDescent="0.35">
      <c r="A29">
        <f>STD_statikus_dupla_objektum!I28</f>
        <v>2</v>
      </c>
      <c r="B29" t="str">
        <f>STD_statikus_dupla_objektum!J28</f>
        <v>o12</v>
      </c>
      <c r="C29">
        <f>STD_statikus_dupla_objektum!K28</f>
        <v>9</v>
      </c>
      <c r="D29">
        <f>STD_statikus_dupla_objektum!L28</f>
        <v>3</v>
      </c>
      <c r="E29">
        <f>STD_statikus_dupla_objektum!M28</f>
        <v>12</v>
      </c>
      <c r="F29">
        <f>STD_statikus_dupla_objektum!N28</f>
        <v>10</v>
      </c>
      <c r="G29">
        <f t="shared" si="5"/>
        <v>22</v>
      </c>
      <c r="H29">
        <f t="shared" si="1"/>
        <v>28</v>
      </c>
      <c r="I29">
        <f t="shared" si="2"/>
        <v>19</v>
      </c>
      <c r="J29">
        <f t="shared" si="3"/>
        <v>21</v>
      </c>
      <c r="K29">
        <f>STD_statikus_dupla_objektum!O28</f>
        <v>8337</v>
      </c>
      <c r="L29">
        <f t="shared" si="4"/>
        <v>8337</v>
      </c>
      <c r="N29" s="5" t="s">
        <v>136</v>
      </c>
      <c r="O29" s="6">
        <v>1</v>
      </c>
      <c r="P29" s="6">
        <v>17</v>
      </c>
      <c r="Q29" s="6">
        <v>6</v>
      </c>
      <c r="R29" s="6">
        <v>17</v>
      </c>
      <c r="S29" s="6">
        <v>30</v>
      </c>
      <c r="T29" s="6">
        <v>14</v>
      </c>
      <c r="U29" s="6">
        <v>25</v>
      </c>
      <c r="V29" s="6">
        <v>14</v>
      </c>
      <c r="W29" s="6">
        <v>6552</v>
      </c>
    </row>
    <row r="30" spans="1:23" ht="15" thickBot="1" x14ac:dyDescent="0.35">
      <c r="A30">
        <f>STD_statikus_dupla_objektum!I29</f>
        <v>2</v>
      </c>
      <c r="B30" t="str">
        <f>STD_statikus_dupla_objektum!J29</f>
        <v>o13</v>
      </c>
      <c r="C30">
        <f>STD_statikus_dupla_objektum!K29</f>
        <v>24</v>
      </c>
      <c r="D30">
        <f>STD_statikus_dupla_objektum!L29</f>
        <v>14</v>
      </c>
      <c r="E30">
        <f>STD_statikus_dupla_objektum!M29</f>
        <v>9</v>
      </c>
      <c r="F30">
        <f>STD_statikus_dupla_objektum!N29</f>
        <v>19</v>
      </c>
      <c r="G30">
        <f t="shared" si="5"/>
        <v>7</v>
      </c>
      <c r="H30">
        <f t="shared" si="1"/>
        <v>17</v>
      </c>
      <c r="I30">
        <f t="shared" si="2"/>
        <v>22</v>
      </c>
      <c r="J30">
        <f t="shared" si="3"/>
        <v>12</v>
      </c>
      <c r="K30">
        <f>STD_statikus_dupla_objektum!O29</f>
        <v>4189</v>
      </c>
      <c r="L30">
        <f t="shared" si="4"/>
        <v>4189</v>
      </c>
      <c r="N30" s="5" t="s">
        <v>137</v>
      </c>
      <c r="O30" s="6">
        <v>26</v>
      </c>
      <c r="P30" s="6">
        <v>9</v>
      </c>
      <c r="Q30" s="6">
        <v>21</v>
      </c>
      <c r="R30" s="6">
        <v>15</v>
      </c>
      <c r="S30" s="6">
        <v>5</v>
      </c>
      <c r="T30" s="6">
        <v>22</v>
      </c>
      <c r="U30" s="6">
        <v>10</v>
      </c>
      <c r="V30" s="6">
        <v>16</v>
      </c>
      <c r="W30" s="6">
        <v>6590</v>
      </c>
    </row>
    <row r="31" spans="1:23" ht="15" thickBot="1" x14ac:dyDescent="0.35">
      <c r="A31">
        <f>STD_statikus_dupla_objektum!I30</f>
        <v>2</v>
      </c>
      <c r="B31" t="str">
        <f>STD_statikus_dupla_objektum!J30</f>
        <v>o14</v>
      </c>
      <c r="C31">
        <f>STD_statikus_dupla_objektum!K30</f>
        <v>11</v>
      </c>
      <c r="D31">
        <f>STD_statikus_dupla_objektum!L30</f>
        <v>10</v>
      </c>
      <c r="E31">
        <f>STD_statikus_dupla_objektum!M30</f>
        <v>7</v>
      </c>
      <c r="F31">
        <f>STD_statikus_dupla_objektum!N30</f>
        <v>24</v>
      </c>
      <c r="G31">
        <f t="shared" si="5"/>
        <v>20</v>
      </c>
      <c r="H31">
        <f t="shared" si="1"/>
        <v>21</v>
      </c>
      <c r="I31">
        <f t="shared" si="2"/>
        <v>24</v>
      </c>
      <c r="J31">
        <f t="shared" si="3"/>
        <v>7</v>
      </c>
      <c r="K31">
        <f>STD_statikus_dupla_objektum!O30</f>
        <v>2872</v>
      </c>
      <c r="L31">
        <f t="shared" si="4"/>
        <v>2872</v>
      </c>
      <c r="N31" s="5" t="s">
        <v>138</v>
      </c>
      <c r="O31" s="6">
        <v>14</v>
      </c>
      <c r="P31" s="6">
        <v>13</v>
      </c>
      <c r="Q31" s="6">
        <v>5</v>
      </c>
      <c r="R31" s="6">
        <v>6</v>
      </c>
      <c r="S31" s="6">
        <v>17</v>
      </c>
      <c r="T31" s="6">
        <v>18</v>
      </c>
      <c r="U31" s="6">
        <v>26</v>
      </c>
      <c r="V31" s="6">
        <v>25</v>
      </c>
      <c r="W31" s="6">
        <v>9490</v>
      </c>
    </row>
    <row r="32" spans="1:23" ht="15" thickBot="1" x14ac:dyDescent="0.35">
      <c r="A32">
        <f>STD_statikus_dupla_objektum!I31</f>
        <v>2</v>
      </c>
      <c r="B32" t="str">
        <f>STD_statikus_dupla_objektum!J31</f>
        <v>o15</v>
      </c>
      <c r="C32">
        <f>STD_statikus_dupla_objektum!K31</f>
        <v>4</v>
      </c>
      <c r="D32">
        <f>STD_statikus_dupla_objektum!L31</f>
        <v>12</v>
      </c>
      <c r="E32">
        <f>STD_statikus_dupla_objektum!M31</f>
        <v>3</v>
      </c>
      <c r="F32">
        <f>STD_statikus_dupla_objektum!N31</f>
        <v>27</v>
      </c>
      <c r="G32">
        <f t="shared" si="5"/>
        <v>27</v>
      </c>
      <c r="H32">
        <f t="shared" si="1"/>
        <v>19</v>
      </c>
      <c r="I32">
        <f t="shared" si="2"/>
        <v>28</v>
      </c>
      <c r="J32">
        <f t="shared" si="3"/>
        <v>4</v>
      </c>
      <c r="K32">
        <f>STD_statikus_dupla_objektum!O31</f>
        <v>2160</v>
      </c>
      <c r="L32">
        <f t="shared" si="4"/>
        <v>2160</v>
      </c>
      <c r="N32" s="5" t="s">
        <v>139</v>
      </c>
      <c r="O32" s="6">
        <v>14</v>
      </c>
      <c r="P32" s="6">
        <v>10</v>
      </c>
      <c r="Q32" s="6">
        <v>27</v>
      </c>
      <c r="R32" s="6">
        <v>25</v>
      </c>
      <c r="S32" s="6">
        <v>17</v>
      </c>
      <c r="T32" s="6">
        <v>21</v>
      </c>
      <c r="U32" s="6">
        <v>4</v>
      </c>
      <c r="V32" s="6">
        <v>6</v>
      </c>
      <c r="W32" s="6">
        <v>1837</v>
      </c>
    </row>
    <row r="33" spans="14:23" ht="15" thickBot="1" x14ac:dyDescent="0.35">
      <c r="N33" s="5" t="s">
        <v>140</v>
      </c>
      <c r="O33" s="6">
        <v>27</v>
      </c>
      <c r="P33" s="6">
        <v>2</v>
      </c>
      <c r="Q33" s="6">
        <v>22</v>
      </c>
      <c r="R33" s="6">
        <v>29</v>
      </c>
      <c r="S33" s="6">
        <v>4</v>
      </c>
      <c r="T33" s="6">
        <v>29</v>
      </c>
      <c r="U33" s="6">
        <v>9</v>
      </c>
      <c r="V33" s="6">
        <v>2</v>
      </c>
      <c r="W33" s="6">
        <v>575</v>
      </c>
    </row>
    <row r="34" spans="14:23" ht="15" thickBot="1" x14ac:dyDescent="0.35">
      <c r="N34" s="5" t="s">
        <v>141</v>
      </c>
      <c r="O34" s="6">
        <v>9</v>
      </c>
      <c r="P34" s="6">
        <v>3</v>
      </c>
      <c r="Q34" s="6">
        <v>12</v>
      </c>
      <c r="R34" s="6">
        <v>10</v>
      </c>
      <c r="S34" s="6">
        <v>22</v>
      </c>
      <c r="T34" s="6">
        <v>28</v>
      </c>
      <c r="U34" s="6">
        <v>19</v>
      </c>
      <c r="V34" s="6">
        <v>21</v>
      </c>
      <c r="W34" s="6">
        <v>8337</v>
      </c>
    </row>
    <row r="35" spans="14:23" ht="15" thickBot="1" x14ac:dyDescent="0.35">
      <c r="N35" s="5" t="s">
        <v>142</v>
      </c>
      <c r="O35" s="6">
        <v>24</v>
      </c>
      <c r="P35" s="6">
        <v>14</v>
      </c>
      <c r="Q35" s="6">
        <v>9</v>
      </c>
      <c r="R35" s="6">
        <v>19</v>
      </c>
      <c r="S35" s="6">
        <v>7</v>
      </c>
      <c r="T35" s="6">
        <v>17</v>
      </c>
      <c r="U35" s="6">
        <v>22</v>
      </c>
      <c r="V35" s="6">
        <v>12</v>
      </c>
      <c r="W35" s="6">
        <v>4189</v>
      </c>
    </row>
    <row r="36" spans="14:23" ht="15" thickBot="1" x14ac:dyDescent="0.35">
      <c r="N36" s="5" t="s">
        <v>143</v>
      </c>
      <c r="O36" s="6">
        <v>11</v>
      </c>
      <c r="P36" s="6">
        <v>10</v>
      </c>
      <c r="Q36" s="6">
        <v>7</v>
      </c>
      <c r="R36" s="6">
        <v>24</v>
      </c>
      <c r="S36" s="6">
        <v>20</v>
      </c>
      <c r="T36" s="6">
        <v>21</v>
      </c>
      <c r="U36" s="6">
        <v>24</v>
      </c>
      <c r="V36" s="6">
        <v>7</v>
      </c>
      <c r="W36" s="6">
        <v>2872</v>
      </c>
    </row>
    <row r="37" spans="14:23" ht="15" thickBot="1" x14ac:dyDescent="0.35">
      <c r="N37" s="5" t="s">
        <v>144</v>
      </c>
      <c r="O37" s="6">
        <v>4</v>
      </c>
      <c r="P37" s="6">
        <v>12</v>
      </c>
      <c r="Q37" s="6">
        <v>3</v>
      </c>
      <c r="R37" s="6">
        <v>27</v>
      </c>
      <c r="S37" s="6">
        <v>27</v>
      </c>
      <c r="T37" s="6">
        <v>19</v>
      </c>
      <c r="U37" s="6">
        <v>28</v>
      </c>
      <c r="V37" s="6">
        <v>4</v>
      </c>
      <c r="W37" s="6">
        <v>2160</v>
      </c>
    </row>
    <row r="38" spans="14:23" ht="18.600000000000001" thickBot="1" x14ac:dyDescent="0.35">
      <c r="N38" s="1"/>
    </row>
    <row r="39" spans="14:23" ht="15" thickBot="1" x14ac:dyDescent="0.35">
      <c r="N39" s="5" t="s">
        <v>48</v>
      </c>
      <c r="O39" s="5" t="s">
        <v>28</v>
      </c>
      <c r="P39" s="5" t="s">
        <v>29</v>
      </c>
      <c r="Q39" s="5" t="s">
        <v>30</v>
      </c>
      <c r="R39" s="5" t="s">
        <v>31</v>
      </c>
      <c r="S39" s="5" t="s">
        <v>200</v>
      </c>
      <c r="T39" s="5" t="s">
        <v>201</v>
      </c>
      <c r="U39" s="5" t="s">
        <v>202</v>
      </c>
      <c r="V39" s="5" t="s">
        <v>203</v>
      </c>
    </row>
    <row r="40" spans="14:23" ht="15" thickBot="1" x14ac:dyDescent="0.35">
      <c r="N40" s="5" t="s">
        <v>49</v>
      </c>
      <c r="O40" s="6" t="s">
        <v>50</v>
      </c>
      <c r="P40" s="6" t="s">
        <v>51</v>
      </c>
      <c r="Q40" s="6" t="s">
        <v>205</v>
      </c>
      <c r="R40" s="6" t="s">
        <v>206</v>
      </c>
      <c r="S40" s="6" t="s">
        <v>50</v>
      </c>
      <c r="T40" s="6" t="s">
        <v>207</v>
      </c>
      <c r="U40" s="6" t="s">
        <v>50</v>
      </c>
      <c r="V40" s="6" t="s">
        <v>208</v>
      </c>
    </row>
    <row r="41" spans="14:23" ht="15" thickBot="1" x14ac:dyDescent="0.35">
      <c r="N41" s="5" t="s">
        <v>54</v>
      </c>
      <c r="O41" s="6" t="s">
        <v>50</v>
      </c>
      <c r="P41" s="6" t="s">
        <v>50</v>
      </c>
      <c r="Q41" s="6" t="s">
        <v>205</v>
      </c>
      <c r="R41" s="6" t="s">
        <v>209</v>
      </c>
      <c r="S41" s="6" t="s">
        <v>50</v>
      </c>
      <c r="T41" s="6" t="s">
        <v>207</v>
      </c>
      <c r="U41" s="6" t="s">
        <v>50</v>
      </c>
      <c r="V41" s="6" t="s">
        <v>210</v>
      </c>
    </row>
    <row r="42" spans="14:23" ht="15" thickBot="1" x14ac:dyDescent="0.35">
      <c r="N42" s="5" t="s">
        <v>56</v>
      </c>
      <c r="O42" s="6" t="s">
        <v>50</v>
      </c>
      <c r="P42" s="6" t="s">
        <v>50</v>
      </c>
      <c r="Q42" s="6" t="s">
        <v>205</v>
      </c>
      <c r="R42" s="6" t="s">
        <v>152</v>
      </c>
      <c r="S42" s="6" t="s">
        <v>50</v>
      </c>
      <c r="T42" s="6" t="s">
        <v>207</v>
      </c>
      <c r="U42" s="6" t="s">
        <v>50</v>
      </c>
      <c r="V42" s="6" t="s">
        <v>210</v>
      </c>
    </row>
    <row r="43" spans="14:23" ht="15" thickBot="1" x14ac:dyDescent="0.35">
      <c r="N43" s="5" t="s">
        <v>58</v>
      </c>
      <c r="O43" s="6" t="s">
        <v>50</v>
      </c>
      <c r="P43" s="6" t="s">
        <v>50</v>
      </c>
      <c r="Q43" s="6" t="s">
        <v>205</v>
      </c>
      <c r="R43" s="6" t="s">
        <v>152</v>
      </c>
      <c r="S43" s="6" t="s">
        <v>50</v>
      </c>
      <c r="T43" s="6" t="s">
        <v>50</v>
      </c>
      <c r="U43" s="6" t="s">
        <v>50</v>
      </c>
      <c r="V43" s="6" t="s">
        <v>210</v>
      </c>
    </row>
    <row r="44" spans="14:23" ht="15" thickBot="1" x14ac:dyDescent="0.35">
      <c r="N44" s="5" t="s">
        <v>60</v>
      </c>
      <c r="O44" s="6" t="s">
        <v>50</v>
      </c>
      <c r="P44" s="6" t="s">
        <v>50</v>
      </c>
      <c r="Q44" s="6" t="s">
        <v>205</v>
      </c>
      <c r="R44" s="6" t="s">
        <v>211</v>
      </c>
      <c r="S44" s="6" t="s">
        <v>50</v>
      </c>
      <c r="T44" s="6" t="s">
        <v>50</v>
      </c>
      <c r="U44" s="6" t="s">
        <v>50</v>
      </c>
      <c r="V44" s="6" t="s">
        <v>210</v>
      </c>
    </row>
    <row r="45" spans="14:23" ht="15" thickBot="1" x14ac:dyDescent="0.35">
      <c r="N45" s="5" t="s">
        <v>61</v>
      </c>
      <c r="O45" s="6" t="s">
        <v>50</v>
      </c>
      <c r="P45" s="6" t="s">
        <v>50</v>
      </c>
      <c r="Q45" s="6" t="s">
        <v>205</v>
      </c>
      <c r="R45" s="6" t="s">
        <v>211</v>
      </c>
      <c r="S45" s="6" t="s">
        <v>50</v>
      </c>
      <c r="T45" s="6" t="s">
        <v>50</v>
      </c>
      <c r="U45" s="6" t="s">
        <v>50</v>
      </c>
      <c r="V45" s="6" t="s">
        <v>210</v>
      </c>
    </row>
    <row r="46" spans="14:23" ht="15" thickBot="1" x14ac:dyDescent="0.35">
      <c r="N46" s="5" t="s">
        <v>63</v>
      </c>
      <c r="O46" s="6" t="s">
        <v>50</v>
      </c>
      <c r="P46" s="6" t="s">
        <v>50</v>
      </c>
      <c r="Q46" s="6" t="s">
        <v>205</v>
      </c>
      <c r="R46" s="6" t="s">
        <v>212</v>
      </c>
      <c r="S46" s="6" t="s">
        <v>50</v>
      </c>
      <c r="T46" s="6" t="s">
        <v>50</v>
      </c>
      <c r="U46" s="6" t="s">
        <v>50</v>
      </c>
      <c r="V46" s="6" t="s">
        <v>210</v>
      </c>
    </row>
    <row r="47" spans="14:23" ht="15" thickBot="1" x14ac:dyDescent="0.35">
      <c r="N47" s="5" t="s">
        <v>66</v>
      </c>
      <c r="O47" s="6" t="s">
        <v>50</v>
      </c>
      <c r="P47" s="6" t="s">
        <v>50</v>
      </c>
      <c r="Q47" s="6" t="s">
        <v>205</v>
      </c>
      <c r="R47" s="6" t="s">
        <v>212</v>
      </c>
      <c r="S47" s="6" t="s">
        <v>50</v>
      </c>
      <c r="T47" s="6" t="s">
        <v>50</v>
      </c>
      <c r="U47" s="6" t="s">
        <v>50</v>
      </c>
      <c r="V47" s="6" t="s">
        <v>210</v>
      </c>
    </row>
    <row r="48" spans="14:23" ht="15" thickBot="1" x14ac:dyDescent="0.35">
      <c r="N48" s="5" t="s">
        <v>68</v>
      </c>
      <c r="O48" s="6" t="s">
        <v>50</v>
      </c>
      <c r="P48" s="6" t="s">
        <v>50</v>
      </c>
      <c r="Q48" s="6" t="s">
        <v>205</v>
      </c>
      <c r="R48" s="6" t="s">
        <v>212</v>
      </c>
      <c r="S48" s="6" t="s">
        <v>50</v>
      </c>
      <c r="T48" s="6" t="s">
        <v>50</v>
      </c>
      <c r="U48" s="6" t="s">
        <v>50</v>
      </c>
      <c r="V48" s="6" t="s">
        <v>210</v>
      </c>
    </row>
    <row r="49" spans="14:22" ht="15" thickBot="1" x14ac:dyDescent="0.35">
      <c r="N49" s="5" t="s">
        <v>70</v>
      </c>
      <c r="O49" s="6" t="s">
        <v>50</v>
      </c>
      <c r="P49" s="6" t="s">
        <v>50</v>
      </c>
      <c r="Q49" s="6" t="s">
        <v>205</v>
      </c>
      <c r="R49" s="6" t="s">
        <v>213</v>
      </c>
      <c r="S49" s="6" t="s">
        <v>50</v>
      </c>
      <c r="T49" s="6" t="s">
        <v>50</v>
      </c>
      <c r="U49" s="6" t="s">
        <v>50</v>
      </c>
      <c r="V49" s="6" t="s">
        <v>210</v>
      </c>
    </row>
    <row r="50" spans="14:22" ht="15" thickBot="1" x14ac:dyDescent="0.35">
      <c r="N50" s="5" t="s">
        <v>72</v>
      </c>
      <c r="O50" s="6" t="s">
        <v>50</v>
      </c>
      <c r="P50" s="6" t="s">
        <v>50</v>
      </c>
      <c r="Q50" s="6" t="s">
        <v>214</v>
      </c>
      <c r="R50" s="6" t="s">
        <v>215</v>
      </c>
      <c r="S50" s="6" t="s">
        <v>50</v>
      </c>
      <c r="T50" s="6" t="s">
        <v>50</v>
      </c>
      <c r="U50" s="6" t="s">
        <v>50</v>
      </c>
      <c r="V50" s="6" t="s">
        <v>210</v>
      </c>
    </row>
    <row r="51" spans="14:22" ht="15" thickBot="1" x14ac:dyDescent="0.35">
      <c r="N51" s="5" t="s">
        <v>74</v>
      </c>
      <c r="O51" s="6" t="s">
        <v>50</v>
      </c>
      <c r="P51" s="6" t="s">
        <v>50</v>
      </c>
      <c r="Q51" s="6" t="s">
        <v>214</v>
      </c>
      <c r="R51" s="6" t="s">
        <v>216</v>
      </c>
      <c r="S51" s="6" t="s">
        <v>50</v>
      </c>
      <c r="T51" s="6" t="s">
        <v>50</v>
      </c>
      <c r="U51" s="6" t="s">
        <v>50</v>
      </c>
      <c r="V51" s="6" t="s">
        <v>210</v>
      </c>
    </row>
    <row r="52" spans="14:22" ht="15" thickBot="1" x14ac:dyDescent="0.35">
      <c r="N52" s="5" t="s">
        <v>75</v>
      </c>
      <c r="O52" s="6" t="s">
        <v>50</v>
      </c>
      <c r="P52" s="6" t="s">
        <v>50</v>
      </c>
      <c r="Q52" s="6" t="s">
        <v>214</v>
      </c>
      <c r="R52" s="6" t="s">
        <v>217</v>
      </c>
      <c r="S52" s="6" t="s">
        <v>50</v>
      </c>
      <c r="T52" s="6" t="s">
        <v>50</v>
      </c>
      <c r="U52" s="6" t="s">
        <v>50</v>
      </c>
      <c r="V52" s="6" t="s">
        <v>210</v>
      </c>
    </row>
    <row r="53" spans="14:22" ht="15" thickBot="1" x14ac:dyDescent="0.35">
      <c r="N53" s="5" t="s">
        <v>77</v>
      </c>
      <c r="O53" s="6" t="s">
        <v>50</v>
      </c>
      <c r="P53" s="6" t="s">
        <v>50</v>
      </c>
      <c r="Q53" s="6" t="s">
        <v>214</v>
      </c>
      <c r="R53" s="6" t="s">
        <v>217</v>
      </c>
      <c r="S53" s="6" t="s">
        <v>50</v>
      </c>
      <c r="T53" s="6" t="s">
        <v>50</v>
      </c>
      <c r="U53" s="6" t="s">
        <v>50</v>
      </c>
      <c r="V53" s="6" t="s">
        <v>210</v>
      </c>
    </row>
    <row r="54" spans="14:22" ht="15" thickBot="1" x14ac:dyDescent="0.35">
      <c r="N54" s="5" t="s">
        <v>79</v>
      </c>
      <c r="O54" s="6" t="s">
        <v>50</v>
      </c>
      <c r="P54" s="6" t="s">
        <v>50</v>
      </c>
      <c r="Q54" s="6" t="s">
        <v>218</v>
      </c>
      <c r="R54" s="6" t="s">
        <v>219</v>
      </c>
      <c r="S54" s="6" t="s">
        <v>50</v>
      </c>
      <c r="T54" s="6" t="s">
        <v>50</v>
      </c>
      <c r="U54" s="6" t="s">
        <v>50</v>
      </c>
      <c r="V54" s="6" t="s">
        <v>210</v>
      </c>
    </row>
    <row r="55" spans="14:22" ht="15" thickBot="1" x14ac:dyDescent="0.35">
      <c r="N55" s="5" t="s">
        <v>162</v>
      </c>
      <c r="O55" s="6" t="s">
        <v>50</v>
      </c>
      <c r="P55" s="6" t="s">
        <v>50</v>
      </c>
      <c r="Q55" s="6" t="s">
        <v>165</v>
      </c>
      <c r="R55" s="6" t="s">
        <v>219</v>
      </c>
      <c r="S55" s="6" t="s">
        <v>50</v>
      </c>
      <c r="T55" s="6" t="s">
        <v>50</v>
      </c>
      <c r="U55" s="6" t="s">
        <v>50</v>
      </c>
      <c r="V55" s="6" t="s">
        <v>220</v>
      </c>
    </row>
    <row r="56" spans="14:22" ht="15" thickBot="1" x14ac:dyDescent="0.35">
      <c r="N56" s="5" t="s">
        <v>164</v>
      </c>
      <c r="O56" s="6" t="s">
        <v>50</v>
      </c>
      <c r="P56" s="6" t="s">
        <v>50</v>
      </c>
      <c r="Q56" s="6" t="s">
        <v>165</v>
      </c>
      <c r="R56" s="6" t="s">
        <v>221</v>
      </c>
      <c r="S56" s="6" t="s">
        <v>50</v>
      </c>
      <c r="T56" s="6" t="s">
        <v>50</v>
      </c>
      <c r="U56" s="6" t="s">
        <v>50</v>
      </c>
      <c r="V56" s="6" t="s">
        <v>220</v>
      </c>
    </row>
    <row r="57" spans="14:22" ht="15" thickBot="1" x14ac:dyDescent="0.35">
      <c r="N57" s="5" t="s">
        <v>167</v>
      </c>
      <c r="O57" s="6" t="s">
        <v>50</v>
      </c>
      <c r="P57" s="6" t="s">
        <v>50</v>
      </c>
      <c r="Q57" s="6" t="s">
        <v>165</v>
      </c>
      <c r="R57" s="6" t="s">
        <v>222</v>
      </c>
      <c r="S57" s="6" t="s">
        <v>50</v>
      </c>
      <c r="T57" s="6" t="s">
        <v>50</v>
      </c>
      <c r="U57" s="6" t="s">
        <v>50</v>
      </c>
      <c r="V57" s="6" t="s">
        <v>223</v>
      </c>
    </row>
    <row r="58" spans="14:22" ht="15" thickBot="1" x14ac:dyDescent="0.35">
      <c r="N58" s="5" t="s">
        <v>169</v>
      </c>
      <c r="O58" s="6" t="s">
        <v>50</v>
      </c>
      <c r="P58" s="6" t="s">
        <v>50</v>
      </c>
      <c r="Q58" s="6" t="s">
        <v>165</v>
      </c>
      <c r="R58" s="6" t="s">
        <v>224</v>
      </c>
      <c r="S58" s="6" t="s">
        <v>50</v>
      </c>
      <c r="T58" s="6" t="s">
        <v>50</v>
      </c>
      <c r="U58" s="6" t="s">
        <v>50</v>
      </c>
      <c r="V58" s="6" t="s">
        <v>223</v>
      </c>
    </row>
    <row r="59" spans="14:22" ht="15" thickBot="1" x14ac:dyDescent="0.35">
      <c r="N59" s="5" t="s">
        <v>171</v>
      </c>
      <c r="O59" s="6" t="s">
        <v>50</v>
      </c>
      <c r="P59" s="6" t="s">
        <v>50</v>
      </c>
      <c r="Q59" s="6" t="s">
        <v>165</v>
      </c>
      <c r="R59" s="6" t="s">
        <v>225</v>
      </c>
      <c r="S59" s="6" t="s">
        <v>50</v>
      </c>
      <c r="T59" s="6" t="s">
        <v>50</v>
      </c>
      <c r="U59" s="6" t="s">
        <v>50</v>
      </c>
      <c r="V59" s="6" t="s">
        <v>223</v>
      </c>
    </row>
    <row r="60" spans="14:22" ht="15" thickBot="1" x14ac:dyDescent="0.35">
      <c r="N60" s="5" t="s">
        <v>173</v>
      </c>
      <c r="O60" s="6" t="s">
        <v>50</v>
      </c>
      <c r="P60" s="6" t="s">
        <v>50</v>
      </c>
      <c r="Q60" s="6" t="s">
        <v>165</v>
      </c>
      <c r="R60" s="6" t="s">
        <v>225</v>
      </c>
      <c r="S60" s="6" t="s">
        <v>50</v>
      </c>
      <c r="T60" s="6" t="s">
        <v>50</v>
      </c>
      <c r="U60" s="6" t="s">
        <v>50</v>
      </c>
      <c r="V60" s="6" t="s">
        <v>223</v>
      </c>
    </row>
    <row r="61" spans="14:22" ht="15" thickBot="1" x14ac:dyDescent="0.35">
      <c r="N61" s="5" t="s">
        <v>174</v>
      </c>
      <c r="O61" s="6" t="s">
        <v>50</v>
      </c>
      <c r="P61" s="6" t="s">
        <v>50</v>
      </c>
      <c r="Q61" s="6" t="s">
        <v>165</v>
      </c>
      <c r="R61" s="6" t="s">
        <v>225</v>
      </c>
      <c r="S61" s="6" t="s">
        <v>50</v>
      </c>
      <c r="T61" s="6" t="s">
        <v>50</v>
      </c>
      <c r="U61" s="6" t="s">
        <v>50</v>
      </c>
      <c r="V61" s="6" t="s">
        <v>223</v>
      </c>
    </row>
    <row r="62" spans="14:22" ht="15" thickBot="1" x14ac:dyDescent="0.35">
      <c r="N62" s="5" t="s">
        <v>175</v>
      </c>
      <c r="O62" s="6" t="s">
        <v>50</v>
      </c>
      <c r="P62" s="6" t="s">
        <v>50</v>
      </c>
      <c r="Q62" s="6" t="s">
        <v>165</v>
      </c>
      <c r="R62" s="6" t="s">
        <v>226</v>
      </c>
      <c r="S62" s="6" t="s">
        <v>50</v>
      </c>
      <c r="T62" s="6" t="s">
        <v>50</v>
      </c>
      <c r="U62" s="6" t="s">
        <v>50</v>
      </c>
      <c r="V62" s="6" t="s">
        <v>223</v>
      </c>
    </row>
    <row r="63" spans="14:22" ht="15" thickBot="1" x14ac:dyDescent="0.35">
      <c r="N63" s="5" t="s">
        <v>177</v>
      </c>
      <c r="O63" s="6" t="s">
        <v>50</v>
      </c>
      <c r="P63" s="6" t="s">
        <v>50</v>
      </c>
      <c r="Q63" s="6" t="s">
        <v>165</v>
      </c>
      <c r="R63" s="6" t="s">
        <v>227</v>
      </c>
      <c r="S63" s="6" t="s">
        <v>50</v>
      </c>
      <c r="T63" s="6" t="s">
        <v>50</v>
      </c>
      <c r="U63" s="6" t="s">
        <v>50</v>
      </c>
      <c r="V63" s="6" t="s">
        <v>228</v>
      </c>
    </row>
    <row r="64" spans="14:22" ht="15" thickBot="1" x14ac:dyDescent="0.35">
      <c r="N64" s="5" t="s">
        <v>179</v>
      </c>
      <c r="O64" s="6" t="s">
        <v>50</v>
      </c>
      <c r="P64" s="6" t="s">
        <v>50</v>
      </c>
      <c r="Q64" s="6" t="s">
        <v>50</v>
      </c>
      <c r="R64" s="6" t="s">
        <v>229</v>
      </c>
      <c r="S64" s="6" t="s">
        <v>50</v>
      </c>
      <c r="T64" s="6" t="s">
        <v>50</v>
      </c>
      <c r="U64" s="6" t="s">
        <v>50</v>
      </c>
      <c r="V64" s="6" t="s">
        <v>228</v>
      </c>
    </row>
    <row r="65" spans="1:27" ht="15" thickBot="1" x14ac:dyDescent="0.35">
      <c r="N65" s="5" t="s">
        <v>181</v>
      </c>
      <c r="O65" s="6" t="s">
        <v>50</v>
      </c>
      <c r="P65" s="6" t="s">
        <v>50</v>
      </c>
      <c r="Q65" s="6" t="s">
        <v>50</v>
      </c>
      <c r="R65" s="6" t="s">
        <v>230</v>
      </c>
      <c r="S65" s="6" t="s">
        <v>50</v>
      </c>
      <c r="T65" s="6" t="s">
        <v>50</v>
      </c>
      <c r="U65" s="6" t="s">
        <v>50</v>
      </c>
      <c r="V65" s="6" t="s">
        <v>50</v>
      </c>
    </row>
    <row r="66" spans="1:27" ht="15" thickBot="1" x14ac:dyDescent="0.35">
      <c r="N66" s="5" t="s">
        <v>183</v>
      </c>
      <c r="O66" s="6" t="s">
        <v>50</v>
      </c>
      <c r="P66" s="6" t="s">
        <v>50</v>
      </c>
      <c r="Q66" s="6" t="s">
        <v>50</v>
      </c>
      <c r="R66" s="6" t="s">
        <v>231</v>
      </c>
      <c r="S66" s="6" t="s">
        <v>50</v>
      </c>
      <c r="T66" s="6" t="s">
        <v>50</v>
      </c>
      <c r="U66" s="6" t="s">
        <v>50</v>
      </c>
      <c r="V66" s="6" t="s">
        <v>50</v>
      </c>
    </row>
    <row r="67" spans="1:27" ht="15" thickBot="1" x14ac:dyDescent="0.35">
      <c r="N67" s="5" t="s">
        <v>184</v>
      </c>
      <c r="O67" s="6" t="s">
        <v>50</v>
      </c>
      <c r="P67" s="6" t="s">
        <v>50</v>
      </c>
      <c r="Q67" s="6" t="s">
        <v>50</v>
      </c>
      <c r="R67" s="6" t="s">
        <v>231</v>
      </c>
      <c r="S67" s="6" t="s">
        <v>50</v>
      </c>
      <c r="T67" s="6" t="s">
        <v>50</v>
      </c>
      <c r="U67" s="6" t="s">
        <v>50</v>
      </c>
      <c r="V67" s="6" t="s">
        <v>50</v>
      </c>
    </row>
    <row r="68" spans="1:27" ht="15" thickBot="1" x14ac:dyDescent="0.35">
      <c r="N68" s="5" t="s">
        <v>185</v>
      </c>
      <c r="O68" s="6" t="s">
        <v>50</v>
      </c>
      <c r="P68" s="6" t="s">
        <v>50</v>
      </c>
      <c r="Q68" s="6" t="s">
        <v>50</v>
      </c>
      <c r="R68" s="6" t="s">
        <v>50</v>
      </c>
      <c r="S68" s="6" t="s">
        <v>50</v>
      </c>
      <c r="T68" s="6" t="s">
        <v>50</v>
      </c>
      <c r="U68" s="6" t="s">
        <v>50</v>
      </c>
      <c r="V68" s="6" t="s">
        <v>50</v>
      </c>
    </row>
    <row r="69" spans="1:27" ht="15" thickBot="1" x14ac:dyDescent="0.35">
      <c r="N69" s="5" t="s">
        <v>186</v>
      </c>
      <c r="O69" s="6" t="s">
        <v>50</v>
      </c>
      <c r="P69" s="6" t="s">
        <v>50</v>
      </c>
      <c r="Q69" s="6" t="s">
        <v>50</v>
      </c>
      <c r="R69" s="6" t="s">
        <v>50</v>
      </c>
      <c r="S69" s="6" t="s">
        <v>50</v>
      </c>
      <c r="T69" s="6" t="s">
        <v>50</v>
      </c>
      <c r="U69" s="6" t="s">
        <v>50</v>
      </c>
      <c r="V69" s="6" t="s">
        <v>50</v>
      </c>
    </row>
    <row r="70" spans="1:27" ht="18.600000000000001" thickBot="1" x14ac:dyDescent="0.35">
      <c r="H70" t="str">
        <f t="shared" ref="E70:K71" si="6">S70</f>
        <v>x5</v>
      </c>
      <c r="I70" t="str">
        <f t="shared" ref="I70" si="7">T70</f>
        <v>x6</v>
      </c>
      <c r="J70" t="str">
        <f t="shared" ref="J70" si="8">U70</f>
        <v>x7</v>
      </c>
      <c r="K70" t="str">
        <f t="shared" ref="K70" si="9">V70</f>
        <v>x8</v>
      </c>
      <c r="N70" s="1"/>
      <c r="S70" s="19" t="s">
        <v>234</v>
      </c>
      <c r="T70" s="19" t="s">
        <v>235</v>
      </c>
      <c r="U70" s="19" t="s">
        <v>236</v>
      </c>
      <c r="V70" s="19" t="s">
        <v>237</v>
      </c>
    </row>
    <row r="71" spans="1:27" ht="15" thickBot="1" x14ac:dyDescent="0.35">
      <c r="A71" t="s">
        <v>519</v>
      </c>
      <c r="B71" t="s">
        <v>518</v>
      </c>
      <c r="D71" t="str">
        <f>O71</f>
        <v>X(A1)</v>
      </c>
      <c r="E71" t="str">
        <f t="shared" si="6"/>
        <v>X(A2)</v>
      </c>
      <c r="F71" t="str">
        <f t="shared" si="6"/>
        <v>X(A3)</v>
      </c>
      <c r="G71" t="str">
        <f t="shared" si="6"/>
        <v>X(A4)</v>
      </c>
      <c r="H71" t="str">
        <f t="shared" si="6"/>
        <v>X(A1)</v>
      </c>
      <c r="I71" t="str">
        <f t="shared" si="6"/>
        <v>X(A2)</v>
      </c>
      <c r="J71" t="str">
        <f t="shared" si="6"/>
        <v>X(A3)</v>
      </c>
      <c r="K71" t="str">
        <f t="shared" si="6"/>
        <v>X(A4)</v>
      </c>
      <c r="L71" t="s">
        <v>522</v>
      </c>
      <c r="N71" s="5" t="s">
        <v>80</v>
      </c>
      <c r="O71" s="14" t="s">
        <v>28</v>
      </c>
      <c r="P71" s="16" t="s">
        <v>29</v>
      </c>
      <c r="Q71" s="17" t="s">
        <v>30</v>
      </c>
      <c r="R71" s="18" t="s">
        <v>31</v>
      </c>
      <c r="S71" s="14" t="s">
        <v>28</v>
      </c>
      <c r="T71" s="16" t="s">
        <v>29</v>
      </c>
      <c r="U71" s="17" t="s">
        <v>30</v>
      </c>
      <c r="V71" s="18" t="s">
        <v>31</v>
      </c>
      <c r="AA71" t="s">
        <v>189</v>
      </c>
    </row>
    <row r="72" spans="1:27" ht="15" thickBot="1" x14ac:dyDescent="0.35">
      <c r="A72">
        <f>4*30</f>
        <v>120</v>
      </c>
      <c r="B72">
        <f>SUM(D72:K72)</f>
        <v>81</v>
      </c>
      <c r="C72" t="s">
        <v>520</v>
      </c>
      <c r="D72">
        <f>30-COUNTIF(O72:O101,0)</f>
        <v>0</v>
      </c>
      <c r="E72">
        <f t="shared" ref="E72:K72" si="10">30-COUNTIF(P72:P101,0)</f>
        <v>1</v>
      </c>
      <c r="F72">
        <f t="shared" si="10"/>
        <v>24</v>
      </c>
      <c r="G72">
        <f t="shared" si="10"/>
        <v>28</v>
      </c>
      <c r="H72">
        <f t="shared" si="10"/>
        <v>0</v>
      </c>
      <c r="I72">
        <f t="shared" si="10"/>
        <v>3</v>
      </c>
      <c r="J72">
        <f t="shared" si="10"/>
        <v>0</v>
      </c>
      <c r="K72">
        <f t="shared" si="10"/>
        <v>25</v>
      </c>
      <c r="L72" s="22">
        <f>B72/A72</f>
        <v>0.67500000000000004</v>
      </c>
      <c r="N72" s="5" t="s">
        <v>49</v>
      </c>
      <c r="O72" s="6">
        <v>0</v>
      </c>
      <c r="P72" s="6">
        <v>535</v>
      </c>
      <c r="Q72" s="6">
        <v>891</v>
      </c>
      <c r="R72" s="6">
        <v>10018</v>
      </c>
      <c r="S72" s="6">
        <v>0</v>
      </c>
      <c r="T72" s="6">
        <v>503</v>
      </c>
      <c r="U72" s="6">
        <v>0</v>
      </c>
      <c r="V72" s="6">
        <v>627</v>
      </c>
      <c r="AA72" t="s">
        <v>238</v>
      </c>
    </row>
    <row r="73" spans="1:27" ht="15" thickBot="1" x14ac:dyDescent="0.35">
      <c r="A73">
        <f>A72</f>
        <v>120</v>
      </c>
      <c r="B73">
        <f>SUM(D73:K73)*2</f>
        <v>66</v>
      </c>
      <c r="C73" t="s">
        <v>521</v>
      </c>
      <c r="D73">
        <v>0</v>
      </c>
      <c r="E73">
        <v>1</v>
      </c>
      <c r="F73">
        <v>5</v>
      </c>
      <c r="G73">
        <v>20</v>
      </c>
      <c r="H73">
        <v>0</v>
      </c>
      <c r="I73">
        <v>1</v>
      </c>
      <c r="J73">
        <v>0</v>
      </c>
      <c r="K73">
        <v>6</v>
      </c>
      <c r="L73" s="22">
        <f>B73/A73</f>
        <v>0.55000000000000004</v>
      </c>
      <c r="N73" s="5" t="s">
        <v>54</v>
      </c>
      <c r="O73" s="6">
        <v>0</v>
      </c>
      <c r="P73" s="6">
        <v>0</v>
      </c>
      <c r="Q73" s="6">
        <v>891</v>
      </c>
      <c r="R73" s="6">
        <v>9602</v>
      </c>
      <c r="S73" s="6">
        <v>0</v>
      </c>
      <c r="T73" s="6">
        <v>503</v>
      </c>
      <c r="U73" s="6">
        <v>0</v>
      </c>
      <c r="V73" s="6">
        <v>471</v>
      </c>
      <c r="AA73" t="s">
        <v>239</v>
      </c>
    </row>
    <row r="74" spans="1:27" ht="15" thickBot="1" x14ac:dyDescent="0.35">
      <c r="N74" s="5" t="s">
        <v>56</v>
      </c>
      <c r="O74" s="6">
        <v>0</v>
      </c>
      <c r="P74" s="6">
        <v>0</v>
      </c>
      <c r="Q74" s="6">
        <v>891</v>
      </c>
      <c r="R74" s="6">
        <v>9378</v>
      </c>
      <c r="S74" s="6">
        <v>0</v>
      </c>
      <c r="T74" s="6">
        <v>503</v>
      </c>
      <c r="U74" s="6">
        <v>0</v>
      </c>
      <c r="V74" s="6">
        <v>471</v>
      </c>
      <c r="AA74" t="s">
        <v>240</v>
      </c>
    </row>
    <row r="75" spans="1:27" ht="15" thickBot="1" x14ac:dyDescent="0.35">
      <c r="N75" s="5" t="s">
        <v>58</v>
      </c>
      <c r="O75" s="6">
        <v>0</v>
      </c>
      <c r="P75" s="6">
        <v>0</v>
      </c>
      <c r="Q75" s="6">
        <v>891</v>
      </c>
      <c r="R75" s="6">
        <v>9378</v>
      </c>
      <c r="S75" s="6">
        <v>0</v>
      </c>
      <c r="T75" s="6">
        <v>0</v>
      </c>
      <c r="U75" s="6">
        <v>0</v>
      </c>
      <c r="V75" s="6">
        <v>471</v>
      </c>
      <c r="AA75" t="s">
        <v>241</v>
      </c>
    </row>
    <row r="76" spans="1:27" ht="15" thickBot="1" x14ac:dyDescent="0.35">
      <c r="N76" s="5" t="s">
        <v>60</v>
      </c>
      <c r="O76" s="6">
        <v>0</v>
      </c>
      <c r="P76" s="6">
        <v>0</v>
      </c>
      <c r="Q76" s="6">
        <v>891</v>
      </c>
      <c r="R76" s="6">
        <v>8534</v>
      </c>
      <c r="S76" s="6">
        <v>0</v>
      </c>
      <c r="T76" s="6">
        <v>0</v>
      </c>
      <c r="U76" s="6">
        <v>0</v>
      </c>
      <c r="V76" s="6">
        <v>471</v>
      </c>
    </row>
    <row r="77" spans="1:27" ht="15" thickBot="1" x14ac:dyDescent="0.35">
      <c r="N77" s="5" t="s">
        <v>61</v>
      </c>
      <c r="O77" s="6">
        <v>0</v>
      </c>
      <c r="P77" s="6">
        <v>0</v>
      </c>
      <c r="Q77" s="6">
        <v>891</v>
      </c>
      <c r="R77" s="6">
        <v>8534</v>
      </c>
      <c r="S77" s="6">
        <v>0</v>
      </c>
      <c r="T77" s="6">
        <v>0</v>
      </c>
      <c r="U77" s="6">
        <v>0</v>
      </c>
      <c r="V77" s="6">
        <v>471</v>
      </c>
    </row>
    <row r="78" spans="1:27" ht="15" thickBot="1" x14ac:dyDescent="0.35">
      <c r="N78" s="5" t="s">
        <v>63</v>
      </c>
      <c r="O78" s="6">
        <v>0</v>
      </c>
      <c r="P78" s="6">
        <v>0</v>
      </c>
      <c r="Q78" s="6">
        <v>891</v>
      </c>
      <c r="R78" s="6">
        <v>8002</v>
      </c>
      <c r="S78" s="6">
        <v>0</v>
      </c>
      <c r="T78" s="6">
        <v>0</v>
      </c>
      <c r="U78" s="6">
        <v>0</v>
      </c>
      <c r="V78" s="6">
        <v>471</v>
      </c>
    </row>
    <row r="79" spans="1:27" ht="15" thickBot="1" x14ac:dyDescent="0.35">
      <c r="N79" s="5" t="s">
        <v>66</v>
      </c>
      <c r="O79" s="6">
        <v>0</v>
      </c>
      <c r="P79" s="6">
        <v>0</v>
      </c>
      <c r="Q79" s="6">
        <v>891</v>
      </c>
      <c r="R79" s="6">
        <v>8002</v>
      </c>
      <c r="S79" s="6">
        <v>0</v>
      </c>
      <c r="T79" s="6">
        <v>0</v>
      </c>
      <c r="U79" s="6">
        <v>0</v>
      </c>
      <c r="V79" s="6">
        <v>471</v>
      </c>
    </row>
    <row r="80" spans="1:27" ht="15" thickBot="1" x14ac:dyDescent="0.35">
      <c r="N80" s="5" t="s">
        <v>68</v>
      </c>
      <c r="O80" s="6">
        <v>0</v>
      </c>
      <c r="P80" s="6">
        <v>0</v>
      </c>
      <c r="Q80" s="6">
        <v>891</v>
      </c>
      <c r="R80" s="6">
        <v>8002</v>
      </c>
      <c r="S80" s="6">
        <v>0</v>
      </c>
      <c r="T80" s="6">
        <v>0</v>
      </c>
      <c r="U80" s="6">
        <v>0</v>
      </c>
      <c r="V80" s="6">
        <v>471</v>
      </c>
    </row>
    <row r="81" spans="14:22" ht="15" thickBot="1" x14ac:dyDescent="0.35">
      <c r="N81" s="5" t="s">
        <v>70</v>
      </c>
      <c r="O81" s="6">
        <v>0</v>
      </c>
      <c r="P81" s="6">
        <v>0</v>
      </c>
      <c r="Q81" s="6">
        <v>891</v>
      </c>
      <c r="R81" s="6">
        <v>7832</v>
      </c>
      <c r="S81" s="6">
        <v>0</v>
      </c>
      <c r="T81" s="6">
        <v>0</v>
      </c>
      <c r="U81" s="6">
        <v>0</v>
      </c>
      <c r="V81" s="6">
        <v>471</v>
      </c>
    </row>
    <row r="82" spans="14:22" ht="15" thickBot="1" x14ac:dyDescent="0.35">
      <c r="N82" s="5" t="s">
        <v>72</v>
      </c>
      <c r="O82" s="6">
        <v>0</v>
      </c>
      <c r="P82" s="6">
        <v>0</v>
      </c>
      <c r="Q82" s="6">
        <v>241</v>
      </c>
      <c r="R82" s="6">
        <v>7164</v>
      </c>
      <c r="S82" s="6">
        <v>0</v>
      </c>
      <c r="T82" s="6">
        <v>0</v>
      </c>
      <c r="U82" s="6">
        <v>0</v>
      </c>
      <c r="V82" s="6">
        <v>471</v>
      </c>
    </row>
    <row r="83" spans="14:22" ht="15" thickBot="1" x14ac:dyDescent="0.35">
      <c r="N83" s="5" t="s">
        <v>74</v>
      </c>
      <c r="O83" s="6">
        <v>0</v>
      </c>
      <c r="P83" s="6">
        <v>0</v>
      </c>
      <c r="Q83" s="6">
        <v>241</v>
      </c>
      <c r="R83" s="6">
        <v>6384</v>
      </c>
      <c r="S83" s="6">
        <v>0</v>
      </c>
      <c r="T83" s="6">
        <v>0</v>
      </c>
      <c r="U83" s="6">
        <v>0</v>
      </c>
      <c r="V83" s="6">
        <v>471</v>
      </c>
    </row>
    <row r="84" spans="14:22" ht="15" thickBot="1" x14ac:dyDescent="0.35">
      <c r="N84" s="5" t="s">
        <v>75</v>
      </c>
      <c r="O84" s="6">
        <v>0</v>
      </c>
      <c r="P84" s="6">
        <v>0</v>
      </c>
      <c r="Q84" s="6">
        <v>241</v>
      </c>
      <c r="R84" s="6">
        <v>6321</v>
      </c>
      <c r="S84" s="6">
        <v>0</v>
      </c>
      <c r="T84" s="6">
        <v>0</v>
      </c>
      <c r="U84" s="6">
        <v>0</v>
      </c>
      <c r="V84" s="6">
        <v>471</v>
      </c>
    </row>
    <row r="85" spans="14:22" ht="15" thickBot="1" x14ac:dyDescent="0.35">
      <c r="N85" s="5" t="s">
        <v>77</v>
      </c>
      <c r="O85" s="6">
        <v>0</v>
      </c>
      <c r="P85" s="6">
        <v>0</v>
      </c>
      <c r="Q85" s="6">
        <v>241</v>
      </c>
      <c r="R85" s="6">
        <v>6321</v>
      </c>
      <c r="S85" s="6">
        <v>0</v>
      </c>
      <c r="T85" s="6">
        <v>0</v>
      </c>
      <c r="U85" s="6">
        <v>0</v>
      </c>
      <c r="V85" s="6">
        <v>471</v>
      </c>
    </row>
    <row r="86" spans="14:22" ht="15" thickBot="1" x14ac:dyDescent="0.35">
      <c r="N86" s="5" t="s">
        <v>79</v>
      </c>
      <c r="O86" s="6">
        <v>0</v>
      </c>
      <c r="P86" s="6">
        <v>0</v>
      </c>
      <c r="Q86" s="6">
        <v>173</v>
      </c>
      <c r="R86" s="6">
        <v>6016</v>
      </c>
      <c r="S86" s="6">
        <v>0</v>
      </c>
      <c r="T86" s="6">
        <v>0</v>
      </c>
      <c r="U86" s="6">
        <v>0</v>
      </c>
      <c r="V86" s="6">
        <v>471</v>
      </c>
    </row>
    <row r="87" spans="14:22" ht="15" thickBot="1" x14ac:dyDescent="0.35">
      <c r="N87" s="5" t="s">
        <v>162</v>
      </c>
      <c r="O87" s="6">
        <v>0</v>
      </c>
      <c r="P87" s="6">
        <v>0</v>
      </c>
      <c r="Q87" s="6">
        <v>104</v>
      </c>
      <c r="R87" s="6">
        <v>6016</v>
      </c>
      <c r="S87" s="6">
        <v>0</v>
      </c>
      <c r="T87" s="6">
        <v>0</v>
      </c>
      <c r="U87" s="6">
        <v>0</v>
      </c>
      <c r="V87" s="6">
        <v>470</v>
      </c>
    </row>
    <row r="88" spans="14:22" ht="15" thickBot="1" x14ac:dyDescent="0.35">
      <c r="N88" s="5" t="s">
        <v>164</v>
      </c>
      <c r="O88" s="6">
        <v>0</v>
      </c>
      <c r="P88" s="6">
        <v>0</v>
      </c>
      <c r="Q88" s="6">
        <v>104</v>
      </c>
      <c r="R88" s="6">
        <v>5190</v>
      </c>
      <c r="S88" s="6">
        <v>0</v>
      </c>
      <c r="T88" s="6">
        <v>0</v>
      </c>
      <c r="U88" s="6">
        <v>0</v>
      </c>
      <c r="V88" s="6">
        <v>470</v>
      </c>
    </row>
    <row r="89" spans="14:22" ht="15" thickBot="1" x14ac:dyDescent="0.35">
      <c r="N89" s="5" t="s">
        <v>167</v>
      </c>
      <c r="O89" s="6">
        <v>0</v>
      </c>
      <c r="P89" s="6">
        <v>0</v>
      </c>
      <c r="Q89" s="6">
        <v>104</v>
      </c>
      <c r="R89" s="6">
        <v>4902</v>
      </c>
      <c r="S89" s="6">
        <v>0</v>
      </c>
      <c r="T89" s="6">
        <v>0</v>
      </c>
      <c r="U89" s="6">
        <v>0</v>
      </c>
      <c r="V89" s="6">
        <v>264</v>
      </c>
    </row>
    <row r="90" spans="14:22" ht="15" thickBot="1" x14ac:dyDescent="0.35">
      <c r="N90" s="5" t="s">
        <v>169</v>
      </c>
      <c r="O90" s="6">
        <v>0</v>
      </c>
      <c r="P90" s="6">
        <v>0</v>
      </c>
      <c r="Q90" s="6">
        <v>104</v>
      </c>
      <c r="R90" s="6">
        <v>2827</v>
      </c>
      <c r="S90" s="6">
        <v>0</v>
      </c>
      <c r="T90" s="6">
        <v>0</v>
      </c>
      <c r="U90" s="6">
        <v>0</v>
      </c>
      <c r="V90" s="6">
        <v>264</v>
      </c>
    </row>
    <row r="91" spans="14:22" ht="15" thickBot="1" x14ac:dyDescent="0.35">
      <c r="N91" s="5" t="s">
        <v>171</v>
      </c>
      <c r="O91" s="6">
        <v>0</v>
      </c>
      <c r="P91" s="6">
        <v>0</v>
      </c>
      <c r="Q91" s="6">
        <v>104</v>
      </c>
      <c r="R91" s="6">
        <v>2547</v>
      </c>
      <c r="S91" s="6">
        <v>0</v>
      </c>
      <c r="T91" s="6">
        <v>0</v>
      </c>
      <c r="U91" s="6">
        <v>0</v>
      </c>
      <c r="V91" s="6">
        <v>264</v>
      </c>
    </row>
    <row r="92" spans="14:22" ht="15" thickBot="1" x14ac:dyDescent="0.35">
      <c r="N92" s="5" t="s">
        <v>173</v>
      </c>
      <c r="O92" s="6">
        <v>0</v>
      </c>
      <c r="P92" s="6">
        <v>0</v>
      </c>
      <c r="Q92" s="6">
        <v>104</v>
      </c>
      <c r="R92" s="6">
        <v>2547</v>
      </c>
      <c r="S92" s="6">
        <v>0</v>
      </c>
      <c r="T92" s="6">
        <v>0</v>
      </c>
      <c r="U92" s="6">
        <v>0</v>
      </c>
      <c r="V92" s="6">
        <v>264</v>
      </c>
    </row>
    <row r="93" spans="14:22" ht="15" thickBot="1" x14ac:dyDescent="0.35">
      <c r="N93" s="5" t="s">
        <v>174</v>
      </c>
      <c r="O93" s="6">
        <v>0</v>
      </c>
      <c r="P93" s="6">
        <v>0</v>
      </c>
      <c r="Q93" s="6">
        <v>104</v>
      </c>
      <c r="R93" s="6">
        <v>2547</v>
      </c>
      <c r="S93" s="6">
        <v>0</v>
      </c>
      <c r="T93" s="6">
        <v>0</v>
      </c>
      <c r="U93" s="6">
        <v>0</v>
      </c>
      <c r="V93" s="6">
        <v>264</v>
      </c>
    </row>
    <row r="94" spans="14:22" ht="15" thickBot="1" x14ac:dyDescent="0.35">
      <c r="N94" s="5" t="s">
        <v>175</v>
      </c>
      <c r="O94" s="6">
        <v>0</v>
      </c>
      <c r="P94" s="6">
        <v>0</v>
      </c>
      <c r="Q94" s="6">
        <v>104</v>
      </c>
      <c r="R94" s="6">
        <v>2405</v>
      </c>
      <c r="S94" s="6">
        <v>0</v>
      </c>
      <c r="T94" s="6">
        <v>0</v>
      </c>
      <c r="U94" s="6">
        <v>0</v>
      </c>
      <c r="V94" s="6">
        <v>264</v>
      </c>
    </row>
    <row r="95" spans="14:22" ht="15" thickBot="1" x14ac:dyDescent="0.35">
      <c r="N95" s="5" t="s">
        <v>177</v>
      </c>
      <c r="O95" s="6">
        <v>0</v>
      </c>
      <c r="P95" s="6">
        <v>0</v>
      </c>
      <c r="Q95" s="6">
        <v>104</v>
      </c>
      <c r="R95" s="6">
        <v>1510</v>
      </c>
      <c r="S95" s="6">
        <v>0</v>
      </c>
      <c r="T95" s="6">
        <v>0</v>
      </c>
      <c r="U95" s="6">
        <v>0</v>
      </c>
      <c r="V95" s="6">
        <v>65</v>
      </c>
    </row>
    <row r="96" spans="14:22" ht="15" thickBot="1" x14ac:dyDescent="0.35">
      <c r="N96" s="5" t="s">
        <v>179</v>
      </c>
      <c r="O96" s="6">
        <v>0</v>
      </c>
      <c r="P96" s="6">
        <v>0</v>
      </c>
      <c r="Q96" s="6">
        <v>0</v>
      </c>
      <c r="R96" s="6">
        <v>1366</v>
      </c>
      <c r="S96" s="6">
        <v>0</v>
      </c>
      <c r="T96" s="6">
        <v>0</v>
      </c>
      <c r="U96" s="6">
        <v>0</v>
      </c>
      <c r="V96" s="6">
        <v>65</v>
      </c>
    </row>
    <row r="97" spans="14:26" ht="15" thickBot="1" x14ac:dyDescent="0.35">
      <c r="N97" s="5" t="s">
        <v>181</v>
      </c>
      <c r="O97" s="6">
        <v>0</v>
      </c>
      <c r="P97" s="6">
        <v>0</v>
      </c>
      <c r="Q97" s="6">
        <v>0</v>
      </c>
      <c r="R97" s="6">
        <v>801</v>
      </c>
      <c r="S97" s="6">
        <v>0</v>
      </c>
      <c r="T97" s="6">
        <v>0</v>
      </c>
      <c r="U97" s="6">
        <v>0</v>
      </c>
      <c r="V97" s="6">
        <v>0</v>
      </c>
    </row>
    <row r="98" spans="14:26" ht="15" thickBot="1" x14ac:dyDescent="0.35">
      <c r="N98" s="5" t="s">
        <v>183</v>
      </c>
      <c r="O98" s="6">
        <v>0</v>
      </c>
      <c r="P98" s="6">
        <v>0</v>
      </c>
      <c r="Q98" s="6">
        <v>0</v>
      </c>
      <c r="R98" s="6">
        <v>798</v>
      </c>
      <c r="S98" s="6">
        <v>0</v>
      </c>
      <c r="T98" s="6">
        <v>0</v>
      </c>
      <c r="U98" s="6">
        <v>0</v>
      </c>
      <c r="V98" s="6">
        <v>0</v>
      </c>
    </row>
    <row r="99" spans="14:26" ht="15" thickBot="1" x14ac:dyDescent="0.35">
      <c r="N99" s="5" t="s">
        <v>184</v>
      </c>
      <c r="O99" s="6">
        <v>0</v>
      </c>
      <c r="P99" s="6">
        <v>0</v>
      </c>
      <c r="Q99" s="6">
        <v>0</v>
      </c>
      <c r="R99" s="6">
        <v>798</v>
      </c>
      <c r="S99" s="6">
        <v>0</v>
      </c>
      <c r="T99" s="6">
        <v>0</v>
      </c>
      <c r="U99" s="6">
        <v>0</v>
      </c>
      <c r="V99" s="6">
        <v>0</v>
      </c>
    </row>
    <row r="100" spans="14:26" ht="15" thickBot="1" x14ac:dyDescent="0.35">
      <c r="N100" s="5" t="s">
        <v>185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</row>
    <row r="101" spans="14:26" ht="15" thickBot="1" x14ac:dyDescent="0.35">
      <c r="N101" s="5" t="s">
        <v>186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</row>
    <row r="102" spans="14:26" ht="18.600000000000001" thickBot="1" x14ac:dyDescent="0.35">
      <c r="N102" s="1"/>
    </row>
    <row r="103" spans="14:26" ht="15" thickBot="1" x14ac:dyDescent="0.35">
      <c r="N103" s="5" t="s">
        <v>81</v>
      </c>
      <c r="O103" s="5" t="s">
        <v>28</v>
      </c>
      <c r="P103" s="5" t="s">
        <v>29</v>
      </c>
      <c r="Q103" s="5" t="s">
        <v>30</v>
      </c>
      <c r="R103" s="5" t="s">
        <v>31</v>
      </c>
      <c r="S103" s="5" t="s">
        <v>200</v>
      </c>
      <c r="T103" s="5" t="s">
        <v>201</v>
      </c>
      <c r="U103" s="5" t="s">
        <v>202</v>
      </c>
      <c r="V103" s="5" t="s">
        <v>203</v>
      </c>
      <c r="W103" s="5" t="s">
        <v>82</v>
      </c>
      <c r="X103" s="5" t="s">
        <v>83</v>
      </c>
      <c r="Y103" s="5" t="s">
        <v>84</v>
      </c>
      <c r="Z103" s="5" t="s">
        <v>85</v>
      </c>
    </row>
    <row r="104" spans="14:26" ht="15" thickBot="1" x14ac:dyDescent="0.35">
      <c r="N104" s="5" t="s">
        <v>33</v>
      </c>
      <c r="O104" s="6">
        <v>0</v>
      </c>
      <c r="P104" s="6">
        <v>0</v>
      </c>
      <c r="Q104" s="6">
        <v>891</v>
      </c>
      <c r="R104" s="6">
        <v>2547</v>
      </c>
      <c r="S104" s="6">
        <v>0</v>
      </c>
      <c r="T104" s="6">
        <v>0</v>
      </c>
      <c r="U104" s="6">
        <v>0</v>
      </c>
      <c r="V104" s="6">
        <v>471</v>
      </c>
      <c r="W104" s="6">
        <v>3909</v>
      </c>
      <c r="X104" s="6">
        <v>3909</v>
      </c>
      <c r="Y104" s="6">
        <v>0</v>
      </c>
      <c r="Z104" s="6">
        <v>0</v>
      </c>
    </row>
    <row r="105" spans="14:26" ht="15" thickBot="1" x14ac:dyDescent="0.35">
      <c r="N105" s="5" t="s">
        <v>34</v>
      </c>
      <c r="O105" s="6">
        <v>0</v>
      </c>
      <c r="P105" s="6">
        <v>0</v>
      </c>
      <c r="Q105" s="6">
        <v>104</v>
      </c>
      <c r="R105" s="6">
        <v>6321</v>
      </c>
      <c r="S105" s="6">
        <v>0</v>
      </c>
      <c r="T105" s="6">
        <v>0</v>
      </c>
      <c r="U105" s="6">
        <v>0</v>
      </c>
      <c r="V105" s="6">
        <v>470</v>
      </c>
      <c r="W105" s="6">
        <v>6895</v>
      </c>
      <c r="X105" s="6">
        <v>6895</v>
      </c>
      <c r="Y105" s="6">
        <v>0</v>
      </c>
      <c r="Z105" s="6">
        <v>0</v>
      </c>
    </row>
    <row r="106" spans="14:26" ht="15" thickBot="1" x14ac:dyDescent="0.35">
      <c r="N106" s="5" t="s">
        <v>35</v>
      </c>
      <c r="O106" s="6">
        <v>0</v>
      </c>
      <c r="P106" s="6">
        <v>0</v>
      </c>
      <c r="Q106" s="6">
        <v>104</v>
      </c>
      <c r="R106" s="6">
        <v>9378</v>
      </c>
      <c r="S106" s="6">
        <v>0</v>
      </c>
      <c r="T106" s="6">
        <v>0</v>
      </c>
      <c r="U106" s="6">
        <v>0</v>
      </c>
      <c r="V106" s="6">
        <v>0</v>
      </c>
      <c r="W106" s="6">
        <v>9482</v>
      </c>
      <c r="X106" s="6">
        <v>9482</v>
      </c>
      <c r="Y106" s="6">
        <v>0</v>
      </c>
      <c r="Z106" s="6">
        <v>0</v>
      </c>
    </row>
    <row r="107" spans="14:26" ht="15" thickBot="1" x14ac:dyDescent="0.35">
      <c r="N107" s="5" t="s">
        <v>36</v>
      </c>
      <c r="O107" s="6">
        <v>0</v>
      </c>
      <c r="P107" s="6">
        <v>0</v>
      </c>
      <c r="Q107" s="6">
        <v>241</v>
      </c>
      <c r="R107" s="6">
        <v>0</v>
      </c>
      <c r="S107" s="6">
        <v>0</v>
      </c>
      <c r="T107" s="6">
        <v>0</v>
      </c>
      <c r="U107" s="6">
        <v>0</v>
      </c>
      <c r="V107" s="6">
        <v>627</v>
      </c>
      <c r="W107" s="6">
        <v>868</v>
      </c>
      <c r="X107" s="6">
        <v>868</v>
      </c>
      <c r="Y107" s="6">
        <v>0</v>
      </c>
      <c r="Z107" s="6">
        <v>0</v>
      </c>
    </row>
    <row r="108" spans="14:26" ht="15" thickBot="1" x14ac:dyDescent="0.35">
      <c r="N108" s="5" t="s">
        <v>37</v>
      </c>
      <c r="O108" s="6">
        <v>0</v>
      </c>
      <c r="P108" s="6">
        <v>0</v>
      </c>
      <c r="Q108" s="6">
        <v>891</v>
      </c>
      <c r="R108" s="6">
        <v>7164</v>
      </c>
      <c r="S108" s="6">
        <v>0</v>
      </c>
      <c r="T108" s="6">
        <v>0</v>
      </c>
      <c r="U108" s="6">
        <v>0</v>
      </c>
      <c r="V108" s="6">
        <v>264</v>
      </c>
      <c r="W108" s="6">
        <v>8319</v>
      </c>
      <c r="X108" s="6">
        <v>8319</v>
      </c>
      <c r="Y108" s="6">
        <v>0</v>
      </c>
      <c r="Z108" s="6">
        <v>0</v>
      </c>
    </row>
    <row r="109" spans="14:26" ht="15" thickBot="1" x14ac:dyDescent="0.35">
      <c r="N109" s="5" t="s">
        <v>38</v>
      </c>
      <c r="O109" s="6">
        <v>0</v>
      </c>
      <c r="P109" s="6">
        <v>0</v>
      </c>
      <c r="Q109" s="6">
        <v>0</v>
      </c>
      <c r="R109" s="6">
        <v>8002</v>
      </c>
      <c r="S109" s="6">
        <v>0</v>
      </c>
      <c r="T109" s="6">
        <v>0</v>
      </c>
      <c r="U109" s="6">
        <v>0</v>
      </c>
      <c r="V109" s="6">
        <v>264</v>
      </c>
      <c r="W109" s="6">
        <v>8266</v>
      </c>
      <c r="X109" s="6">
        <v>8266</v>
      </c>
      <c r="Y109" s="6">
        <v>0</v>
      </c>
      <c r="Z109" s="6">
        <v>0</v>
      </c>
    </row>
    <row r="110" spans="14:26" ht="15" thickBot="1" x14ac:dyDescent="0.35">
      <c r="N110" s="5" t="s">
        <v>39</v>
      </c>
      <c r="O110" s="6">
        <v>0</v>
      </c>
      <c r="P110" s="6">
        <v>0</v>
      </c>
      <c r="Q110" s="6">
        <v>104</v>
      </c>
      <c r="R110" s="6">
        <v>2547</v>
      </c>
      <c r="S110" s="6">
        <v>0</v>
      </c>
      <c r="T110" s="6">
        <v>0</v>
      </c>
      <c r="U110" s="6">
        <v>0</v>
      </c>
      <c r="V110" s="6">
        <v>471</v>
      </c>
      <c r="W110" s="6">
        <v>3122</v>
      </c>
      <c r="X110" s="6">
        <v>3122</v>
      </c>
      <c r="Y110" s="6">
        <v>0</v>
      </c>
      <c r="Z110" s="6">
        <v>0</v>
      </c>
    </row>
    <row r="111" spans="14:26" ht="15" thickBot="1" x14ac:dyDescent="0.35">
      <c r="N111" s="5" t="s">
        <v>40</v>
      </c>
      <c r="O111" s="6">
        <v>0</v>
      </c>
      <c r="P111" s="6">
        <v>0</v>
      </c>
      <c r="Q111" s="6">
        <v>241</v>
      </c>
      <c r="R111" s="6">
        <v>4902</v>
      </c>
      <c r="S111" s="6">
        <v>0</v>
      </c>
      <c r="T111" s="6">
        <v>0</v>
      </c>
      <c r="U111" s="6">
        <v>0</v>
      </c>
      <c r="V111" s="6">
        <v>471</v>
      </c>
      <c r="W111" s="6">
        <v>5614</v>
      </c>
      <c r="X111" s="6">
        <v>5614</v>
      </c>
      <c r="Y111" s="6">
        <v>0</v>
      </c>
      <c r="Z111" s="6">
        <v>0</v>
      </c>
    </row>
    <row r="112" spans="14:26" ht="15" thickBot="1" x14ac:dyDescent="0.35">
      <c r="N112" s="5" t="s">
        <v>41</v>
      </c>
      <c r="O112" s="6">
        <v>0</v>
      </c>
      <c r="P112" s="6">
        <v>0</v>
      </c>
      <c r="Q112" s="6">
        <v>0</v>
      </c>
      <c r="R112" s="6">
        <v>6321</v>
      </c>
      <c r="S112" s="6">
        <v>0</v>
      </c>
      <c r="T112" s="6">
        <v>0</v>
      </c>
      <c r="U112" s="6">
        <v>0</v>
      </c>
      <c r="V112" s="6">
        <v>264</v>
      </c>
      <c r="W112" s="6">
        <v>6585</v>
      </c>
      <c r="X112" s="6">
        <v>6585</v>
      </c>
      <c r="Y112" s="6">
        <v>0</v>
      </c>
      <c r="Z112" s="6">
        <v>0</v>
      </c>
    </row>
    <row r="113" spans="14:26" ht="15" thickBot="1" x14ac:dyDescent="0.35">
      <c r="N113" s="5" t="s">
        <v>42</v>
      </c>
      <c r="O113" s="6">
        <v>0</v>
      </c>
      <c r="P113" s="6">
        <v>0</v>
      </c>
      <c r="Q113" s="6">
        <v>891</v>
      </c>
      <c r="R113" s="6">
        <v>8002</v>
      </c>
      <c r="S113" s="6">
        <v>0</v>
      </c>
      <c r="T113" s="6">
        <v>503</v>
      </c>
      <c r="U113" s="6">
        <v>0</v>
      </c>
      <c r="V113" s="6">
        <v>65</v>
      </c>
      <c r="W113" s="6">
        <v>9461</v>
      </c>
      <c r="X113" s="6">
        <v>9461</v>
      </c>
      <c r="Y113" s="6">
        <v>0</v>
      </c>
      <c r="Z113" s="6">
        <v>0</v>
      </c>
    </row>
    <row r="114" spans="14:26" ht="15" thickBot="1" x14ac:dyDescent="0.35">
      <c r="N114" s="5" t="s">
        <v>43</v>
      </c>
      <c r="O114" s="6">
        <v>0</v>
      </c>
      <c r="P114" s="6">
        <v>0</v>
      </c>
      <c r="Q114" s="6">
        <v>104</v>
      </c>
      <c r="R114" s="6">
        <v>8534</v>
      </c>
      <c r="S114" s="6">
        <v>0</v>
      </c>
      <c r="T114" s="6">
        <v>503</v>
      </c>
      <c r="U114" s="6">
        <v>0</v>
      </c>
      <c r="V114" s="6">
        <v>0</v>
      </c>
      <c r="W114" s="6">
        <v>9141</v>
      </c>
      <c r="X114" s="6">
        <v>9141</v>
      </c>
      <c r="Y114" s="6">
        <v>0</v>
      </c>
      <c r="Z114" s="6">
        <v>0</v>
      </c>
    </row>
    <row r="115" spans="14:26" ht="15" thickBot="1" x14ac:dyDescent="0.35">
      <c r="N115" s="5" t="s">
        <v>44</v>
      </c>
      <c r="O115" s="6">
        <v>0</v>
      </c>
      <c r="P115" s="6">
        <v>0</v>
      </c>
      <c r="Q115" s="6">
        <v>241</v>
      </c>
      <c r="R115" s="6">
        <v>8002</v>
      </c>
      <c r="S115" s="6">
        <v>0</v>
      </c>
      <c r="T115" s="6">
        <v>503</v>
      </c>
      <c r="U115" s="6">
        <v>0</v>
      </c>
      <c r="V115" s="6">
        <v>264</v>
      </c>
      <c r="W115" s="6">
        <v>9010</v>
      </c>
      <c r="X115" s="6">
        <v>9010</v>
      </c>
      <c r="Y115" s="6">
        <v>0</v>
      </c>
      <c r="Z115" s="6">
        <v>0</v>
      </c>
    </row>
    <row r="116" spans="14:26" ht="15" thickBot="1" x14ac:dyDescent="0.35">
      <c r="N116" s="5" t="s">
        <v>45</v>
      </c>
      <c r="O116" s="6">
        <v>0</v>
      </c>
      <c r="P116" s="6">
        <v>535</v>
      </c>
      <c r="Q116" s="6">
        <v>104</v>
      </c>
      <c r="R116" s="6">
        <v>2547</v>
      </c>
      <c r="S116" s="6">
        <v>0</v>
      </c>
      <c r="T116" s="6">
        <v>0</v>
      </c>
      <c r="U116" s="6">
        <v>0</v>
      </c>
      <c r="V116" s="6">
        <v>471</v>
      </c>
      <c r="W116" s="6">
        <v>3657</v>
      </c>
      <c r="X116" s="6">
        <v>3657</v>
      </c>
      <c r="Y116" s="6">
        <v>0</v>
      </c>
      <c r="Z116" s="6">
        <v>0</v>
      </c>
    </row>
    <row r="117" spans="14:26" ht="15" thickBot="1" x14ac:dyDescent="0.35">
      <c r="N117" s="5" t="s">
        <v>46</v>
      </c>
      <c r="O117" s="6">
        <v>0</v>
      </c>
      <c r="P117" s="6">
        <v>0</v>
      </c>
      <c r="Q117" s="6">
        <v>104</v>
      </c>
      <c r="R117" s="6">
        <v>2405</v>
      </c>
      <c r="S117" s="6">
        <v>0</v>
      </c>
      <c r="T117" s="6">
        <v>0</v>
      </c>
      <c r="U117" s="6">
        <v>0</v>
      </c>
      <c r="V117" s="6">
        <v>471</v>
      </c>
      <c r="W117" s="6">
        <v>2980</v>
      </c>
      <c r="X117" s="6">
        <v>2980</v>
      </c>
      <c r="Y117" s="6">
        <v>0</v>
      </c>
      <c r="Z117" s="6">
        <v>0</v>
      </c>
    </row>
    <row r="118" spans="14:26" ht="15" thickBot="1" x14ac:dyDescent="0.35">
      <c r="N118" s="5" t="s">
        <v>47</v>
      </c>
      <c r="O118" s="6">
        <v>0</v>
      </c>
      <c r="P118" s="6">
        <v>0</v>
      </c>
      <c r="Q118" s="6">
        <v>0</v>
      </c>
      <c r="R118" s="6">
        <v>6016</v>
      </c>
      <c r="S118" s="6">
        <v>0</v>
      </c>
      <c r="T118" s="6">
        <v>0</v>
      </c>
      <c r="U118" s="6">
        <v>0</v>
      </c>
      <c r="V118" s="6">
        <v>471</v>
      </c>
      <c r="W118" s="6">
        <v>6487</v>
      </c>
      <c r="X118" s="6">
        <v>6487</v>
      </c>
      <c r="Y118" s="6">
        <v>0</v>
      </c>
      <c r="Z118" s="6">
        <v>0</v>
      </c>
    </row>
    <row r="119" spans="14:26" ht="15" thickBot="1" x14ac:dyDescent="0.35">
      <c r="N119" s="5" t="s">
        <v>130</v>
      </c>
      <c r="O119" s="6">
        <v>0</v>
      </c>
      <c r="P119" s="6">
        <v>0</v>
      </c>
      <c r="Q119" s="6">
        <v>0</v>
      </c>
      <c r="R119" s="6">
        <v>801</v>
      </c>
      <c r="S119" s="6">
        <v>0</v>
      </c>
      <c r="T119" s="6">
        <v>0</v>
      </c>
      <c r="U119" s="6">
        <v>0</v>
      </c>
      <c r="V119" s="6">
        <v>471</v>
      </c>
      <c r="W119" s="6">
        <v>1272</v>
      </c>
      <c r="X119" s="6">
        <v>1272</v>
      </c>
      <c r="Y119" s="6">
        <v>0</v>
      </c>
      <c r="Z119" s="6">
        <v>0</v>
      </c>
    </row>
    <row r="120" spans="14:26" ht="15" thickBot="1" x14ac:dyDescent="0.35">
      <c r="N120" s="5" t="s">
        <v>131</v>
      </c>
      <c r="O120" s="6">
        <v>0</v>
      </c>
      <c r="P120" s="6">
        <v>0</v>
      </c>
      <c r="Q120" s="6">
        <v>173</v>
      </c>
      <c r="R120" s="6">
        <v>798</v>
      </c>
      <c r="S120" s="6">
        <v>0</v>
      </c>
      <c r="T120" s="6">
        <v>0</v>
      </c>
      <c r="U120" s="6">
        <v>0</v>
      </c>
      <c r="V120" s="6">
        <v>471</v>
      </c>
      <c r="W120" s="6">
        <v>1442</v>
      </c>
      <c r="X120" s="6">
        <v>1442</v>
      </c>
      <c r="Y120" s="6">
        <v>0</v>
      </c>
      <c r="Z120" s="6">
        <v>0</v>
      </c>
    </row>
    <row r="121" spans="14:26" ht="15" thickBot="1" x14ac:dyDescent="0.35">
      <c r="N121" s="5" t="s">
        <v>132</v>
      </c>
      <c r="O121" s="6">
        <v>0</v>
      </c>
      <c r="P121" s="6">
        <v>0</v>
      </c>
      <c r="Q121" s="6">
        <v>0</v>
      </c>
      <c r="R121" s="6">
        <v>9378</v>
      </c>
      <c r="S121" s="6">
        <v>0</v>
      </c>
      <c r="T121" s="6">
        <v>0</v>
      </c>
      <c r="U121" s="6">
        <v>0</v>
      </c>
      <c r="V121" s="6">
        <v>0</v>
      </c>
      <c r="W121" s="6">
        <v>9378</v>
      </c>
      <c r="X121" s="6">
        <v>9378</v>
      </c>
      <c r="Y121" s="6">
        <v>0</v>
      </c>
      <c r="Z121" s="6">
        <v>0</v>
      </c>
    </row>
    <row r="122" spans="14:26" ht="15" thickBot="1" x14ac:dyDescent="0.35">
      <c r="N122" s="5" t="s">
        <v>133</v>
      </c>
      <c r="O122" s="6">
        <v>0</v>
      </c>
      <c r="P122" s="6">
        <v>0</v>
      </c>
      <c r="Q122" s="6">
        <v>104</v>
      </c>
      <c r="R122" s="6">
        <v>6384</v>
      </c>
      <c r="S122" s="6">
        <v>0</v>
      </c>
      <c r="T122" s="6">
        <v>0</v>
      </c>
      <c r="U122" s="6">
        <v>0</v>
      </c>
      <c r="V122" s="6">
        <v>264</v>
      </c>
      <c r="W122" s="6">
        <v>6752</v>
      </c>
      <c r="X122" s="6">
        <v>6752</v>
      </c>
      <c r="Y122" s="6">
        <v>0</v>
      </c>
      <c r="Z122" s="6">
        <v>0</v>
      </c>
    </row>
    <row r="123" spans="14:26" ht="15" thickBot="1" x14ac:dyDescent="0.35">
      <c r="N123" s="5" t="s">
        <v>134</v>
      </c>
      <c r="O123" s="6">
        <v>0</v>
      </c>
      <c r="P123" s="6">
        <v>0</v>
      </c>
      <c r="Q123" s="6">
        <v>891</v>
      </c>
      <c r="R123" s="6">
        <v>10018</v>
      </c>
      <c r="S123" s="6">
        <v>0</v>
      </c>
      <c r="T123" s="6">
        <v>0</v>
      </c>
      <c r="U123" s="6">
        <v>0</v>
      </c>
      <c r="V123" s="6">
        <v>0</v>
      </c>
      <c r="W123" s="6">
        <v>10909</v>
      </c>
      <c r="X123" s="6">
        <v>10909</v>
      </c>
      <c r="Y123" s="6">
        <v>0</v>
      </c>
      <c r="Z123" s="6">
        <v>0</v>
      </c>
    </row>
    <row r="124" spans="14:26" ht="15" thickBot="1" x14ac:dyDescent="0.35">
      <c r="N124" s="5" t="s">
        <v>135</v>
      </c>
      <c r="O124" s="6">
        <v>0</v>
      </c>
      <c r="P124" s="6">
        <v>0</v>
      </c>
      <c r="Q124" s="6">
        <v>891</v>
      </c>
      <c r="R124" s="6">
        <v>9602</v>
      </c>
      <c r="S124" s="6">
        <v>0</v>
      </c>
      <c r="T124" s="6">
        <v>0</v>
      </c>
      <c r="U124" s="6">
        <v>0</v>
      </c>
      <c r="V124" s="6">
        <v>0</v>
      </c>
      <c r="W124" s="6">
        <v>10493</v>
      </c>
      <c r="X124" s="6">
        <v>10493</v>
      </c>
      <c r="Y124" s="6">
        <v>0</v>
      </c>
      <c r="Z124" s="6">
        <v>0</v>
      </c>
    </row>
    <row r="125" spans="14:26" ht="15" thickBot="1" x14ac:dyDescent="0.35">
      <c r="N125" s="5" t="s">
        <v>136</v>
      </c>
      <c r="O125" s="6">
        <v>0</v>
      </c>
      <c r="P125" s="6">
        <v>0</v>
      </c>
      <c r="Q125" s="6">
        <v>891</v>
      </c>
      <c r="R125" s="6">
        <v>5190</v>
      </c>
      <c r="S125" s="6">
        <v>0</v>
      </c>
      <c r="T125" s="6">
        <v>0</v>
      </c>
      <c r="U125" s="6">
        <v>0</v>
      </c>
      <c r="V125" s="6">
        <v>471</v>
      </c>
      <c r="W125" s="6">
        <v>6552</v>
      </c>
      <c r="X125" s="6">
        <v>6552</v>
      </c>
      <c r="Y125" s="6">
        <v>0</v>
      </c>
      <c r="Z125" s="6">
        <v>0</v>
      </c>
    </row>
    <row r="126" spans="14:26" ht="15" thickBot="1" x14ac:dyDescent="0.35">
      <c r="N126" s="5" t="s">
        <v>137</v>
      </c>
      <c r="O126" s="6">
        <v>0</v>
      </c>
      <c r="P126" s="6">
        <v>0</v>
      </c>
      <c r="Q126" s="6">
        <v>104</v>
      </c>
      <c r="R126" s="6">
        <v>6016</v>
      </c>
      <c r="S126" s="6">
        <v>0</v>
      </c>
      <c r="T126" s="6">
        <v>0</v>
      </c>
      <c r="U126" s="6">
        <v>0</v>
      </c>
      <c r="V126" s="6">
        <v>470</v>
      </c>
      <c r="W126" s="6">
        <v>6590</v>
      </c>
      <c r="X126" s="6">
        <v>6590</v>
      </c>
      <c r="Y126" s="6">
        <v>0</v>
      </c>
      <c r="Z126" s="6">
        <v>0</v>
      </c>
    </row>
    <row r="127" spans="14:26" ht="15" thickBot="1" x14ac:dyDescent="0.35">
      <c r="N127" s="5" t="s">
        <v>138</v>
      </c>
      <c r="O127" s="6">
        <v>0</v>
      </c>
      <c r="P127" s="6">
        <v>0</v>
      </c>
      <c r="Q127" s="6">
        <v>891</v>
      </c>
      <c r="R127" s="6">
        <v>8534</v>
      </c>
      <c r="S127" s="6">
        <v>0</v>
      </c>
      <c r="T127" s="6">
        <v>0</v>
      </c>
      <c r="U127" s="6">
        <v>0</v>
      </c>
      <c r="V127" s="6">
        <v>65</v>
      </c>
      <c r="W127" s="6">
        <v>9490</v>
      </c>
      <c r="X127" s="6">
        <v>9490</v>
      </c>
      <c r="Y127" s="6">
        <v>0</v>
      </c>
      <c r="Z127" s="6">
        <v>0</v>
      </c>
    </row>
    <row r="128" spans="14:26" ht="15" thickBot="1" x14ac:dyDescent="0.35">
      <c r="N128" s="5" t="s">
        <v>139</v>
      </c>
      <c r="O128" s="6">
        <v>0</v>
      </c>
      <c r="P128" s="6">
        <v>0</v>
      </c>
      <c r="Q128" s="6">
        <v>0</v>
      </c>
      <c r="R128" s="6">
        <v>1366</v>
      </c>
      <c r="S128" s="6">
        <v>0</v>
      </c>
      <c r="T128" s="6">
        <v>0</v>
      </c>
      <c r="U128" s="6">
        <v>0</v>
      </c>
      <c r="V128" s="6">
        <v>471</v>
      </c>
      <c r="W128" s="6">
        <v>1837</v>
      </c>
      <c r="X128" s="6">
        <v>1837</v>
      </c>
      <c r="Y128" s="6">
        <v>0</v>
      </c>
      <c r="Z128" s="6">
        <v>0</v>
      </c>
    </row>
    <row r="129" spans="14:26" ht="15" thickBot="1" x14ac:dyDescent="0.35">
      <c r="N129" s="5" t="s">
        <v>140</v>
      </c>
      <c r="O129" s="6">
        <v>0</v>
      </c>
      <c r="P129" s="6">
        <v>0</v>
      </c>
      <c r="Q129" s="6">
        <v>104</v>
      </c>
      <c r="R129" s="6">
        <v>0</v>
      </c>
      <c r="S129" s="6">
        <v>0</v>
      </c>
      <c r="T129" s="6">
        <v>0</v>
      </c>
      <c r="U129" s="6">
        <v>0</v>
      </c>
      <c r="V129" s="6">
        <v>471</v>
      </c>
      <c r="W129" s="6">
        <v>575</v>
      </c>
      <c r="X129" s="6">
        <v>575</v>
      </c>
      <c r="Y129" s="6">
        <v>0</v>
      </c>
      <c r="Z129" s="6">
        <v>0</v>
      </c>
    </row>
    <row r="130" spans="14:26" ht="15" thickBot="1" x14ac:dyDescent="0.35">
      <c r="N130" s="5" t="s">
        <v>141</v>
      </c>
      <c r="O130" s="6">
        <v>0</v>
      </c>
      <c r="P130" s="6">
        <v>0</v>
      </c>
      <c r="Q130" s="6">
        <v>241</v>
      </c>
      <c r="R130" s="6">
        <v>7832</v>
      </c>
      <c r="S130" s="6">
        <v>0</v>
      </c>
      <c r="T130" s="6">
        <v>0</v>
      </c>
      <c r="U130" s="6">
        <v>0</v>
      </c>
      <c r="V130" s="6">
        <v>264</v>
      </c>
      <c r="W130" s="6">
        <v>8337</v>
      </c>
      <c r="X130" s="6">
        <v>8337</v>
      </c>
      <c r="Y130" s="6">
        <v>0</v>
      </c>
      <c r="Z130" s="6">
        <v>0</v>
      </c>
    </row>
    <row r="131" spans="14:26" ht="15" thickBot="1" x14ac:dyDescent="0.35">
      <c r="N131" s="5" t="s">
        <v>142</v>
      </c>
      <c r="O131" s="6">
        <v>0</v>
      </c>
      <c r="P131" s="6">
        <v>0</v>
      </c>
      <c r="Q131" s="6">
        <v>891</v>
      </c>
      <c r="R131" s="6">
        <v>2827</v>
      </c>
      <c r="S131" s="6">
        <v>0</v>
      </c>
      <c r="T131" s="6">
        <v>0</v>
      </c>
      <c r="U131" s="6">
        <v>0</v>
      </c>
      <c r="V131" s="6">
        <v>471</v>
      </c>
      <c r="W131" s="6">
        <v>4189</v>
      </c>
      <c r="X131" s="6">
        <v>4189</v>
      </c>
      <c r="Y131" s="6">
        <v>0</v>
      </c>
      <c r="Z131" s="6">
        <v>0</v>
      </c>
    </row>
    <row r="132" spans="14:26" ht="15" thickBot="1" x14ac:dyDescent="0.35">
      <c r="N132" s="5" t="s">
        <v>143</v>
      </c>
      <c r="O132" s="6">
        <v>0</v>
      </c>
      <c r="P132" s="6">
        <v>0</v>
      </c>
      <c r="Q132" s="6">
        <v>891</v>
      </c>
      <c r="R132" s="6">
        <v>1510</v>
      </c>
      <c r="S132" s="6">
        <v>0</v>
      </c>
      <c r="T132" s="6">
        <v>0</v>
      </c>
      <c r="U132" s="6">
        <v>0</v>
      </c>
      <c r="V132" s="6">
        <v>471</v>
      </c>
      <c r="W132" s="6">
        <v>2872</v>
      </c>
      <c r="X132" s="6">
        <v>2872</v>
      </c>
      <c r="Y132" s="6">
        <v>0</v>
      </c>
      <c r="Z132" s="6">
        <v>0</v>
      </c>
    </row>
    <row r="133" spans="14:26" ht="15" thickBot="1" x14ac:dyDescent="0.35">
      <c r="N133" s="5" t="s">
        <v>144</v>
      </c>
      <c r="O133" s="6">
        <v>0</v>
      </c>
      <c r="P133" s="6">
        <v>0</v>
      </c>
      <c r="Q133" s="6">
        <v>891</v>
      </c>
      <c r="R133" s="6">
        <v>798</v>
      </c>
      <c r="S133" s="6">
        <v>0</v>
      </c>
      <c r="T133" s="6">
        <v>0</v>
      </c>
      <c r="U133" s="6">
        <v>0</v>
      </c>
      <c r="V133" s="6">
        <v>471</v>
      </c>
      <c r="W133" s="6">
        <v>2160</v>
      </c>
      <c r="X133" s="6">
        <v>2160</v>
      </c>
      <c r="Y133" s="6">
        <v>0</v>
      </c>
      <c r="Z133" s="6">
        <v>0</v>
      </c>
    </row>
    <row r="134" spans="14:26" ht="15" thickBot="1" x14ac:dyDescent="0.35"/>
    <row r="135" spans="14:26" ht="15" thickBot="1" x14ac:dyDescent="0.35">
      <c r="N135" s="7" t="s">
        <v>86</v>
      </c>
      <c r="O135" s="8">
        <v>12574</v>
      </c>
    </row>
    <row r="136" spans="14:26" ht="15" thickBot="1" x14ac:dyDescent="0.35">
      <c r="N136" s="7" t="s">
        <v>187</v>
      </c>
      <c r="O136" s="8">
        <v>0</v>
      </c>
    </row>
    <row r="137" spans="14:26" ht="15" thickBot="1" x14ac:dyDescent="0.35">
      <c r="N137" s="7" t="s">
        <v>88</v>
      </c>
      <c r="O137" s="8">
        <v>176644</v>
      </c>
    </row>
    <row r="138" spans="14:26" ht="15" thickBot="1" x14ac:dyDescent="0.35">
      <c r="N138" s="7" t="s">
        <v>89</v>
      </c>
      <c r="O138" s="8">
        <v>176644</v>
      </c>
    </row>
    <row r="139" spans="14:26" ht="15" thickBot="1" x14ac:dyDescent="0.35">
      <c r="N139" s="7" t="s">
        <v>90</v>
      </c>
      <c r="O139" s="8">
        <v>0</v>
      </c>
    </row>
    <row r="140" spans="14:26" ht="15" thickBot="1" x14ac:dyDescent="0.35">
      <c r="N140" s="7" t="s">
        <v>91</v>
      </c>
      <c r="O140" s="8"/>
    </row>
    <row r="141" spans="14:26" ht="15" thickBot="1" x14ac:dyDescent="0.35">
      <c r="N141" s="7" t="s">
        <v>92</v>
      </c>
      <c r="O141" s="8"/>
    </row>
    <row r="142" spans="14:26" ht="15" thickBot="1" x14ac:dyDescent="0.35">
      <c r="N142" s="7" t="s">
        <v>93</v>
      </c>
      <c r="O142" s="8">
        <v>0</v>
      </c>
    </row>
    <row r="144" spans="14:26" x14ac:dyDescent="0.3">
      <c r="N144" s="9" t="s">
        <v>94</v>
      </c>
    </row>
    <row r="146" spans="14:14" x14ac:dyDescent="0.3">
      <c r="N146" s="10" t="s">
        <v>232</v>
      </c>
    </row>
    <row r="147" spans="14:14" x14ac:dyDescent="0.3">
      <c r="N147" s="10" t="s">
        <v>233</v>
      </c>
    </row>
  </sheetData>
  <conditionalFormatting sqref="O72:O10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2:P1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2:Q1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2:R1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2:S10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2:T10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2:U10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2:V10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N144" r:id="rId1" display="https://miau.my-x.hu/myx-free/coco/test/330416320220309113715.html" xr:uid="{4A4EE66A-ADDD-40C0-A338-EF1EFB59E2F6}"/>
  </hyperlinks>
  <pageMargins left="0.7" right="0.7" top="0.75" bottom="0.75" header="0.3" footer="0.3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20E7-18B4-41F4-96E4-2B1B3AA3E8A1}">
  <dimension ref="A1:AA146"/>
  <sheetViews>
    <sheetView zoomScale="20" zoomScaleNormal="20" workbookViewId="0">
      <selection activeCell="AA71" sqref="AA71"/>
    </sheetView>
  </sheetViews>
  <sheetFormatPr defaultRowHeight="14.4" x14ac:dyDescent="0.3"/>
  <sheetData>
    <row r="1" spans="1:26" ht="18" x14ac:dyDescent="0.3">
      <c r="A1" s="1"/>
      <c r="O1" s="1"/>
    </row>
    <row r="2" spans="1:26" x14ac:dyDescent="0.3">
      <c r="A2" s="2"/>
      <c r="O2" s="2"/>
    </row>
    <row r="5" spans="1:26" ht="18" x14ac:dyDescent="0.3">
      <c r="A5" s="3" t="s">
        <v>20</v>
      </c>
      <c r="B5" s="4" t="s">
        <v>245</v>
      </c>
      <c r="C5" s="3" t="s">
        <v>21</v>
      </c>
      <c r="D5" s="4">
        <v>30</v>
      </c>
      <c r="E5" s="3" t="s">
        <v>22</v>
      </c>
      <c r="F5" s="4">
        <v>8</v>
      </c>
      <c r="G5" s="3" t="s">
        <v>23</v>
      </c>
      <c r="H5" s="4">
        <v>30</v>
      </c>
      <c r="I5" s="3" t="s">
        <v>24</v>
      </c>
      <c r="J5" s="4">
        <v>0</v>
      </c>
      <c r="K5" s="3" t="s">
        <v>25</v>
      </c>
      <c r="L5" s="4" t="s">
        <v>246</v>
      </c>
      <c r="O5" s="3" t="s">
        <v>20</v>
      </c>
      <c r="P5" s="4" t="s">
        <v>245</v>
      </c>
      <c r="Q5" s="3" t="s">
        <v>21</v>
      </c>
      <c r="R5" s="4">
        <v>30</v>
      </c>
      <c r="S5" s="3" t="s">
        <v>22</v>
      </c>
      <c r="T5" s="4">
        <v>4</v>
      </c>
      <c r="U5" s="3" t="s">
        <v>23</v>
      </c>
      <c r="V5" s="4">
        <v>30</v>
      </c>
      <c r="W5" s="3" t="s">
        <v>24</v>
      </c>
      <c r="X5" s="4">
        <v>0</v>
      </c>
      <c r="Y5" s="3" t="s">
        <v>25</v>
      </c>
      <c r="Z5" s="4" t="s">
        <v>246</v>
      </c>
    </row>
    <row r="6" spans="1:26" ht="18.600000000000001" thickBot="1" x14ac:dyDescent="0.35">
      <c r="A6" s="1"/>
      <c r="O6" s="1"/>
    </row>
    <row r="7" spans="1:26" ht="15" thickBot="1" x14ac:dyDescent="0.3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200</v>
      </c>
      <c r="G7" s="5" t="s">
        <v>201</v>
      </c>
      <c r="H7" s="5" t="s">
        <v>202</v>
      </c>
      <c r="I7" s="5" t="s">
        <v>203</v>
      </c>
      <c r="J7" s="5" t="s">
        <v>204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</row>
    <row r="8" spans="1:26" ht="15" thickBot="1" x14ac:dyDescent="0.35">
      <c r="A8" s="5" t="s">
        <v>33</v>
      </c>
      <c r="B8" s="6">
        <v>1</v>
      </c>
      <c r="C8" s="6">
        <v>25</v>
      </c>
      <c r="D8" s="6">
        <v>4</v>
      </c>
      <c r="E8" s="6">
        <v>21</v>
      </c>
      <c r="F8" s="6">
        <v>30</v>
      </c>
      <c r="G8" s="6">
        <v>6</v>
      </c>
      <c r="H8" s="6">
        <v>27</v>
      </c>
      <c r="I8" s="6">
        <v>10</v>
      </c>
      <c r="J8" s="6">
        <v>3909</v>
      </c>
      <c r="O8" s="5" t="s">
        <v>33</v>
      </c>
      <c r="P8" s="6">
        <v>1</v>
      </c>
      <c r="Q8" s="6">
        <v>25</v>
      </c>
      <c r="R8" s="6">
        <v>4</v>
      </c>
      <c r="S8" s="6">
        <v>21</v>
      </c>
      <c r="T8" s="6">
        <v>3909</v>
      </c>
    </row>
    <row r="9" spans="1:26" ht="15" thickBot="1" x14ac:dyDescent="0.35">
      <c r="A9" s="5" t="s">
        <v>34</v>
      </c>
      <c r="B9" s="6">
        <v>1</v>
      </c>
      <c r="C9" s="6">
        <v>20</v>
      </c>
      <c r="D9" s="6">
        <v>18</v>
      </c>
      <c r="E9" s="6">
        <v>14</v>
      </c>
      <c r="F9" s="6">
        <v>30</v>
      </c>
      <c r="G9" s="6">
        <v>11</v>
      </c>
      <c r="H9" s="6">
        <v>13</v>
      </c>
      <c r="I9" s="6">
        <v>17</v>
      </c>
      <c r="J9" s="6">
        <v>6895</v>
      </c>
      <c r="O9" s="5" t="s">
        <v>34</v>
      </c>
      <c r="P9" s="6">
        <v>1</v>
      </c>
      <c r="Q9" s="6">
        <v>20</v>
      </c>
      <c r="R9" s="6">
        <v>18</v>
      </c>
      <c r="S9" s="6">
        <v>14</v>
      </c>
      <c r="T9" s="6">
        <v>6895</v>
      </c>
    </row>
    <row r="10" spans="1:26" ht="15" thickBot="1" x14ac:dyDescent="0.35">
      <c r="A10" s="5" t="s">
        <v>35</v>
      </c>
      <c r="B10" s="6">
        <v>14</v>
      </c>
      <c r="C10" s="6">
        <v>18</v>
      </c>
      <c r="D10" s="6">
        <v>20</v>
      </c>
      <c r="E10" s="6">
        <v>4</v>
      </c>
      <c r="F10" s="6">
        <v>17</v>
      </c>
      <c r="G10" s="6">
        <v>13</v>
      </c>
      <c r="H10" s="6">
        <v>11</v>
      </c>
      <c r="I10" s="6">
        <v>27</v>
      </c>
      <c r="J10" s="6">
        <v>9482</v>
      </c>
      <c r="O10" s="5" t="s">
        <v>35</v>
      </c>
      <c r="P10" s="6">
        <v>14</v>
      </c>
      <c r="Q10" s="6">
        <v>18</v>
      </c>
      <c r="R10" s="6">
        <v>20</v>
      </c>
      <c r="S10" s="6">
        <v>4</v>
      </c>
      <c r="T10" s="6">
        <v>9482</v>
      </c>
    </row>
    <row r="11" spans="1:26" ht="15" thickBot="1" x14ac:dyDescent="0.35">
      <c r="A11" s="5" t="s">
        <v>36</v>
      </c>
      <c r="B11" s="6">
        <v>4</v>
      </c>
      <c r="C11" s="6">
        <v>26</v>
      </c>
      <c r="D11" s="6">
        <v>11</v>
      </c>
      <c r="E11" s="6">
        <v>30</v>
      </c>
      <c r="F11" s="6">
        <v>27</v>
      </c>
      <c r="G11" s="6">
        <v>5</v>
      </c>
      <c r="H11" s="6">
        <v>20</v>
      </c>
      <c r="I11" s="6">
        <v>1</v>
      </c>
      <c r="J11" s="6">
        <v>868</v>
      </c>
      <c r="O11" s="5" t="s">
        <v>36</v>
      </c>
      <c r="P11" s="6">
        <v>4</v>
      </c>
      <c r="Q11" s="6">
        <v>26</v>
      </c>
      <c r="R11" s="6">
        <v>11</v>
      </c>
      <c r="S11" s="6">
        <v>30</v>
      </c>
      <c r="T11" s="6">
        <v>868</v>
      </c>
    </row>
    <row r="12" spans="1:26" ht="15" thickBot="1" x14ac:dyDescent="0.35">
      <c r="A12" s="5" t="s">
        <v>37</v>
      </c>
      <c r="B12" s="6">
        <v>27</v>
      </c>
      <c r="C12" s="6">
        <v>22</v>
      </c>
      <c r="D12" s="6">
        <v>10</v>
      </c>
      <c r="E12" s="6">
        <v>11</v>
      </c>
      <c r="F12" s="6">
        <v>4</v>
      </c>
      <c r="G12" s="6">
        <v>9</v>
      </c>
      <c r="H12" s="6">
        <v>21</v>
      </c>
      <c r="I12" s="6">
        <v>20</v>
      </c>
      <c r="J12" s="6">
        <v>8319</v>
      </c>
      <c r="O12" s="5" t="s">
        <v>37</v>
      </c>
      <c r="P12" s="6">
        <v>27</v>
      </c>
      <c r="Q12" s="6">
        <v>22</v>
      </c>
      <c r="R12" s="6">
        <v>10</v>
      </c>
      <c r="S12" s="6">
        <v>11</v>
      </c>
      <c r="T12" s="6">
        <v>8319</v>
      </c>
    </row>
    <row r="13" spans="1:26" ht="15" thickBot="1" x14ac:dyDescent="0.35">
      <c r="A13" s="5" t="s">
        <v>38</v>
      </c>
      <c r="B13" s="6">
        <v>11</v>
      </c>
      <c r="C13" s="6">
        <v>18</v>
      </c>
      <c r="D13" s="6">
        <v>25</v>
      </c>
      <c r="E13" s="6">
        <v>9</v>
      </c>
      <c r="F13" s="6">
        <v>20</v>
      </c>
      <c r="G13" s="6">
        <v>13</v>
      </c>
      <c r="H13" s="6">
        <v>6</v>
      </c>
      <c r="I13" s="6">
        <v>22</v>
      </c>
      <c r="J13" s="6">
        <v>8266</v>
      </c>
      <c r="O13" s="5" t="s">
        <v>38</v>
      </c>
      <c r="P13" s="6">
        <v>11</v>
      </c>
      <c r="Q13" s="6">
        <v>18</v>
      </c>
      <c r="R13" s="6">
        <v>25</v>
      </c>
      <c r="S13" s="6">
        <v>9</v>
      </c>
      <c r="T13" s="6">
        <v>8266</v>
      </c>
    </row>
    <row r="14" spans="1:26" ht="15" thickBot="1" x14ac:dyDescent="0.35">
      <c r="A14" s="5" t="s">
        <v>39</v>
      </c>
      <c r="B14" s="6">
        <v>18</v>
      </c>
      <c r="C14" s="6">
        <v>22</v>
      </c>
      <c r="D14" s="6">
        <v>23</v>
      </c>
      <c r="E14" s="6">
        <v>22</v>
      </c>
      <c r="F14" s="6">
        <v>13</v>
      </c>
      <c r="G14" s="6">
        <v>9</v>
      </c>
      <c r="H14" s="6">
        <v>8</v>
      </c>
      <c r="I14" s="6">
        <v>9</v>
      </c>
      <c r="J14" s="6">
        <v>3122</v>
      </c>
      <c r="O14" s="5" t="s">
        <v>39</v>
      </c>
      <c r="P14" s="6">
        <v>18</v>
      </c>
      <c r="Q14" s="6">
        <v>22</v>
      </c>
      <c r="R14" s="6">
        <v>23</v>
      </c>
      <c r="S14" s="6">
        <v>22</v>
      </c>
      <c r="T14" s="6">
        <v>3122</v>
      </c>
    </row>
    <row r="15" spans="1:26" ht="15" thickBot="1" x14ac:dyDescent="0.35">
      <c r="A15" s="5" t="s">
        <v>40</v>
      </c>
      <c r="B15" s="6">
        <v>8</v>
      </c>
      <c r="C15" s="6">
        <v>24</v>
      </c>
      <c r="D15" s="6">
        <v>13</v>
      </c>
      <c r="E15" s="6">
        <v>18</v>
      </c>
      <c r="F15" s="6">
        <v>23</v>
      </c>
      <c r="G15" s="6">
        <v>7</v>
      </c>
      <c r="H15" s="6">
        <v>18</v>
      </c>
      <c r="I15" s="6">
        <v>13</v>
      </c>
      <c r="J15" s="6">
        <v>5614</v>
      </c>
      <c r="O15" s="5" t="s">
        <v>40</v>
      </c>
      <c r="P15" s="6">
        <v>8</v>
      </c>
      <c r="Q15" s="6">
        <v>24</v>
      </c>
      <c r="R15" s="6">
        <v>13</v>
      </c>
      <c r="S15" s="6">
        <v>18</v>
      </c>
      <c r="T15" s="6">
        <v>5614</v>
      </c>
    </row>
    <row r="16" spans="1:26" ht="15" thickBot="1" x14ac:dyDescent="0.35">
      <c r="A16" s="5" t="s">
        <v>41</v>
      </c>
      <c r="B16" s="6">
        <v>18</v>
      </c>
      <c r="C16" s="6">
        <v>5</v>
      </c>
      <c r="D16" s="6">
        <v>28</v>
      </c>
      <c r="E16" s="6">
        <v>13</v>
      </c>
      <c r="F16" s="6">
        <v>13</v>
      </c>
      <c r="G16" s="6">
        <v>26</v>
      </c>
      <c r="H16" s="6">
        <v>3</v>
      </c>
      <c r="I16" s="6">
        <v>18</v>
      </c>
      <c r="J16" s="6">
        <v>6585</v>
      </c>
      <c r="O16" s="5" t="s">
        <v>41</v>
      </c>
      <c r="P16" s="6">
        <v>18</v>
      </c>
      <c r="Q16" s="6">
        <v>5</v>
      </c>
      <c r="R16" s="6">
        <v>28</v>
      </c>
      <c r="S16" s="6">
        <v>13</v>
      </c>
      <c r="T16" s="6">
        <v>6585</v>
      </c>
    </row>
    <row r="17" spans="1:20" ht="15" thickBot="1" x14ac:dyDescent="0.35">
      <c r="A17" s="5" t="s">
        <v>42</v>
      </c>
      <c r="B17" s="6">
        <v>24</v>
      </c>
      <c r="C17" s="6">
        <v>29</v>
      </c>
      <c r="D17" s="6">
        <v>1</v>
      </c>
      <c r="E17" s="6">
        <v>7</v>
      </c>
      <c r="F17" s="6">
        <v>7</v>
      </c>
      <c r="G17" s="6">
        <v>2</v>
      </c>
      <c r="H17" s="6">
        <v>30</v>
      </c>
      <c r="I17" s="6">
        <v>24</v>
      </c>
      <c r="J17" s="6">
        <v>9461</v>
      </c>
      <c r="O17" s="5" t="s">
        <v>42</v>
      </c>
      <c r="P17" s="6">
        <v>24</v>
      </c>
      <c r="Q17" s="6">
        <v>29</v>
      </c>
      <c r="R17" s="6">
        <v>1</v>
      </c>
      <c r="S17" s="6">
        <v>7</v>
      </c>
      <c r="T17" s="6">
        <v>9461</v>
      </c>
    </row>
    <row r="18" spans="1:20" ht="15" thickBot="1" x14ac:dyDescent="0.35">
      <c r="A18" s="5" t="s">
        <v>43</v>
      </c>
      <c r="B18" s="6">
        <v>18</v>
      </c>
      <c r="C18" s="6">
        <v>30</v>
      </c>
      <c r="D18" s="6">
        <v>19</v>
      </c>
      <c r="E18" s="6">
        <v>5</v>
      </c>
      <c r="F18" s="6">
        <v>13</v>
      </c>
      <c r="G18" s="6">
        <v>1</v>
      </c>
      <c r="H18" s="6">
        <v>12</v>
      </c>
      <c r="I18" s="6">
        <v>26</v>
      </c>
      <c r="J18" s="6">
        <v>9141</v>
      </c>
      <c r="O18" s="5" t="s">
        <v>43</v>
      </c>
      <c r="P18" s="6">
        <v>18</v>
      </c>
      <c r="Q18" s="6">
        <v>30</v>
      </c>
      <c r="R18" s="6">
        <v>19</v>
      </c>
      <c r="S18" s="6">
        <v>5</v>
      </c>
      <c r="T18" s="6">
        <v>9141</v>
      </c>
    </row>
    <row r="19" spans="1:20" ht="15" thickBot="1" x14ac:dyDescent="0.35">
      <c r="A19" s="5" t="s">
        <v>44</v>
      </c>
      <c r="B19" s="6">
        <v>18</v>
      </c>
      <c r="C19" s="6">
        <v>28</v>
      </c>
      <c r="D19" s="6">
        <v>14</v>
      </c>
      <c r="E19" s="6">
        <v>8</v>
      </c>
      <c r="F19" s="6">
        <v>13</v>
      </c>
      <c r="G19" s="6">
        <v>3</v>
      </c>
      <c r="H19" s="6">
        <v>17</v>
      </c>
      <c r="I19" s="6">
        <v>23</v>
      </c>
      <c r="J19" s="6">
        <v>9010</v>
      </c>
      <c r="O19" s="5" t="s">
        <v>44</v>
      </c>
      <c r="P19" s="6">
        <v>18</v>
      </c>
      <c r="Q19" s="6">
        <v>28</v>
      </c>
      <c r="R19" s="6">
        <v>14</v>
      </c>
      <c r="S19" s="6">
        <v>8</v>
      </c>
      <c r="T19" s="6">
        <v>9010</v>
      </c>
    </row>
    <row r="20" spans="1:20" ht="15" thickBot="1" x14ac:dyDescent="0.35">
      <c r="A20" s="5" t="s">
        <v>45</v>
      </c>
      <c r="B20" s="6">
        <v>11</v>
      </c>
      <c r="C20" s="6">
        <v>1</v>
      </c>
      <c r="D20" s="6">
        <v>17</v>
      </c>
      <c r="E20" s="6">
        <v>20</v>
      </c>
      <c r="F20" s="6">
        <v>20</v>
      </c>
      <c r="G20" s="6">
        <v>30</v>
      </c>
      <c r="H20" s="6">
        <v>14</v>
      </c>
      <c r="I20" s="6">
        <v>11</v>
      </c>
      <c r="J20" s="6">
        <v>3657</v>
      </c>
      <c r="O20" s="5" t="s">
        <v>45</v>
      </c>
      <c r="P20" s="6">
        <v>11</v>
      </c>
      <c r="Q20" s="6">
        <v>1</v>
      </c>
      <c r="R20" s="6">
        <v>17</v>
      </c>
      <c r="S20" s="6">
        <v>20</v>
      </c>
      <c r="T20" s="6">
        <v>3657</v>
      </c>
    </row>
    <row r="21" spans="1:20" ht="15" thickBot="1" x14ac:dyDescent="0.35">
      <c r="A21" s="5" t="s">
        <v>46</v>
      </c>
      <c r="B21" s="6">
        <v>14</v>
      </c>
      <c r="C21" s="6">
        <v>5</v>
      </c>
      <c r="D21" s="6">
        <v>16</v>
      </c>
      <c r="E21" s="6">
        <v>23</v>
      </c>
      <c r="F21" s="6">
        <v>17</v>
      </c>
      <c r="G21" s="6">
        <v>26</v>
      </c>
      <c r="H21" s="6">
        <v>15</v>
      </c>
      <c r="I21" s="6">
        <v>8</v>
      </c>
      <c r="J21" s="6">
        <v>2980</v>
      </c>
      <c r="O21" s="5" t="s">
        <v>46</v>
      </c>
      <c r="P21" s="6">
        <v>14</v>
      </c>
      <c r="Q21" s="6">
        <v>5</v>
      </c>
      <c r="R21" s="6">
        <v>16</v>
      </c>
      <c r="S21" s="6">
        <v>23</v>
      </c>
      <c r="T21" s="6">
        <v>2980</v>
      </c>
    </row>
    <row r="22" spans="1:20" ht="15" thickBot="1" x14ac:dyDescent="0.35">
      <c r="A22" s="5" t="s">
        <v>47</v>
      </c>
      <c r="B22" s="6">
        <v>4</v>
      </c>
      <c r="C22" s="6">
        <v>4</v>
      </c>
      <c r="D22" s="6">
        <v>26</v>
      </c>
      <c r="E22" s="6">
        <v>16</v>
      </c>
      <c r="F22" s="6">
        <v>27</v>
      </c>
      <c r="G22" s="6">
        <v>27</v>
      </c>
      <c r="H22" s="6">
        <v>5</v>
      </c>
      <c r="I22" s="6">
        <v>15</v>
      </c>
      <c r="J22" s="6">
        <v>6487</v>
      </c>
      <c r="O22" s="5" t="s">
        <v>47</v>
      </c>
      <c r="P22" s="6">
        <v>4</v>
      </c>
      <c r="Q22" s="6">
        <v>4</v>
      </c>
      <c r="R22" s="6">
        <v>26</v>
      </c>
      <c r="S22" s="6">
        <v>16</v>
      </c>
      <c r="T22" s="6">
        <v>6487</v>
      </c>
    </row>
    <row r="23" spans="1:20" ht="15" thickBot="1" x14ac:dyDescent="0.35">
      <c r="A23" s="5" t="s">
        <v>130</v>
      </c>
      <c r="B23" s="6">
        <v>18</v>
      </c>
      <c r="C23" s="6">
        <v>8</v>
      </c>
      <c r="D23" s="6">
        <v>29</v>
      </c>
      <c r="E23" s="6">
        <v>26</v>
      </c>
      <c r="F23" s="6">
        <v>13</v>
      </c>
      <c r="G23" s="6">
        <v>23</v>
      </c>
      <c r="H23" s="6">
        <v>2</v>
      </c>
      <c r="I23" s="6">
        <v>5</v>
      </c>
      <c r="J23" s="6">
        <v>1272</v>
      </c>
      <c r="O23" s="5" t="s">
        <v>130</v>
      </c>
      <c r="P23" s="6">
        <v>18</v>
      </c>
      <c r="Q23" s="6">
        <v>8</v>
      </c>
      <c r="R23" s="6">
        <v>29</v>
      </c>
      <c r="S23" s="6">
        <v>26</v>
      </c>
      <c r="T23" s="6">
        <v>1272</v>
      </c>
    </row>
    <row r="24" spans="1:20" ht="15" thickBot="1" x14ac:dyDescent="0.35">
      <c r="A24" s="5" t="s">
        <v>131</v>
      </c>
      <c r="B24" s="6">
        <v>27</v>
      </c>
      <c r="C24" s="6">
        <v>7</v>
      </c>
      <c r="D24" s="6">
        <v>15</v>
      </c>
      <c r="E24" s="6">
        <v>28</v>
      </c>
      <c r="F24" s="6">
        <v>4</v>
      </c>
      <c r="G24" s="6">
        <v>24</v>
      </c>
      <c r="H24" s="6">
        <v>16</v>
      </c>
      <c r="I24" s="6">
        <v>3</v>
      </c>
      <c r="J24" s="6">
        <v>1442</v>
      </c>
      <c r="O24" s="5" t="s">
        <v>131</v>
      </c>
      <c r="P24" s="6">
        <v>27</v>
      </c>
      <c r="Q24" s="6">
        <v>7</v>
      </c>
      <c r="R24" s="6">
        <v>15</v>
      </c>
      <c r="S24" s="6">
        <v>28</v>
      </c>
      <c r="T24" s="6">
        <v>1442</v>
      </c>
    </row>
    <row r="25" spans="1:20" ht="15" thickBot="1" x14ac:dyDescent="0.35">
      <c r="A25" s="5" t="s">
        <v>132</v>
      </c>
      <c r="B25" s="6">
        <v>27</v>
      </c>
      <c r="C25" s="6">
        <v>15</v>
      </c>
      <c r="D25" s="6">
        <v>29</v>
      </c>
      <c r="E25" s="6">
        <v>3</v>
      </c>
      <c r="F25" s="6">
        <v>4</v>
      </c>
      <c r="G25" s="6">
        <v>16</v>
      </c>
      <c r="H25" s="6">
        <v>2</v>
      </c>
      <c r="I25" s="6">
        <v>28</v>
      </c>
      <c r="J25" s="6">
        <v>9378</v>
      </c>
      <c r="O25" s="5" t="s">
        <v>132</v>
      </c>
      <c r="P25" s="6">
        <v>27</v>
      </c>
      <c r="Q25" s="6">
        <v>15</v>
      </c>
      <c r="R25" s="6">
        <v>29</v>
      </c>
      <c r="S25" s="6">
        <v>3</v>
      </c>
      <c r="T25" s="6">
        <v>9378</v>
      </c>
    </row>
    <row r="26" spans="1:20" ht="15" thickBot="1" x14ac:dyDescent="0.35">
      <c r="A26" s="5" t="s">
        <v>133</v>
      </c>
      <c r="B26" s="6">
        <v>9</v>
      </c>
      <c r="C26" s="6">
        <v>16</v>
      </c>
      <c r="D26" s="6">
        <v>24</v>
      </c>
      <c r="E26" s="6">
        <v>12</v>
      </c>
      <c r="F26" s="6">
        <v>22</v>
      </c>
      <c r="G26" s="6">
        <v>15</v>
      </c>
      <c r="H26" s="6">
        <v>7</v>
      </c>
      <c r="I26" s="6">
        <v>19</v>
      </c>
      <c r="J26" s="6">
        <v>6752</v>
      </c>
      <c r="O26" s="5" t="s">
        <v>133</v>
      </c>
      <c r="P26" s="6">
        <v>9</v>
      </c>
      <c r="Q26" s="6">
        <v>16</v>
      </c>
      <c r="R26" s="6">
        <v>24</v>
      </c>
      <c r="S26" s="6">
        <v>12</v>
      </c>
      <c r="T26" s="6">
        <v>6752</v>
      </c>
    </row>
    <row r="27" spans="1:20" ht="15" thickBot="1" x14ac:dyDescent="0.35">
      <c r="A27" s="5" t="s">
        <v>134</v>
      </c>
      <c r="B27" s="6">
        <v>18</v>
      </c>
      <c r="C27" s="6">
        <v>21</v>
      </c>
      <c r="D27" s="6">
        <v>2</v>
      </c>
      <c r="E27" s="6">
        <v>1</v>
      </c>
      <c r="F27" s="6">
        <v>13</v>
      </c>
      <c r="G27" s="6">
        <v>10</v>
      </c>
      <c r="H27" s="6">
        <v>29</v>
      </c>
      <c r="I27" s="6">
        <v>30</v>
      </c>
      <c r="J27" s="6">
        <v>10909</v>
      </c>
      <c r="O27" s="5" t="s">
        <v>134</v>
      </c>
      <c r="P27" s="6">
        <v>18</v>
      </c>
      <c r="Q27" s="6">
        <v>21</v>
      </c>
      <c r="R27" s="6">
        <v>2</v>
      </c>
      <c r="S27" s="6">
        <v>1</v>
      </c>
      <c r="T27" s="6">
        <v>10909</v>
      </c>
    </row>
    <row r="28" spans="1:20" ht="15" thickBot="1" x14ac:dyDescent="0.35">
      <c r="A28" s="5" t="s">
        <v>135</v>
      </c>
      <c r="B28" s="6">
        <v>4</v>
      </c>
      <c r="C28" s="6">
        <v>27</v>
      </c>
      <c r="D28" s="6">
        <v>8</v>
      </c>
      <c r="E28" s="6">
        <v>2</v>
      </c>
      <c r="F28" s="6">
        <v>27</v>
      </c>
      <c r="G28" s="6">
        <v>4</v>
      </c>
      <c r="H28" s="6">
        <v>23</v>
      </c>
      <c r="I28" s="6">
        <v>29</v>
      </c>
      <c r="J28" s="6">
        <v>10493</v>
      </c>
      <c r="O28" s="5" t="s">
        <v>135</v>
      </c>
      <c r="P28" s="6">
        <v>4</v>
      </c>
      <c r="Q28" s="6">
        <v>27</v>
      </c>
      <c r="R28" s="6">
        <v>8</v>
      </c>
      <c r="S28" s="6">
        <v>2</v>
      </c>
      <c r="T28" s="6">
        <v>10493</v>
      </c>
    </row>
    <row r="29" spans="1:20" ht="15" thickBot="1" x14ac:dyDescent="0.35">
      <c r="A29" s="5" t="s">
        <v>136</v>
      </c>
      <c r="B29" s="6">
        <v>1</v>
      </c>
      <c r="C29" s="6">
        <v>17</v>
      </c>
      <c r="D29" s="6">
        <v>6</v>
      </c>
      <c r="E29" s="6">
        <v>17</v>
      </c>
      <c r="F29" s="6">
        <v>30</v>
      </c>
      <c r="G29" s="6">
        <v>14</v>
      </c>
      <c r="H29" s="6">
        <v>25</v>
      </c>
      <c r="I29" s="6">
        <v>14</v>
      </c>
      <c r="J29" s="6">
        <v>6552</v>
      </c>
      <c r="O29" s="5" t="s">
        <v>136</v>
      </c>
      <c r="P29" s="6">
        <v>1</v>
      </c>
      <c r="Q29" s="6">
        <v>17</v>
      </c>
      <c r="R29" s="6">
        <v>6</v>
      </c>
      <c r="S29" s="6">
        <v>17</v>
      </c>
      <c r="T29" s="6">
        <v>6552</v>
      </c>
    </row>
    <row r="30" spans="1:20" ht="15" thickBot="1" x14ac:dyDescent="0.35">
      <c r="A30" s="5" t="s">
        <v>137</v>
      </c>
      <c r="B30" s="6">
        <v>26</v>
      </c>
      <c r="C30" s="6">
        <v>9</v>
      </c>
      <c r="D30" s="6">
        <v>21</v>
      </c>
      <c r="E30" s="6">
        <v>15</v>
      </c>
      <c r="F30" s="6">
        <v>5</v>
      </c>
      <c r="G30" s="6">
        <v>22</v>
      </c>
      <c r="H30" s="6">
        <v>10</v>
      </c>
      <c r="I30" s="6">
        <v>16</v>
      </c>
      <c r="J30" s="6">
        <v>6590</v>
      </c>
      <c r="O30" s="5" t="s">
        <v>137</v>
      </c>
      <c r="P30" s="6">
        <v>26</v>
      </c>
      <c r="Q30" s="6">
        <v>9</v>
      </c>
      <c r="R30" s="6">
        <v>21</v>
      </c>
      <c r="S30" s="6">
        <v>15</v>
      </c>
      <c r="T30" s="6">
        <v>6590</v>
      </c>
    </row>
    <row r="31" spans="1:20" ht="15" thickBot="1" x14ac:dyDescent="0.35">
      <c r="A31" s="5" t="s">
        <v>138</v>
      </c>
      <c r="B31" s="6">
        <v>14</v>
      </c>
      <c r="C31" s="6">
        <v>13</v>
      </c>
      <c r="D31" s="6">
        <v>5</v>
      </c>
      <c r="E31" s="6">
        <v>6</v>
      </c>
      <c r="F31" s="6">
        <v>17</v>
      </c>
      <c r="G31" s="6">
        <v>18</v>
      </c>
      <c r="H31" s="6">
        <v>26</v>
      </c>
      <c r="I31" s="6">
        <v>25</v>
      </c>
      <c r="J31" s="6">
        <v>9490</v>
      </c>
      <c r="O31" s="5" t="s">
        <v>138</v>
      </c>
      <c r="P31" s="6">
        <v>14</v>
      </c>
      <c r="Q31" s="6">
        <v>13</v>
      </c>
      <c r="R31" s="6">
        <v>5</v>
      </c>
      <c r="S31" s="6">
        <v>6</v>
      </c>
      <c r="T31" s="6">
        <v>9490</v>
      </c>
    </row>
    <row r="32" spans="1:20" ht="15" thickBot="1" x14ac:dyDescent="0.35">
      <c r="A32" s="5" t="s">
        <v>139</v>
      </c>
      <c r="B32" s="6">
        <v>14</v>
      </c>
      <c r="C32" s="6">
        <v>10</v>
      </c>
      <c r="D32" s="6">
        <v>27</v>
      </c>
      <c r="E32" s="6">
        <v>25</v>
      </c>
      <c r="F32" s="6">
        <v>17</v>
      </c>
      <c r="G32" s="6">
        <v>21</v>
      </c>
      <c r="H32" s="6">
        <v>4</v>
      </c>
      <c r="I32" s="6">
        <v>6</v>
      </c>
      <c r="J32" s="6">
        <v>1837</v>
      </c>
      <c r="O32" s="5" t="s">
        <v>139</v>
      </c>
      <c r="P32" s="6">
        <v>14</v>
      </c>
      <c r="Q32" s="6">
        <v>10</v>
      </c>
      <c r="R32" s="6">
        <v>27</v>
      </c>
      <c r="S32" s="6">
        <v>25</v>
      </c>
      <c r="T32" s="6">
        <v>1837</v>
      </c>
    </row>
    <row r="33" spans="1:20" ht="15" thickBot="1" x14ac:dyDescent="0.35">
      <c r="A33" s="5" t="s">
        <v>140</v>
      </c>
      <c r="B33" s="6">
        <v>27</v>
      </c>
      <c r="C33" s="6">
        <v>2</v>
      </c>
      <c r="D33" s="6">
        <v>22</v>
      </c>
      <c r="E33" s="6">
        <v>29</v>
      </c>
      <c r="F33" s="6">
        <v>4</v>
      </c>
      <c r="G33" s="6">
        <v>29</v>
      </c>
      <c r="H33" s="6">
        <v>9</v>
      </c>
      <c r="I33" s="6">
        <v>2</v>
      </c>
      <c r="J33" s="6">
        <v>575</v>
      </c>
      <c r="O33" s="5" t="s">
        <v>140</v>
      </c>
      <c r="P33" s="6">
        <v>27</v>
      </c>
      <c r="Q33" s="6">
        <v>2</v>
      </c>
      <c r="R33" s="6">
        <v>22</v>
      </c>
      <c r="S33" s="6">
        <v>29</v>
      </c>
      <c r="T33" s="6">
        <v>575</v>
      </c>
    </row>
    <row r="34" spans="1:20" ht="15" thickBot="1" x14ac:dyDescent="0.35">
      <c r="A34" s="5" t="s">
        <v>141</v>
      </c>
      <c r="B34" s="6">
        <v>9</v>
      </c>
      <c r="C34" s="6">
        <v>3</v>
      </c>
      <c r="D34" s="6">
        <v>12</v>
      </c>
      <c r="E34" s="6">
        <v>10</v>
      </c>
      <c r="F34" s="6">
        <v>22</v>
      </c>
      <c r="G34" s="6">
        <v>28</v>
      </c>
      <c r="H34" s="6">
        <v>19</v>
      </c>
      <c r="I34" s="6">
        <v>21</v>
      </c>
      <c r="J34" s="6">
        <v>8337</v>
      </c>
      <c r="O34" s="5" t="s">
        <v>141</v>
      </c>
      <c r="P34" s="6">
        <v>9</v>
      </c>
      <c r="Q34" s="6">
        <v>3</v>
      </c>
      <c r="R34" s="6">
        <v>12</v>
      </c>
      <c r="S34" s="6">
        <v>10</v>
      </c>
      <c r="T34" s="6">
        <v>8337</v>
      </c>
    </row>
    <row r="35" spans="1:20" ht="15" thickBot="1" x14ac:dyDescent="0.35">
      <c r="A35" s="5" t="s">
        <v>142</v>
      </c>
      <c r="B35" s="6">
        <v>24</v>
      </c>
      <c r="C35" s="6">
        <v>14</v>
      </c>
      <c r="D35" s="6">
        <v>9</v>
      </c>
      <c r="E35" s="6">
        <v>19</v>
      </c>
      <c r="F35" s="6">
        <v>7</v>
      </c>
      <c r="G35" s="6">
        <v>17</v>
      </c>
      <c r="H35" s="6">
        <v>22</v>
      </c>
      <c r="I35" s="6">
        <v>12</v>
      </c>
      <c r="J35" s="6">
        <v>4189</v>
      </c>
      <c r="O35" s="5" t="s">
        <v>142</v>
      </c>
      <c r="P35" s="6">
        <v>24</v>
      </c>
      <c r="Q35" s="6">
        <v>14</v>
      </c>
      <c r="R35" s="6">
        <v>9</v>
      </c>
      <c r="S35" s="6">
        <v>19</v>
      </c>
      <c r="T35" s="6">
        <v>4189</v>
      </c>
    </row>
    <row r="36" spans="1:20" ht="15" thickBot="1" x14ac:dyDescent="0.35">
      <c r="A36" s="5" t="s">
        <v>143</v>
      </c>
      <c r="B36" s="6">
        <v>11</v>
      </c>
      <c r="C36" s="6">
        <v>10</v>
      </c>
      <c r="D36" s="6">
        <v>7</v>
      </c>
      <c r="E36" s="6">
        <v>24</v>
      </c>
      <c r="F36" s="6">
        <v>20</v>
      </c>
      <c r="G36" s="6">
        <v>21</v>
      </c>
      <c r="H36" s="6">
        <v>24</v>
      </c>
      <c r="I36" s="6">
        <v>7</v>
      </c>
      <c r="J36" s="6">
        <v>2872</v>
      </c>
      <c r="O36" s="5" t="s">
        <v>143</v>
      </c>
      <c r="P36" s="6">
        <v>11</v>
      </c>
      <c r="Q36" s="6">
        <v>10</v>
      </c>
      <c r="R36" s="6">
        <v>7</v>
      </c>
      <c r="S36" s="6">
        <v>24</v>
      </c>
      <c r="T36" s="6">
        <v>2872</v>
      </c>
    </row>
    <row r="37" spans="1:20" ht="15" thickBot="1" x14ac:dyDescent="0.35">
      <c r="A37" s="5" t="s">
        <v>144</v>
      </c>
      <c r="B37" s="6">
        <v>4</v>
      </c>
      <c r="C37" s="6">
        <v>12</v>
      </c>
      <c r="D37" s="6">
        <v>3</v>
      </c>
      <c r="E37" s="6">
        <v>27</v>
      </c>
      <c r="F37" s="6">
        <v>27</v>
      </c>
      <c r="G37" s="6">
        <v>19</v>
      </c>
      <c r="H37" s="6">
        <v>28</v>
      </c>
      <c r="I37" s="6">
        <v>4</v>
      </c>
      <c r="J37" s="6">
        <v>2160</v>
      </c>
      <c r="O37" s="5" t="s">
        <v>144</v>
      </c>
      <c r="P37" s="6">
        <v>4</v>
      </c>
      <c r="Q37" s="6">
        <v>12</v>
      </c>
      <c r="R37" s="6">
        <v>3</v>
      </c>
      <c r="S37" s="6">
        <v>27</v>
      </c>
      <c r="T37" s="6">
        <v>2160</v>
      </c>
    </row>
    <row r="38" spans="1:20" ht="18.600000000000001" thickBot="1" x14ac:dyDescent="0.35">
      <c r="A38" s="1"/>
      <c r="O38" s="1"/>
    </row>
    <row r="39" spans="1:20" ht="15" thickBot="1" x14ac:dyDescent="0.35">
      <c r="A39" s="5" t="s">
        <v>48</v>
      </c>
      <c r="B39" s="5" t="s">
        <v>28</v>
      </c>
      <c r="C39" s="5" t="s">
        <v>29</v>
      </c>
      <c r="D39" s="5" t="s">
        <v>30</v>
      </c>
      <c r="E39" s="5" t="s">
        <v>31</v>
      </c>
      <c r="F39" s="5" t="s">
        <v>200</v>
      </c>
      <c r="G39" s="5" t="s">
        <v>201</v>
      </c>
      <c r="H39" s="5" t="s">
        <v>202</v>
      </c>
      <c r="I39" s="5" t="s">
        <v>203</v>
      </c>
      <c r="O39" s="5" t="s">
        <v>48</v>
      </c>
      <c r="P39" s="5" t="s">
        <v>28</v>
      </c>
      <c r="Q39" s="5" t="s">
        <v>29</v>
      </c>
      <c r="R39" s="5" t="s">
        <v>30</v>
      </c>
      <c r="S39" s="5" t="s">
        <v>31</v>
      </c>
    </row>
    <row r="40" spans="1:20" ht="15" thickBot="1" x14ac:dyDescent="0.35">
      <c r="A40" s="5" t="s">
        <v>49</v>
      </c>
      <c r="B40" s="6" t="s">
        <v>50</v>
      </c>
      <c r="C40" s="6" t="s">
        <v>249</v>
      </c>
      <c r="D40" s="6" t="s">
        <v>250</v>
      </c>
      <c r="E40" s="6" t="s">
        <v>251</v>
      </c>
      <c r="F40" s="6" t="s">
        <v>50</v>
      </c>
      <c r="G40" s="6" t="s">
        <v>252</v>
      </c>
      <c r="H40" s="6" t="s">
        <v>50</v>
      </c>
      <c r="I40" s="6" t="s">
        <v>59</v>
      </c>
      <c r="O40" s="5" t="s">
        <v>49</v>
      </c>
      <c r="P40" s="6" t="s">
        <v>50</v>
      </c>
      <c r="Q40" s="6" t="s">
        <v>249</v>
      </c>
      <c r="R40" s="6" t="s">
        <v>250</v>
      </c>
      <c r="S40" s="6" t="s">
        <v>251</v>
      </c>
    </row>
    <row r="41" spans="1:20" ht="15" thickBot="1" x14ac:dyDescent="0.35">
      <c r="A41" s="5" t="s">
        <v>54</v>
      </c>
      <c r="B41" s="6" t="s">
        <v>50</v>
      </c>
      <c r="C41" s="6" t="s">
        <v>105</v>
      </c>
      <c r="D41" s="6" t="s">
        <v>50</v>
      </c>
      <c r="E41" s="6" t="s">
        <v>253</v>
      </c>
      <c r="F41" s="6" t="s">
        <v>50</v>
      </c>
      <c r="G41" s="6" t="s">
        <v>50</v>
      </c>
      <c r="H41" s="6" t="s">
        <v>182</v>
      </c>
      <c r="I41" s="6" t="s">
        <v>50</v>
      </c>
      <c r="O41" s="5" t="s">
        <v>54</v>
      </c>
      <c r="P41" s="6" t="s">
        <v>50</v>
      </c>
      <c r="Q41" s="6" t="s">
        <v>105</v>
      </c>
      <c r="R41" s="6" t="s">
        <v>50</v>
      </c>
      <c r="S41" s="6" t="s">
        <v>253</v>
      </c>
    </row>
    <row r="42" spans="1:20" ht="15" thickBot="1" x14ac:dyDescent="0.35">
      <c r="A42" s="5" t="s">
        <v>56</v>
      </c>
      <c r="B42" s="6" t="s">
        <v>50</v>
      </c>
      <c r="C42" s="6" t="s">
        <v>254</v>
      </c>
      <c r="D42" s="6" t="s">
        <v>255</v>
      </c>
      <c r="E42" s="6" t="s">
        <v>256</v>
      </c>
      <c r="F42" s="6" t="s">
        <v>50</v>
      </c>
      <c r="G42" s="6" t="s">
        <v>257</v>
      </c>
      <c r="H42" s="6" t="s">
        <v>65</v>
      </c>
      <c r="I42" s="6" t="s">
        <v>258</v>
      </c>
      <c r="O42" s="5" t="s">
        <v>56</v>
      </c>
      <c r="P42" s="6" t="s">
        <v>50</v>
      </c>
      <c r="Q42" s="6" t="s">
        <v>254</v>
      </c>
      <c r="R42" s="6" t="s">
        <v>255</v>
      </c>
      <c r="S42" s="6" t="s">
        <v>152</v>
      </c>
    </row>
    <row r="43" spans="1:20" ht="15" thickBot="1" x14ac:dyDescent="0.35">
      <c r="A43" s="5" t="s">
        <v>58</v>
      </c>
      <c r="B43" s="6" t="s">
        <v>50</v>
      </c>
      <c r="C43" s="6" t="s">
        <v>259</v>
      </c>
      <c r="D43" s="6" t="s">
        <v>260</v>
      </c>
      <c r="E43" s="6" t="s">
        <v>261</v>
      </c>
      <c r="F43" s="6" t="s">
        <v>50</v>
      </c>
      <c r="G43" s="6" t="s">
        <v>50</v>
      </c>
      <c r="H43" s="6" t="s">
        <v>180</v>
      </c>
      <c r="I43" s="6" t="s">
        <v>50</v>
      </c>
      <c r="O43" s="5" t="s">
        <v>58</v>
      </c>
      <c r="P43" s="6" t="s">
        <v>50</v>
      </c>
      <c r="Q43" s="6" t="s">
        <v>259</v>
      </c>
      <c r="R43" s="6" t="s">
        <v>260</v>
      </c>
      <c r="S43" s="6" t="s">
        <v>261</v>
      </c>
    </row>
    <row r="44" spans="1:20" ht="15" thickBot="1" x14ac:dyDescent="0.35">
      <c r="A44" s="5" t="s">
        <v>60</v>
      </c>
      <c r="B44" s="6" t="s">
        <v>50</v>
      </c>
      <c r="C44" s="6" t="s">
        <v>50</v>
      </c>
      <c r="D44" s="6" t="s">
        <v>262</v>
      </c>
      <c r="E44" s="6" t="s">
        <v>50</v>
      </c>
      <c r="F44" s="6" t="s">
        <v>263</v>
      </c>
      <c r="G44" s="6" t="s">
        <v>50</v>
      </c>
      <c r="H44" s="6" t="s">
        <v>50</v>
      </c>
      <c r="I44" s="6" t="s">
        <v>50</v>
      </c>
      <c r="O44" s="5" t="s">
        <v>60</v>
      </c>
      <c r="P44" s="6" t="s">
        <v>50</v>
      </c>
      <c r="Q44" s="6" t="s">
        <v>50</v>
      </c>
      <c r="R44" s="6" t="s">
        <v>262</v>
      </c>
      <c r="S44" s="6" t="s">
        <v>252</v>
      </c>
    </row>
    <row r="45" spans="1:20" ht="15" thickBot="1" x14ac:dyDescent="0.35">
      <c r="A45" s="5" t="s">
        <v>61</v>
      </c>
      <c r="B45" s="6" t="s">
        <v>50</v>
      </c>
      <c r="C45" s="6" t="s">
        <v>50</v>
      </c>
      <c r="D45" s="6" t="s">
        <v>264</v>
      </c>
      <c r="E45" s="6" t="s">
        <v>50</v>
      </c>
      <c r="F45" s="6" t="s">
        <v>50</v>
      </c>
      <c r="G45" s="6" t="s">
        <v>50</v>
      </c>
      <c r="H45" s="6" t="s">
        <v>158</v>
      </c>
      <c r="I45" s="6" t="s">
        <v>50</v>
      </c>
      <c r="O45" s="5" t="s">
        <v>61</v>
      </c>
      <c r="P45" s="6" t="s">
        <v>50</v>
      </c>
      <c r="Q45" s="6" t="s">
        <v>50</v>
      </c>
      <c r="R45" s="6" t="s">
        <v>264</v>
      </c>
      <c r="S45" s="6" t="s">
        <v>50</v>
      </c>
    </row>
    <row r="46" spans="1:20" ht="15" thickBot="1" x14ac:dyDescent="0.35">
      <c r="A46" s="5" t="s">
        <v>63</v>
      </c>
      <c r="B46" s="6" t="s">
        <v>50</v>
      </c>
      <c r="C46" s="6" t="s">
        <v>50</v>
      </c>
      <c r="D46" s="6" t="s">
        <v>265</v>
      </c>
      <c r="E46" s="6" t="s">
        <v>50</v>
      </c>
      <c r="F46" s="6" t="s">
        <v>50</v>
      </c>
      <c r="G46" s="6" t="s">
        <v>266</v>
      </c>
      <c r="H46" s="6" t="s">
        <v>113</v>
      </c>
      <c r="I46" s="6" t="s">
        <v>50</v>
      </c>
      <c r="O46" s="5" t="s">
        <v>63</v>
      </c>
      <c r="P46" s="6" t="s">
        <v>50</v>
      </c>
      <c r="Q46" s="6" t="s">
        <v>258</v>
      </c>
      <c r="R46" s="6" t="s">
        <v>110</v>
      </c>
      <c r="S46" s="6" t="s">
        <v>50</v>
      </c>
    </row>
    <row r="47" spans="1:20" ht="15" thickBot="1" x14ac:dyDescent="0.35">
      <c r="A47" s="5" t="s">
        <v>66</v>
      </c>
      <c r="B47" s="6" t="s">
        <v>50</v>
      </c>
      <c r="C47" s="6" t="s">
        <v>50</v>
      </c>
      <c r="D47" s="6" t="s">
        <v>50</v>
      </c>
      <c r="E47" s="6" t="s">
        <v>50</v>
      </c>
      <c r="F47" s="6" t="s">
        <v>50</v>
      </c>
      <c r="G47" s="6" t="s">
        <v>50</v>
      </c>
      <c r="H47" s="6" t="s">
        <v>172</v>
      </c>
      <c r="I47" s="6" t="s">
        <v>267</v>
      </c>
      <c r="O47" s="5" t="s">
        <v>66</v>
      </c>
      <c r="P47" s="6" t="s">
        <v>266</v>
      </c>
      <c r="Q47" s="6" t="s">
        <v>182</v>
      </c>
      <c r="R47" s="6" t="s">
        <v>50</v>
      </c>
      <c r="S47" s="6" t="s">
        <v>257</v>
      </c>
    </row>
    <row r="48" spans="1:20" ht="15" thickBot="1" x14ac:dyDescent="0.35">
      <c r="A48" s="5" t="s">
        <v>68</v>
      </c>
      <c r="B48" s="6" t="s">
        <v>50</v>
      </c>
      <c r="C48" s="6" t="s">
        <v>50</v>
      </c>
      <c r="D48" s="6" t="s">
        <v>268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O48" s="5" t="s">
        <v>68</v>
      </c>
      <c r="P48" s="6" t="s">
        <v>50</v>
      </c>
      <c r="Q48" s="6" t="s">
        <v>263</v>
      </c>
      <c r="R48" s="6" t="s">
        <v>268</v>
      </c>
      <c r="S48" s="6" t="s">
        <v>158</v>
      </c>
    </row>
    <row r="49" spans="1:19" ht="15" thickBot="1" x14ac:dyDescent="0.35">
      <c r="A49" s="5" t="s">
        <v>70</v>
      </c>
      <c r="B49" s="6" t="s">
        <v>50</v>
      </c>
      <c r="C49" s="6" t="s">
        <v>50</v>
      </c>
      <c r="D49" s="6" t="s">
        <v>269</v>
      </c>
      <c r="E49" s="6" t="s">
        <v>50</v>
      </c>
      <c r="F49" s="6" t="s">
        <v>50</v>
      </c>
      <c r="G49" s="6" t="s">
        <v>50</v>
      </c>
      <c r="H49" s="6" t="s">
        <v>50</v>
      </c>
      <c r="I49" s="6" t="s">
        <v>50</v>
      </c>
      <c r="O49" s="5" t="s">
        <v>70</v>
      </c>
      <c r="P49" s="6" t="s">
        <v>50</v>
      </c>
      <c r="Q49" s="6" t="s">
        <v>180</v>
      </c>
      <c r="R49" s="6" t="s">
        <v>271</v>
      </c>
      <c r="S49" s="6" t="s">
        <v>50</v>
      </c>
    </row>
    <row r="50" spans="1:19" ht="15" thickBot="1" x14ac:dyDescent="0.35">
      <c r="A50" s="5" t="s">
        <v>72</v>
      </c>
      <c r="B50" s="6" t="s">
        <v>50</v>
      </c>
      <c r="C50" s="6" t="s">
        <v>50</v>
      </c>
      <c r="D50" s="6" t="s">
        <v>50</v>
      </c>
      <c r="E50" s="6" t="s">
        <v>50</v>
      </c>
      <c r="F50" s="6" t="s">
        <v>50</v>
      </c>
      <c r="G50" s="6" t="s">
        <v>111</v>
      </c>
      <c r="H50" s="6" t="s">
        <v>50</v>
      </c>
      <c r="I50" s="6" t="s">
        <v>50</v>
      </c>
      <c r="O50" s="5" t="s">
        <v>72</v>
      </c>
      <c r="P50" s="6" t="s">
        <v>50</v>
      </c>
      <c r="Q50" s="6" t="s">
        <v>50</v>
      </c>
      <c r="R50" s="6" t="s">
        <v>59</v>
      </c>
      <c r="S50" s="6" t="s">
        <v>50</v>
      </c>
    </row>
    <row r="51" spans="1:19" ht="15" thickBot="1" x14ac:dyDescent="0.35">
      <c r="A51" s="5" t="s">
        <v>74</v>
      </c>
      <c r="B51" s="6" t="s">
        <v>50</v>
      </c>
      <c r="C51" s="6" t="s">
        <v>50</v>
      </c>
      <c r="D51" s="6" t="s">
        <v>50</v>
      </c>
      <c r="E51" s="6" t="s">
        <v>50</v>
      </c>
      <c r="F51" s="6" t="s">
        <v>50</v>
      </c>
      <c r="G51" s="6" t="s">
        <v>50</v>
      </c>
      <c r="H51" s="6" t="s">
        <v>50</v>
      </c>
      <c r="I51" s="6" t="s">
        <v>50</v>
      </c>
      <c r="O51" s="5" t="s">
        <v>74</v>
      </c>
      <c r="P51" s="6" t="s">
        <v>50</v>
      </c>
      <c r="Q51" s="6" t="s">
        <v>50</v>
      </c>
      <c r="R51" s="6" t="s">
        <v>50</v>
      </c>
      <c r="S51" s="6" t="s">
        <v>113</v>
      </c>
    </row>
    <row r="52" spans="1:19" ht="15" thickBot="1" x14ac:dyDescent="0.35">
      <c r="A52" s="5" t="s">
        <v>75</v>
      </c>
      <c r="B52" s="6" t="s">
        <v>50</v>
      </c>
      <c r="C52" s="6" t="s">
        <v>50</v>
      </c>
      <c r="D52" s="6" t="s">
        <v>50</v>
      </c>
      <c r="E52" s="6" t="s">
        <v>50</v>
      </c>
      <c r="F52" s="6" t="s">
        <v>50</v>
      </c>
      <c r="G52" s="6" t="s">
        <v>50</v>
      </c>
      <c r="H52" s="6" t="s">
        <v>50</v>
      </c>
      <c r="I52" s="6" t="s">
        <v>50</v>
      </c>
      <c r="O52" s="5" t="s">
        <v>75</v>
      </c>
      <c r="P52" s="6" t="s">
        <v>50</v>
      </c>
      <c r="Q52" s="6" t="s">
        <v>50</v>
      </c>
      <c r="R52" s="6" t="s">
        <v>50</v>
      </c>
      <c r="S52" s="6" t="s">
        <v>65</v>
      </c>
    </row>
    <row r="53" spans="1:19" ht="15" thickBot="1" x14ac:dyDescent="0.35">
      <c r="A53" s="5" t="s">
        <v>77</v>
      </c>
      <c r="B53" s="6" t="s">
        <v>50</v>
      </c>
      <c r="C53" s="6" t="s">
        <v>50</v>
      </c>
      <c r="D53" s="6" t="s">
        <v>50</v>
      </c>
      <c r="E53" s="6" t="s">
        <v>50</v>
      </c>
      <c r="F53" s="6" t="s">
        <v>50</v>
      </c>
      <c r="G53" s="6" t="s">
        <v>50</v>
      </c>
      <c r="H53" s="6" t="s">
        <v>50</v>
      </c>
      <c r="I53" s="6" t="s">
        <v>50</v>
      </c>
      <c r="O53" s="5" t="s">
        <v>77</v>
      </c>
      <c r="P53" s="6" t="s">
        <v>50</v>
      </c>
      <c r="Q53" s="6" t="s">
        <v>50</v>
      </c>
      <c r="R53" s="6" t="s">
        <v>50</v>
      </c>
      <c r="S53" s="6" t="s">
        <v>111</v>
      </c>
    </row>
    <row r="54" spans="1:19" ht="15" thickBot="1" x14ac:dyDescent="0.35">
      <c r="A54" s="5" t="s">
        <v>79</v>
      </c>
      <c r="B54" s="6" t="s">
        <v>50</v>
      </c>
      <c r="C54" s="6" t="s">
        <v>50</v>
      </c>
      <c r="D54" s="6" t="s">
        <v>50</v>
      </c>
      <c r="E54" s="6" t="s">
        <v>50</v>
      </c>
      <c r="F54" s="6" t="s">
        <v>50</v>
      </c>
      <c r="G54" s="6" t="s">
        <v>50</v>
      </c>
      <c r="H54" s="6" t="s">
        <v>50</v>
      </c>
      <c r="I54" s="6" t="s">
        <v>50</v>
      </c>
      <c r="O54" s="5" t="s">
        <v>79</v>
      </c>
      <c r="P54" s="6" t="s">
        <v>50</v>
      </c>
      <c r="Q54" s="6" t="s">
        <v>50</v>
      </c>
      <c r="R54" s="6" t="s">
        <v>50</v>
      </c>
      <c r="S54" s="6" t="s">
        <v>50</v>
      </c>
    </row>
    <row r="55" spans="1:19" ht="15" thickBot="1" x14ac:dyDescent="0.35">
      <c r="A55" s="5" t="s">
        <v>162</v>
      </c>
      <c r="B55" s="6" t="s">
        <v>50</v>
      </c>
      <c r="C55" s="6" t="s">
        <v>50</v>
      </c>
      <c r="D55" s="6" t="s">
        <v>50</v>
      </c>
      <c r="E55" s="6" t="s">
        <v>50</v>
      </c>
      <c r="F55" s="6" t="s">
        <v>50</v>
      </c>
      <c r="G55" s="6" t="s">
        <v>50</v>
      </c>
      <c r="H55" s="6" t="s">
        <v>50</v>
      </c>
      <c r="I55" s="6" t="s">
        <v>50</v>
      </c>
      <c r="O55" s="5" t="s">
        <v>162</v>
      </c>
      <c r="P55" s="6" t="s">
        <v>50</v>
      </c>
      <c r="Q55" s="6" t="s">
        <v>50</v>
      </c>
      <c r="R55" s="6" t="s">
        <v>267</v>
      </c>
      <c r="S55" s="6" t="s">
        <v>50</v>
      </c>
    </row>
    <row r="56" spans="1:19" ht="15" thickBot="1" x14ac:dyDescent="0.35">
      <c r="A56" s="5" t="s">
        <v>164</v>
      </c>
      <c r="B56" s="6" t="s">
        <v>50</v>
      </c>
      <c r="C56" s="6" t="s">
        <v>50</v>
      </c>
      <c r="D56" s="6" t="s">
        <v>50</v>
      </c>
      <c r="E56" s="6" t="s">
        <v>50</v>
      </c>
      <c r="F56" s="6" t="s">
        <v>50</v>
      </c>
      <c r="G56" s="6" t="s">
        <v>50</v>
      </c>
      <c r="H56" s="6" t="s">
        <v>50</v>
      </c>
      <c r="I56" s="6" t="s">
        <v>50</v>
      </c>
      <c r="O56" s="5" t="s">
        <v>164</v>
      </c>
      <c r="P56" s="6" t="s">
        <v>50</v>
      </c>
      <c r="Q56" s="6" t="s">
        <v>50</v>
      </c>
      <c r="R56" s="6" t="s">
        <v>50</v>
      </c>
      <c r="S56" s="6" t="s">
        <v>50</v>
      </c>
    </row>
    <row r="57" spans="1:19" ht="15" thickBot="1" x14ac:dyDescent="0.35">
      <c r="A57" s="5" t="s">
        <v>167</v>
      </c>
      <c r="B57" s="6" t="s">
        <v>50</v>
      </c>
      <c r="C57" s="6" t="s">
        <v>50</v>
      </c>
      <c r="D57" s="6" t="s">
        <v>50</v>
      </c>
      <c r="E57" s="6" t="s">
        <v>50</v>
      </c>
      <c r="F57" s="6" t="s">
        <v>50</v>
      </c>
      <c r="G57" s="6" t="s">
        <v>50</v>
      </c>
      <c r="H57" s="6" t="s">
        <v>50</v>
      </c>
      <c r="I57" s="6" t="s">
        <v>50</v>
      </c>
      <c r="O57" s="5" t="s">
        <v>167</v>
      </c>
      <c r="P57" s="6" t="s">
        <v>50</v>
      </c>
      <c r="Q57" s="6" t="s">
        <v>50</v>
      </c>
      <c r="R57" s="6" t="s">
        <v>50</v>
      </c>
      <c r="S57" s="6" t="s">
        <v>50</v>
      </c>
    </row>
    <row r="58" spans="1:19" ht="15" thickBot="1" x14ac:dyDescent="0.35">
      <c r="A58" s="5" t="s">
        <v>169</v>
      </c>
      <c r="B58" s="6" t="s">
        <v>50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O58" s="5" t="s">
        <v>169</v>
      </c>
      <c r="P58" s="6" t="s">
        <v>50</v>
      </c>
      <c r="Q58" s="6" t="s">
        <v>50</v>
      </c>
      <c r="R58" s="6" t="s">
        <v>50</v>
      </c>
      <c r="S58" s="6" t="s">
        <v>50</v>
      </c>
    </row>
    <row r="59" spans="1:19" ht="15" thickBot="1" x14ac:dyDescent="0.35">
      <c r="A59" s="5" t="s">
        <v>171</v>
      </c>
      <c r="B59" s="6" t="s">
        <v>50</v>
      </c>
      <c r="C59" s="6" t="s">
        <v>50</v>
      </c>
      <c r="D59" s="6" t="s">
        <v>50</v>
      </c>
      <c r="E59" s="6" t="s">
        <v>50</v>
      </c>
      <c r="F59" s="6" t="s">
        <v>50</v>
      </c>
      <c r="G59" s="6" t="s">
        <v>50</v>
      </c>
      <c r="H59" s="6" t="s">
        <v>50</v>
      </c>
      <c r="I59" s="6" t="s">
        <v>50</v>
      </c>
      <c r="O59" s="5" t="s">
        <v>171</v>
      </c>
      <c r="P59" s="6" t="s">
        <v>50</v>
      </c>
      <c r="Q59" s="6" t="s">
        <v>50</v>
      </c>
      <c r="R59" s="6" t="s">
        <v>50</v>
      </c>
      <c r="S59" s="6" t="s">
        <v>50</v>
      </c>
    </row>
    <row r="60" spans="1:19" ht="15" thickBot="1" x14ac:dyDescent="0.35">
      <c r="A60" s="5" t="s">
        <v>173</v>
      </c>
      <c r="B60" s="6" t="s">
        <v>50</v>
      </c>
      <c r="C60" s="6" t="s">
        <v>50</v>
      </c>
      <c r="D60" s="6" t="s">
        <v>50</v>
      </c>
      <c r="E60" s="6" t="s">
        <v>50</v>
      </c>
      <c r="F60" s="6" t="s">
        <v>50</v>
      </c>
      <c r="G60" s="6" t="s">
        <v>50</v>
      </c>
      <c r="H60" s="6" t="s">
        <v>50</v>
      </c>
      <c r="I60" s="6" t="s">
        <v>50</v>
      </c>
      <c r="O60" s="5" t="s">
        <v>173</v>
      </c>
      <c r="P60" s="6" t="s">
        <v>50</v>
      </c>
      <c r="Q60" s="6" t="s">
        <v>50</v>
      </c>
      <c r="R60" s="6" t="s">
        <v>50</v>
      </c>
      <c r="S60" s="6" t="s">
        <v>50</v>
      </c>
    </row>
    <row r="61" spans="1:19" ht="15" thickBot="1" x14ac:dyDescent="0.35">
      <c r="A61" s="5" t="s">
        <v>174</v>
      </c>
      <c r="B61" s="6" t="s">
        <v>50</v>
      </c>
      <c r="C61" s="6" t="s">
        <v>50</v>
      </c>
      <c r="D61" s="6" t="s">
        <v>50</v>
      </c>
      <c r="E61" s="6" t="s">
        <v>50</v>
      </c>
      <c r="F61" s="6" t="s">
        <v>50</v>
      </c>
      <c r="G61" s="6" t="s">
        <v>50</v>
      </c>
      <c r="H61" s="6" t="s">
        <v>50</v>
      </c>
      <c r="I61" s="6" t="s">
        <v>50</v>
      </c>
      <c r="O61" s="5" t="s">
        <v>174</v>
      </c>
      <c r="P61" s="6" t="s">
        <v>50</v>
      </c>
      <c r="Q61" s="6" t="s">
        <v>172</v>
      </c>
      <c r="R61" s="6" t="s">
        <v>50</v>
      </c>
      <c r="S61" s="6" t="s">
        <v>50</v>
      </c>
    </row>
    <row r="62" spans="1:19" ht="15" thickBot="1" x14ac:dyDescent="0.35">
      <c r="A62" s="5" t="s">
        <v>175</v>
      </c>
      <c r="B62" s="6" t="s">
        <v>50</v>
      </c>
      <c r="C62" s="6" t="s">
        <v>50</v>
      </c>
      <c r="D62" s="6" t="s">
        <v>50</v>
      </c>
      <c r="E62" s="6" t="s">
        <v>50</v>
      </c>
      <c r="F62" s="6" t="s">
        <v>50</v>
      </c>
      <c r="G62" s="6" t="s">
        <v>50</v>
      </c>
      <c r="H62" s="6" t="s">
        <v>50</v>
      </c>
      <c r="I62" s="6" t="s">
        <v>50</v>
      </c>
      <c r="O62" s="5" t="s">
        <v>175</v>
      </c>
      <c r="P62" s="6" t="s">
        <v>50</v>
      </c>
      <c r="Q62" s="6" t="s">
        <v>50</v>
      </c>
      <c r="R62" s="6" t="s">
        <v>50</v>
      </c>
      <c r="S62" s="6" t="s">
        <v>50</v>
      </c>
    </row>
    <row r="63" spans="1:19" ht="15" thickBot="1" x14ac:dyDescent="0.35">
      <c r="A63" s="5" t="s">
        <v>177</v>
      </c>
      <c r="B63" s="6" t="s">
        <v>50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O63" s="5" t="s">
        <v>177</v>
      </c>
      <c r="P63" s="6" t="s">
        <v>50</v>
      </c>
      <c r="Q63" s="6" t="s">
        <v>50</v>
      </c>
      <c r="R63" s="6" t="s">
        <v>50</v>
      </c>
      <c r="S63" s="6" t="s">
        <v>50</v>
      </c>
    </row>
    <row r="64" spans="1:19" ht="15" thickBot="1" x14ac:dyDescent="0.35">
      <c r="A64" s="5" t="s">
        <v>179</v>
      </c>
      <c r="B64" s="6" t="s">
        <v>50</v>
      </c>
      <c r="C64" s="6" t="s">
        <v>50</v>
      </c>
      <c r="D64" s="6" t="s">
        <v>50</v>
      </c>
      <c r="E64" s="6" t="s">
        <v>50</v>
      </c>
      <c r="F64" s="6" t="s">
        <v>50</v>
      </c>
      <c r="G64" s="6" t="s">
        <v>50</v>
      </c>
      <c r="H64" s="6" t="s">
        <v>50</v>
      </c>
      <c r="I64" s="6" t="s">
        <v>50</v>
      </c>
      <c r="O64" s="5" t="s">
        <v>179</v>
      </c>
      <c r="P64" s="6" t="s">
        <v>50</v>
      </c>
      <c r="Q64" s="6" t="s">
        <v>50</v>
      </c>
      <c r="R64" s="6" t="s">
        <v>50</v>
      </c>
      <c r="S64" s="6" t="s">
        <v>50</v>
      </c>
    </row>
    <row r="65" spans="1:27" ht="15" thickBot="1" x14ac:dyDescent="0.35">
      <c r="A65" s="5" t="s">
        <v>181</v>
      </c>
      <c r="B65" s="6" t="s">
        <v>50</v>
      </c>
      <c r="C65" s="6" t="s">
        <v>50</v>
      </c>
      <c r="D65" s="6" t="s">
        <v>50</v>
      </c>
      <c r="E65" s="6" t="s">
        <v>50</v>
      </c>
      <c r="F65" s="6" t="s">
        <v>50</v>
      </c>
      <c r="G65" s="6" t="s">
        <v>50</v>
      </c>
      <c r="H65" s="6" t="s">
        <v>50</v>
      </c>
      <c r="I65" s="6" t="s">
        <v>50</v>
      </c>
      <c r="O65" s="5" t="s">
        <v>181</v>
      </c>
      <c r="P65" s="6" t="s">
        <v>50</v>
      </c>
      <c r="Q65" s="6" t="s">
        <v>50</v>
      </c>
      <c r="R65" s="6" t="s">
        <v>50</v>
      </c>
      <c r="S65" s="6" t="s">
        <v>50</v>
      </c>
    </row>
    <row r="66" spans="1:27" ht="15" thickBot="1" x14ac:dyDescent="0.35">
      <c r="A66" s="5" t="s">
        <v>183</v>
      </c>
      <c r="B66" s="6" t="s">
        <v>50</v>
      </c>
      <c r="C66" s="6" t="s">
        <v>50</v>
      </c>
      <c r="D66" s="6" t="s">
        <v>50</v>
      </c>
      <c r="E66" s="6" t="s">
        <v>50</v>
      </c>
      <c r="F66" s="6" t="s">
        <v>50</v>
      </c>
      <c r="G66" s="6" t="s">
        <v>50</v>
      </c>
      <c r="H66" s="6" t="s">
        <v>50</v>
      </c>
      <c r="I66" s="6" t="s">
        <v>50</v>
      </c>
      <c r="O66" s="5" t="s">
        <v>183</v>
      </c>
      <c r="P66" s="6" t="s">
        <v>50</v>
      </c>
      <c r="Q66" s="6" t="s">
        <v>50</v>
      </c>
      <c r="R66" s="6" t="s">
        <v>50</v>
      </c>
      <c r="S66" s="6" t="s">
        <v>50</v>
      </c>
    </row>
    <row r="67" spans="1:27" ht="15" thickBot="1" x14ac:dyDescent="0.35">
      <c r="A67" s="5" t="s">
        <v>184</v>
      </c>
      <c r="B67" s="6" t="s">
        <v>50</v>
      </c>
      <c r="C67" s="6" t="s">
        <v>50</v>
      </c>
      <c r="D67" s="6" t="s">
        <v>50</v>
      </c>
      <c r="E67" s="6" t="s">
        <v>50</v>
      </c>
      <c r="F67" s="6" t="s">
        <v>50</v>
      </c>
      <c r="G67" s="6" t="s">
        <v>50</v>
      </c>
      <c r="H67" s="6" t="s">
        <v>50</v>
      </c>
      <c r="I67" s="6" t="s">
        <v>50</v>
      </c>
      <c r="O67" s="5" t="s">
        <v>184</v>
      </c>
      <c r="P67" s="6" t="s">
        <v>50</v>
      </c>
      <c r="Q67" s="6" t="s">
        <v>50</v>
      </c>
      <c r="R67" s="6" t="s">
        <v>50</v>
      </c>
      <c r="S67" s="6" t="s">
        <v>50</v>
      </c>
    </row>
    <row r="68" spans="1:27" ht="15" thickBot="1" x14ac:dyDescent="0.35">
      <c r="A68" s="5" t="s">
        <v>185</v>
      </c>
      <c r="B68" s="6" t="s">
        <v>50</v>
      </c>
      <c r="C68" s="6" t="s">
        <v>50</v>
      </c>
      <c r="D68" s="6" t="s">
        <v>50</v>
      </c>
      <c r="E68" s="6" t="s">
        <v>50</v>
      </c>
      <c r="F68" s="6" t="s">
        <v>50</v>
      </c>
      <c r="G68" s="6" t="s">
        <v>50</v>
      </c>
      <c r="H68" s="6" t="s">
        <v>50</v>
      </c>
      <c r="I68" s="6" t="s">
        <v>50</v>
      </c>
      <c r="O68" s="5" t="s">
        <v>185</v>
      </c>
      <c r="P68" s="6" t="s">
        <v>50</v>
      </c>
      <c r="Q68" s="6" t="s">
        <v>50</v>
      </c>
      <c r="R68" s="6" t="s">
        <v>50</v>
      </c>
      <c r="S68" s="6" t="s">
        <v>50</v>
      </c>
    </row>
    <row r="69" spans="1:27" ht="15" thickBot="1" x14ac:dyDescent="0.35">
      <c r="A69" s="5" t="s">
        <v>186</v>
      </c>
      <c r="B69" s="6" t="s">
        <v>50</v>
      </c>
      <c r="C69" s="6" t="s">
        <v>50</v>
      </c>
      <c r="D69" s="6" t="s">
        <v>50</v>
      </c>
      <c r="E69" s="6" t="s">
        <v>50</v>
      </c>
      <c r="F69" s="6" t="s">
        <v>50</v>
      </c>
      <c r="G69" s="6" t="s">
        <v>50</v>
      </c>
      <c r="H69" s="6" t="s">
        <v>50</v>
      </c>
      <c r="I69" s="6" t="s">
        <v>50</v>
      </c>
      <c r="O69" s="5" t="s">
        <v>186</v>
      </c>
      <c r="P69" s="6" t="s">
        <v>50</v>
      </c>
      <c r="Q69" s="6" t="s">
        <v>50</v>
      </c>
      <c r="R69" s="6" t="s">
        <v>50</v>
      </c>
      <c r="S69" s="6" t="s">
        <v>50</v>
      </c>
    </row>
    <row r="70" spans="1:27" ht="18.600000000000001" thickBot="1" x14ac:dyDescent="0.35">
      <c r="A70" s="1"/>
      <c r="O70" s="1"/>
    </row>
    <row r="71" spans="1:27" ht="15" thickBot="1" x14ac:dyDescent="0.35">
      <c r="A71" s="5" t="s">
        <v>80</v>
      </c>
      <c r="B71" s="5" t="s">
        <v>28</v>
      </c>
      <c r="C71" s="5" t="s">
        <v>29</v>
      </c>
      <c r="D71" s="5" t="s">
        <v>30</v>
      </c>
      <c r="E71" s="5" t="s">
        <v>31</v>
      </c>
      <c r="F71" s="5" t="s">
        <v>200</v>
      </c>
      <c r="G71" s="5" t="s">
        <v>201</v>
      </c>
      <c r="H71" s="5" t="s">
        <v>202</v>
      </c>
      <c r="I71" s="5" t="s">
        <v>203</v>
      </c>
      <c r="O71" s="5" t="s">
        <v>80</v>
      </c>
      <c r="P71" s="5" t="s">
        <v>28</v>
      </c>
      <c r="Q71" s="5" t="s">
        <v>29</v>
      </c>
      <c r="R71" s="5" t="s">
        <v>30</v>
      </c>
      <c r="S71" s="5" t="s">
        <v>31</v>
      </c>
      <c r="AA71" t="s">
        <v>189</v>
      </c>
    </row>
    <row r="72" spans="1:27" ht="15" thickBot="1" x14ac:dyDescent="0.35">
      <c r="A72" s="5" t="s">
        <v>49</v>
      </c>
      <c r="B72" s="6">
        <v>0</v>
      </c>
      <c r="C72" s="6">
        <v>3657</v>
      </c>
      <c r="D72" s="6">
        <v>9461</v>
      </c>
      <c r="E72" s="6">
        <v>10909</v>
      </c>
      <c r="F72" s="6">
        <v>0</v>
      </c>
      <c r="G72" s="6">
        <v>9141</v>
      </c>
      <c r="H72" s="6">
        <v>0</v>
      </c>
      <c r="I72" s="6">
        <v>868</v>
      </c>
      <c r="O72" s="5" t="s">
        <v>49</v>
      </c>
      <c r="P72" s="6">
        <v>0</v>
      </c>
      <c r="Q72" s="6">
        <v>3657</v>
      </c>
      <c r="R72" s="6">
        <v>9461</v>
      </c>
      <c r="S72" s="6">
        <v>10909</v>
      </c>
      <c r="AA72" t="s">
        <v>274</v>
      </c>
    </row>
    <row r="73" spans="1:27" ht="15" thickBot="1" x14ac:dyDescent="0.35">
      <c r="A73" s="5" t="s">
        <v>54</v>
      </c>
      <c r="B73" s="6">
        <v>0</v>
      </c>
      <c r="C73" s="6">
        <v>575</v>
      </c>
      <c r="D73" s="6">
        <v>0</v>
      </c>
      <c r="E73" s="6">
        <v>10493</v>
      </c>
      <c r="F73" s="6">
        <v>0</v>
      </c>
      <c r="G73" s="6">
        <v>0</v>
      </c>
      <c r="H73" s="6">
        <v>1272</v>
      </c>
      <c r="I73" s="6">
        <v>0</v>
      </c>
      <c r="O73" s="5" t="s">
        <v>54</v>
      </c>
      <c r="P73" s="6">
        <v>0</v>
      </c>
      <c r="Q73" s="6">
        <v>575</v>
      </c>
      <c r="R73" s="6">
        <v>0</v>
      </c>
      <c r="S73" s="6">
        <v>10493</v>
      </c>
      <c r="AA73" t="s">
        <v>275</v>
      </c>
    </row>
    <row r="74" spans="1:27" ht="15" thickBot="1" x14ac:dyDescent="0.35">
      <c r="A74" s="5" t="s">
        <v>56</v>
      </c>
      <c r="B74" s="6">
        <v>0</v>
      </c>
      <c r="C74" s="6">
        <v>8337</v>
      </c>
      <c r="D74" s="6">
        <v>2160</v>
      </c>
      <c r="E74" s="6">
        <v>8106</v>
      </c>
      <c r="F74" s="6">
        <v>0</v>
      </c>
      <c r="G74" s="6">
        <v>9010</v>
      </c>
      <c r="H74" s="6">
        <v>6585</v>
      </c>
      <c r="I74" s="6">
        <v>1442</v>
      </c>
      <c r="O74" s="5" t="s">
        <v>56</v>
      </c>
      <c r="P74" s="6">
        <v>0</v>
      </c>
      <c r="Q74" s="6">
        <v>8337</v>
      </c>
      <c r="R74" s="6">
        <v>2160</v>
      </c>
      <c r="S74" s="6">
        <v>9378</v>
      </c>
      <c r="AA74" t="s">
        <v>461</v>
      </c>
    </row>
    <row r="75" spans="1:27" ht="15" thickBot="1" x14ac:dyDescent="0.35">
      <c r="A75" s="5" t="s">
        <v>58</v>
      </c>
      <c r="B75" s="6">
        <v>0</v>
      </c>
      <c r="C75" s="6">
        <v>6487</v>
      </c>
      <c r="D75" s="6">
        <v>3909</v>
      </c>
      <c r="E75" s="6">
        <v>9482</v>
      </c>
      <c r="F75" s="6">
        <v>0</v>
      </c>
      <c r="G75" s="6">
        <v>0</v>
      </c>
      <c r="H75" s="6">
        <v>1837</v>
      </c>
      <c r="I75" s="6">
        <v>0</v>
      </c>
      <c r="O75" s="5" t="s">
        <v>58</v>
      </c>
      <c r="P75" s="6">
        <v>0</v>
      </c>
      <c r="Q75" s="6">
        <v>6487</v>
      </c>
      <c r="R75" s="6">
        <v>3909</v>
      </c>
      <c r="S75" s="6">
        <v>9482</v>
      </c>
    </row>
    <row r="76" spans="1:27" ht="15" thickBot="1" x14ac:dyDescent="0.35">
      <c r="A76" s="5" t="s">
        <v>60</v>
      </c>
      <c r="B76" s="6">
        <v>0</v>
      </c>
      <c r="C76" s="6">
        <v>0</v>
      </c>
      <c r="D76" s="6">
        <v>9490</v>
      </c>
      <c r="E76" s="6">
        <v>0</v>
      </c>
      <c r="F76" s="6">
        <v>6590</v>
      </c>
      <c r="G76" s="6">
        <v>0</v>
      </c>
      <c r="H76" s="6">
        <v>0</v>
      </c>
      <c r="I76" s="6">
        <v>0</v>
      </c>
      <c r="O76" s="5" t="s">
        <v>60</v>
      </c>
      <c r="P76" s="6">
        <v>0</v>
      </c>
      <c r="Q76" s="6">
        <v>0</v>
      </c>
      <c r="R76" s="6">
        <v>9490</v>
      </c>
      <c r="S76" s="6">
        <v>9141</v>
      </c>
    </row>
    <row r="77" spans="1:27" ht="15" thickBot="1" x14ac:dyDescent="0.35">
      <c r="A77" s="5" t="s">
        <v>61</v>
      </c>
      <c r="B77" s="6">
        <v>0</v>
      </c>
      <c r="C77" s="6">
        <v>0</v>
      </c>
      <c r="D77" s="6">
        <v>6552</v>
      </c>
      <c r="E77" s="6">
        <v>0</v>
      </c>
      <c r="F77" s="6">
        <v>0</v>
      </c>
      <c r="G77" s="6">
        <v>0</v>
      </c>
      <c r="H77" s="6">
        <v>8266</v>
      </c>
      <c r="I77" s="6">
        <v>0</v>
      </c>
      <c r="O77" s="5" t="s">
        <v>61</v>
      </c>
      <c r="P77" s="6">
        <v>0</v>
      </c>
      <c r="Q77" s="6">
        <v>0</v>
      </c>
      <c r="R77" s="6">
        <v>6552</v>
      </c>
      <c r="S77" s="6">
        <v>0</v>
      </c>
    </row>
    <row r="78" spans="1:27" ht="15" thickBot="1" x14ac:dyDescent="0.35">
      <c r="A78" s="5" t="s">
        <v>63</v>
      </c>
      <c r="B78" s="6">
        <v>0</v>
      </c>
      <c r="C78" s="6">
        <v>0</v>
      </c>
      <c r="D78" s="6">
        <v>2872</v>
      </c>
      <c r="E78" s="6">
        <v>0</v>
      </c>
      <c r="F78" s="6">
        <v>0</v>
      </c>
      <c r="G78" s="6">
        <v>5614</v>
      </c>
      <c r="H78" s="6">
        <v>6752</v>
      </c>
      <c r="I78" s="6">
        <v>0</v>
      </c>
      <c r="O78" s="5" t="s">
        <v>63</v>
      </c>
      <c r="P78" s="6">
        <v>0</v>
      </c>
      <c r="Q78" s="6">
        <v>1442</v>
      </c>
      <c r="R78" s="6">
        <v>1035</v>
      </c>
      <c r="S78" s="6">
        <v>0</v>
      </c>
    </row>
    <row r="79" spans="1:27" ht="15" thickBot="1" x14ac:dyDescent="0.35">
      <c r="A79" s="5" t="s">
        <v>66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3122</v>
      </c>
      <c r="I79" s="6">
        <v>2980</v>
      </c>
      <c r="O79" s="5" t="s">
        <v>66</v>
      </c>
      <c r="P79" s="6">
        <v>5614</v>
      </c>
      <c r="Q79" s="6">
        <v>1272</v>
      </c>
      <c r="R79" s="6">
        <v>0</v>
      </c>
      <c r="S79" s="6">
        <v>9010</v>
      </c>
    </row>
    <row r="80" spans="1:27" ht="15" thickBot="1" x14ac:dyDescent="0.35">
      <c r="A80" s="5" t="s">
        <v>68</v>
      </c>
      <c r="B80" s="6">
        <v>0</v>
      </c>
      <c r="C80" s="6">
        <v>0</v>
      </c>
      <c r="D80" s="6">
        <v>4189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O80" s="5" t="s">
        <v>68</v>
      </c>
      <c r="P80" s="6">
        <v>0</v>
      </c>
      <c r="Q80" s="6">
        <v>6590</v>
      </c>
      <c r="R80" s="6">
        <v>4189</v>
      </c>
      <c r="S80" s="6">
        <v>8266</v>
      </c>
    </row>
    <row r="81" spans="1:19" ht="15" thickBot="1" x14ac:dyDescent="0.35">
      <c r="A81" s="5" t="s">
        <v>70</v>
      </c>
      <c r="B81" s="6">
        <v>0</v>
      </c>
      <c r="C81" s="6">
        <v>0</v>
      </c>
      <c r="D81" s="6">
        <v>8319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O81" s="5" t="s">
        <v>70</v>
      </c>
      <c r="P81" s="6">
        <v>0</v>
      </c>
      <c r="Q81" s="6">
        <v>1837</v>
      </c>
      <c r="R81" s="6">
        <v>5197</v>
      </c>
      <c r="S81" s="6">
        <v>0</v>
      </c>
    </row>
    <row r="82" spans="1:19" ht="15" thickBot="1" x14ac:dyDescent="0.35">
      <c r="A82" s="5" t="s">
        <v>72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6895</v>
      </c>
      <c r="H82" s="6">
        <v>0</v>
      </c>
      <c r="I82" s="6">
        <v>0</v>
      </c>
      <c r="O82" s="5" t="s">
        <v>72</v>
      </c>
      <c r="P82" s="6">
        <v>0</v>
      </c>
      <c r="Q82" s="6">
        <v>0</v>
      </c>
      <c r="R82" s="6">
        <v>868</v>
      </c>
      <c r="S82" s="6">
        <v>0</v>
      </c>
    </row>
    <row r="83" spans="1:19" ht="15" thickBot="1" x14ac:dyDescent="0.35">
      <c r="A83" s="5" t="s">
        <v>74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O83" s="5" t="s">
        <v>74</v>
      </c>
      <c r="P83" s="6">
        <v>0</v>
      </c>
      <c r="Q83" s="6">
        <v>0</v>
      </c>
      <c r="R83" s="6">
        <v>0</v>
      </c>
      <c r="S83" s="6">
        <v>6752</v>
      </c>
    </row>
    <row r="84" spans="1:19" ht="15" thickBot="1" x14ac:dyDescent="0.35">
      <c r="A84" s="5" t="s">
        <v>75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O84" s="5" t="s">
        <v>75</v>
      </c>
      <c r="P84" s="6">
        <v>0</v>
      </c>
      <c r="Q84" s="6">
        <v>0</v>
      </c>
      <c r="R84" s="6">
        <v>0</v>
      </c>
      <c r="S84" s="6">
        <v>6585</v>
      </c>
    </row>
    <row r="85" spans="1:19" ht="15" thickBot="1" x14ac:dyDescent="0.35">
      <c r="A85" s="5" t="s">
        <v>77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O85" s="5" t="s">
        <v>77</v>
      </c>
      <c r="P85" s="6">
        <v>0</v>
      </c>
      <c r="Q85" s="6">
        <v>0</v>
      </c>
      <c r="R85" s="6">
        <v>0</v>
      </c>
      <c r="S85" s="6">
        <v>6895</v>
      </c>
    </row>
    <row r="86" spans="1:19" ht="15" thickBot="1" x14ac:dyDescent="0.35">
      <c r="A86" s="5" t="s">
        <v>79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O86" s="5" t="s">
        <v>79</v>
      </c>
      <c r="P86" s="6">
        <v>0</v>
      </c>
      <c r="Q86" s="6">
        <v>0</v>
      </c>
      <c r="R86" s="6">
        <v>0</v>
      </c>
      <c r="S86" s="6">
        <v>0</v>
      </c>
    </row>
    <row r="87" spans="1:19" ht="15" thickBot="1" x14ac:dyDescent="0.35">
      <c r="A87" s="5" t="s">
        <v>162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O87" s="5" t="s">
        <v>162</v>
      </c>
      <c r="P87" s="6">
        <v>0</v>
      </c>
      <c r="Q87" s="6">
        <v>0</v>
      </c>
      <c r="R87" s="6">
        <v>2980</v>
      </c>
      <c r="S87" s="6">
        <v>0</v>
      </c>
    </row>
    <row r="88" spans="1:19" ht="15" thickBot="1" x14ac:dyDescent="0.35">
      <c r="A88" s="5" t="s">
        <v>164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O88" s="5" t="s">
        <v>164</v>
      </c>
      <c r="P88" s="6">
        <v>0</v>
      </c>
      <c r="Q88" s="6">
        <v>0</v>
      </c>
      <c r="R88" s="6">
        <v>0</v>
      </c>
      <c r="S88" s="6">
        <v>0</v>
      </c>
    </row>
    <row r="89" spans="1:19" ht="15" thickBot="1" x14ac:dyDescent="0.35">
      <c r="A89" s="5" t="s">
        <v>167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O89" s="5" t="s">
        <v>167</v>
      </c>
      <c r="P89" s="6">
        <v>0</v>
      </c>
      <c r="Q89" s="6">
        <v>0</v>
      </c>
      <c r="R89" s="6">
        <v>0</v>
      </c>
      <c r="S89" s="6">
        <v>0</v>
      </c>
    </row>
    <row r="90" spans="1:19" ht="15" thickBot="1" x14ac:dyDescent="0.35">
      <c r="A90" s="5" t="s">
        <v>169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O90" s="5" t="s">
        <v>169</v>
      </c>
      <c r="P90" s="6">
        <v>0</v>
      </c>
      <c r="Q90" s="6">
        <v>0</v>
      </c>
      <c r="R90" s="6">
        <v>0</v>
      </c>
      <c r="S90" s="6">
        <v>0</v>
      </c>
    </row>
    <row r="91" spans="1:19" ht="15" thickBot="1" x14ac:dyDescent="0.35">
      <c r="A91" s="5" t="s">
        <v>171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O91" s="5" t="s">
        <v>171</v>
      </c>
      <c r="P91" s="6">
        <v>0</v>
      </c>
      <c r="Q91" s="6">
        <v>0</v>
      </c>
      <c r="R91" s="6">
        <v>0</v>
      </c>
      <c r="S91" s="6">
        <v>0</v>
      </c>
    </row>
    <row r="92" spans="1:19" ht="15" thickBot="1" x14ac:dyDescent="0.35">
      <c r="A92" s="5" t="s">
        <v>173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O92" s="5" t="s">
        <v>173</v>
      </c>
      <c r="P92" s="6">
        <v>0</v>
      </c>
      <c r="Q92" s="6">
        <v>0</v>
      </c>
      <c r="R92" s="6">
        <v>0</v>
      </c>
      <c r="S92" s="6">
        <v>0</v>
      </c>
    </row>
    <row r="93" spans="1:19" ht="15" thickBot="1" x14ac:dyDescent="0.35">
      <c r="A93" s="5" t="s">
        <v>174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O93" s="5" t="s">
        <v>174</v>
      </c>
      <c r="P93" s="6">
        <v>0</v>
      </c>
      <c r="Q93" s="6">
        <v>3122</v>
      </c>
      <c r="R93" s="6">
        <v>0</v>
      </c>
      <c r="S93" s="6">
        <v>0</v>
      </c>
    </row>
    <row r="94" spans="1:19" ht="15" thickBot="1" x14ac:dyDescent="0.35">
      <c r="A94" s="5" t="s">
        <v>175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O94" s="5" t="s">
        <v>175</v>
      </c>
      <c r="P94" s="6">
        <v>0</v>
      </c>
      <c r="Q94" s="6">
        <v>0</v>
      </c>
      <c r="R94" s="6">
        <v>0</v>
      </c>
      <c r="S94" s="6">
        <v>0</v>
      </c>
    </row>
    <row r="95" spans="1:19" ht="15" thickBot="1" x14ac:dyDescent="0.35">
      <c r="A95" s="5" t="s">
        <v>177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O95" s="5" t="s">
        <v>177</v>
      </c>
      <c r="P95" s="6">
        <v>0</v>
      </c>
      <c r="Q95" s="6">
        <v>0</v>
      </c>
      <c r="R95" s="6">
        <v>0</v>
      </c>
      <c r="S95" s="6">
        <v>0</v>
      </c>
    </row>
    <row r="96" spans="1:19" ht="15" thickBot="1" x14ac:dyDescent="0.35">
      <c r="A96" s="5" t="s">
        <v>179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O96" s="5" t="s">
        <v>179</v>
      </c>
      <c r="P96" s="6">
        <v>0</v>
      </c>
      <c r="Q96" s="6">
        <v>0</v>
      </c>
      <c r="R96" s="6">
        <v>0</v>
      </c>
      <c r="S96" s="6">
        <v>0</v>
      </c>
    </row>
    <row r="97" spans="1:23" ht="15" thickBot="1" x14ac:dyDescent="0.35">
      <c r="A97" s="5" t="s">
        <v>181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O97" s="5" t="s">
        <v>181</v>
      </c>
      <c r="P97" s="6">
        <v>0</v>
      </c>
      <c r="Q97" s="6">
        <v>0</v>
      </c>
      <c r="R97" s="6">
        <v>0</v>
      </c>
      <c r="S97" s="6">
        <v>0</v>
      </c>
    </row>
    <row r="98" spans="1:23" ht="15" thickBot="1" x14ac:dyDescent="0.35">
      <c r="A98" s="5" t="s">
        <v>183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O98" s="5" t="s">
        <v>183</v>
      </c>
      <c r="P98" s="6">
        <v>0</v>
      </c>
      <c r="Q98" s="6">
        <v>0</v>
      </c>
      <c r="R98" s="6">
        <v>0</v>
      </c>
      <c r="S98" s="6">
        <v>0</v>
      </c>
    </row>
    <row r="99" spans="1:23" ht="15" thickBot="1" x14ac:dyDescent="0.35">
      <c r="A99" s="5" t="s">
        <v>184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O99" s="5" t="s">
        <v>184</v>
      </c>
      <c r="P99" s="6">
        <v>0</v>
      </c>
      <c r="Q99" s="6">
        <v>0</v>
      </c>
      <c r="R99" s="6">
        <v>0</v>
      </c>
      <c r="S99" s="6">
        <v>0</v>
      </c>
    </row>
    <row r="100" spans="1:23" ht="15" thickBot="1" x14ac:dyDescent="0.35">
      <c r="A100" s="5" t="s">
        <v>185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O100" s="5" t="s">
        <v>185</v>
      </c>
      <c r="P100" s="6">
        <v>0</v>
      </c>
      <c r="Q100" s="6">
        <v>0</v>
      </c>
      <c r="R100" s="6">
        <v>0</v>
      </c>
      <c r="S100" s="6">
        <v>0</v>
      </c>
    </row>
    <row r="101" spans="1:23" ht="15" thickBot="1" x14ac:dyDescent="0.35">
      <c r="A101" s="5" t="s">
        <v>186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O101" s="5" t="s">
        <v>186</v>
      </c>
      <c r="P101" s="6">
        <v>0</v>
      </c>
      <c r="Q101" s="6">
        <v>0</v>
      </c>
      <c r="R101" s="6">
        <v>0</v>
      </c>
      <c r="S101" s="6">
        <v>0</v>
      </c>
    </row>
    <row r="102" spans="1:23" ht="18.600000000000001" thickBot="1" x14ac:dyDescent="0.35">
      <c r="A102" s="1"/>
      <c r="O102" s="1"/>
    </row>
    <row r="103" spans="1:23" ht="15" thickBot="1" x14ac:dyDescent="0.35">
      <c r="A103" s="5" t="s">
        <v>247</v>
      </c>
      <c r="B103" s="5" t="s">
        <v>28</v>
      </c>
      <c r="C103" s="5" t="s">
        <v>29</v>
      </c>
      <c r="D103" s="5" t="s">
        <v>30</v>
      </c>
      <c r="E103" s="5" t="s">
        <v>31</v>
      </c>
      <c r="F103" s="5" t="s">
        <v>200</v>
      </c>
      <c r="G103" s="5" t="s">
        <v>201</v>
      </c>
      <c r="H103" s="5" t="s">
        <v>202</v>
      </c>
      <c r="I103" s="5" t="s">
        <v>203</v>
      </c>
      <c r="J103" s="5" t="s">
        <v>82</v>
      </c>
      <c r="K103" s="5" t="s">
        <v>83</v>
      </c>
      <c r="L103" s="5" t="s">
        <v>84</v>
      </c>
      <c r="M103" s="5" t="s">
        <v>85</v>
      </c>
      <c r="O103" s="5" t="s">
        <v>247</v>
      </c>
      <c r="P103" s="5" t="s">
        <v>28</v>
      </c>
      <c r="Q103" s="5" t="s">
        <v>29</v>
      </c>
      <c r="R103" s="5" t="s">
        <v>30</v>
      </c>
      <c r="S103" s="5" t="s">
        <v>31</v>
      </c>
      <c r="T103" s="5" t="s">
        <v>82</v>
      </c>
      <c r="U103" s="5" t="s">
        <v>83</v>
      </c>
      <c r="V103" s="5" t="s">
        <v>84</v>
      </c>
      <c r="W103" s="5" t="s">
        <v>85</v>
      </c>
    </row>
    <row r="104" spans="1:23" ht="15" thickBot="1" x14ac:dyDescent="0.35">
      <c r="A104" s="5" t="s">
        <v>33</v>
      </c>
      <c r="B104" s="6">
        <v>0</v>
      </c>
      <c r="C104" s="6">
        <v>0</v>
      </c>
      <c r="D104" s="6">
        <v>3909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3909</v>
      </c>
      <c r="K104" s="6">
        <v>3909</v>
      </c>
      <c r="L104" s="6">
        <v>0</v>
      </c>
      <c r="M104" s="6">
        <v>0</v>
      </c>
      <c r="O104" s="5" t="s">
        <v>33</v>
      </c>
      <c r="P104" s="6">
        <v>0</v>
      </c>
      <c r="Q104" s="6">
        <v>0</v>
      </c>
      <c r="R104" s="6">
        <v>3909</v>
      </c>
      <c r="S104" s="6">
        <v>0</v>
      </c>
      <c r="T104" s="6">
        <v>3909</v>
      </c>
      <c r="U104" s="6">
        <v>3909</v>
      </c>
      <c r="V104" s="6">
        <v>0</v>
      </c>
      <c r="W104" s="6">
        <v>0</v>
      </c>
    </row>
    <row r="105" spans="1:23" ht="15" thickBot="1" x14ac:dyDescent="0.35">
      <c r="A105" s="5" t="s">
        <v>34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6895</v>
      </c>
      <c r="H105" s="6">
        <v>0</v>
      </c>
      <c r="I105" s="6">
        <v>0</v>
      </c>
      <c r="J105" s="6">
        <v>6895</v>
      </c>
      <c r="K105" s="6">
        <v>6895</v>
      </c>
      <c r="L105" s="6">
        <v>0</v>
      </c>
      <c r="M105" s="6">
        <v>0</v>
      </c>
      <c r="O105" s="5" t="s">
        <v>34</v>
      </c>
      <c r="P105" s="6">
        <v>0</v>
      </c>
      <c r="Q105" s="6">
        <v>0</v>
      </c>
      <c r="R105" s="6">
        <v>0</v>
      </c>
      <c r="S105" s="6">
        <v>6895</v>
      </c>
      <c r="T105" s="6">
        <v>6895</v>
      </c>
      <c r="U105" s="6">
        <v>6895</v>
      </c>
      <c r="V105" s="6">
        <v>0</v>
      </c>
      <c r="W105" s="6">
        <v>0</v>
      </c>
    </row>
    <row r="106" spans="1:23" ht="15" thickBot="1" x14ac:dyDescent="0.35">
      <c r="A106" s="5" t="s">
        <v>35</v>
      </c>
      <c r="B106" s="6">
        <v>0</v>
      </c>
      <c r="C106" s="6">
        <v>0</v>
      </c>
      <c r="D106" s="6">
        <v>0</v>
      </c>
      <c r="E106" s="6">
        <v>9482</v>
      </c>
      <c r="F106" s="6">
        <v>0</v>
      </c>
      <c r="G106" s="6">
        <v>0</v>
      </c>
      <c r="H106" s="6">
        <v>0</v>
      </c>
      <c r="I106" s="6">
        <v>0</v>
      </c>
      <c r="J106" s="6">
        <v>9482</v>
      </c>
      <c r="K106" s="6">
        <v>9482</v>
      </c>
      <c r="L106" s="6">
        <v>0</v>
      </c>
      <c r="M106" s="6">
        <v>0</v>
      </c>
      <c r="O106" s="5" t="s">
        <v>35</v>
      </c>
      <c r="P106" s="6">
        <v>0</v>
      </c>
      <c r="Q106" s="6">
        <v>0</v>
      </c>
      <c r="R106" s="6">
        <v>0</v>
      </c>
      <c r="S106" s="6">
        <v>9482</v>
      </c>
      <c r="T106" s="6">
        <v>9482</v>
      </c>
      <c r="U106" s="6">
        <v>9482</v>
      </c>
      <c r="V106" s="6">
        <v>0</v>
      </c>
      <c r="W106" s="6">
        <v>0</v>
      </c>
    </row>
    <row r="107" spans="1:23" ht="15" thickBot="1" x14ac:dyDescent="0.35">
      <c r="A107" s="5" t="s">
        <v>36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868</v>
      </c>
      <c r="J107" s="6">
        <v>868</v>
      </c>
      <c r="K107" s="6">
        <v>868</v>
      </c>
      <c r="L107" s="6">
        <v>0</v>
      </c>
      <c r="M107" s="6">
        <v>0</v>
      </c>
      <c r="O107" s="5" t="s">
        <v>36</v>
      </c>
      <c r="P107" s="6">
        <v>0</v>
      </c>
      <c r="Q107" s="6">
        <v>0</v>
      </c>
      <c r="R107" s="6">
        <v>868</v>
      </c>
      <c r="S107" s="6">
        <v>0</v>
      </c>
      <c r="T107" s="6">
        <v>868</v>
      </c>
      <c r="U107" s="6">
        <v>868</v>
      </c>
      <c r="V107" s="6">
        <v>0</v>
      </c>
      <c r="W107" s="6">
        <v>0</v>
      </c>
    </row>
    <row r="108" spans="1:23" ht="15" thickBot="1" x14ac:dyDescent="0.35">
      <c r="A108" s="5" t="s">
        <v>37</v>
      </c>
      <c r="B108" s="6">
        <v>0</v>
      </c>
      <c r="C108" s="6">
        <v>0</v>
      </c>
      <c r="D108" s="6">
        <v>8319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8319</v>
      </c>
      <c r="K108" s="6">
        <v>8319</v>
      </c>
      <c r="L108" s="6">
        <v>0</v>
      </c>
      <c r="M108" s="6">
        <v>0</v>
      </c>
      <c r="O108" s="5" t="s">
        <v>37</v>
      </c>
      <c r="P108" s="6">
        <v>0</v>
      </c>
      <c r="Q108" s="6">
        <v>3122</v>
      </c>
      <c r="R108" s="6">
        <v>5197</v>
      </c>
      <c r="S108" s="6">
        <v>0</v>
      </c>
      <c r="T108" s="6">
        <v>8319</v>
      </c>
      <c r="U108" s="6">
        <v>8319</v>
      </c>
      <c r="V108" s="6">
        <v>0</v>
      </c>
      <c r="W108" s="6">
        <v>0</v>
      </c>
    </row>
    <row r="109" spans="1:23" ht="15" thickBot="1" x14ac:dyDescent="0.35">
      <c r="A109" s="5" t="s">
        <v>38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8266</v>
      </c>
      <c r="I109" s="6">
        <v>0</v>
      </c>
      <c r="J109" s="6">
        <v>8266</v>
      </c>
      <c r="K109" s="6">
        <v>8266</v>
      </c>
      <c r="L109" s="6">
        <v>0</v>
      </c>
      <c r="M109" s="6">
        <v>0</v>
      </c>
      <c r="O109" s="5" t="s">
        <v>38</v>
      </c>
      <c r="P109" s="6">
        <v>0</v>
      </c>
      <c r="Q109" s="6">
        <v>0</v>
      </c>
      <c r="R109" s="6">
        <v>0</v>
      </c>
      <c r="S109" s="6">
        <v>8266</v>
      </c>
      <c r="T109" s="6">
        <v>8266</v>
      </c>
      <c r="U109" s="6">
        <v>8266</v>
      </c>
      <c r="V109" s="6">
        <v>0</v>
      </c>
      <c r="W109" s="6">
        <v>0</v>
      </c>
    </row>
    <row r="110" spans="1:23" ht="15" thickBot="1" x14ac:dyDescent="0.35">
      <c r="A110" s="5" t="s">
        <v>39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3122</v>
      </c>
      <c r="I110" s="6">
        <v>0</v>
      </c>
      <c r="J110" s="6">
        <v>3122</v>
      </c>
      <c r="K110" s="6">
        <v>3122</v>
      </c>
      <c r="L110" s="6">
        <v>0</v>
      </c>
      <c r="M110" s="6">
        <v>0</v>
      </c>
      <c r="O110" s="5" t="s">
        <v>39</v>
      </c>
      <c r="P110" s="6">
        <v>0</v>
      </c>
      <c r="Q110" s="6">
        <v>3122</v>
      </c>
      <c r="R110" s="6">
        <v>0</v>
      </c>
      <c r="S110" s="6">
        <v>0</v>
      </c>
      <c r="T110" s="6">
        <v>3122</v>
      </c>
      <c r="U110" s="6">
        <v>3122</v>
      </c>
      <c r="V110" s="6">
        <v>0</v>
      </c>
      <c r="W110" s="6">
        <v>0</v>
      </c>
    </row>
    <row r="111" spans="1:23" ht="15" thickBot="1" x14ac:dyDescent="0.35">
      <c r="A111" s="5" t="s">
        <v>40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5614</v>
      </c>
      <c r="H111" s="6">
        <v>0</v>
      </c>
      <c r="I111" s="6">
        <v>0</v>
      </c>
      <c r="J111" s="6">
        <v>5614</v>
      </c>
      <c r="K111" s="6">
        <v>5614</v>
      </c>
      <c r="L111" s="6">
        <v>0</v>
      </c>
      <c r="M111" s="6">
        <v>0</v>
      </c>
      <c r="O111" s="5" t="s">
        <v>40</v>
      </c>
      <c r="P111" s="6">
        <v>5614</v>
      </c>
      <c r="Q111" s="6">
        <v>0</v>
      </c>
      <c r="R111" s="6">
        <v>0</v>
      </c>
      <c r="S111" s="6">
        <v>0</v>
      </c>
      <c r="T111" s="6">
        <v>5614</v>
      </c>
      <c r="U111" s="6">
        <v>5614</v>
      </c>
      <c r="V111" s="6">
        <v>0</v>
      </c>
      <c r="W111" s="6">
        <v>0</v>
      </c>
    </row>
    <row r="112" spans="1:23" ht="15" thickBot="1" x14ac:dyDescent="0.35">
      <c r="A112" s="5" t="s">
        <v>41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6585</v>
      </c>
      <c r="I112" s="6">
        <v>0</v>
      </c>
      <c r="J112" s="6">
        <v>6585</v>
      </c>
      <c r="K112" s="6">
        <v>6585</v>
      </c>
      <c r="L112" s="6">
        <v>0</v>
      </c>
      <c r="M112" s="6">
        <v>0</v>
      </c>
      <c r="O112" s="5" t="s">
        <v>41</v>
      </c>
      <c r="P112" s="6">
        <v>0</v>
      </c>
      <c r="Q112" s="6">
        <v>0</v>
      </c>
      <c r="R112" s="6">
        <v>0</v>
      </c>
      <c r="S112" s="6">
        <v>6585</v>
      </c>
      <c r="T112" s="6">
        <v>6585</v>
      </c>
      <c r="U112" s="6">
        <v>6585</v>
      </c>
      <c r="V112" s="6">
        <v>0</v>
      </c>
      <c r="W112" s="6">
        <v>0</v>
      </c>
    </row>
    <row r="113" spans="1:23" ht="15" thickBot="1" x14ac:dyDescent="0.35">
      <c r="A113" s="5" t="s">
        <v>42</v>
      </c>
      <c r="B113" s="6">
        <v>0</v>
      </c>
      <c r="C113" s="6">
        <v>0</v>
      </c>
      <c r="D113" s="6">
        <v>9461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9461</v>
      </c>
      <c r="K113" s="6">
        <v>9461</v>
      </c>
      <c r="L113" s="6">
        <v>0</v>
      </c>
      <c r="M113" s="6">
        <v>0</v>
      </c>
      <c r="O113" s="5" t="s">
        <v>42</v>
      </c>
      <c r="P113" s="6">
        <v>0</v>
      </c>
      <c r="Q113" s="6">
        <v>0</v>
      </c>
      <c r="R113" s="6">
        <v>9461</v>
      </c>
      <c r="S113" s="6">
        <v>0</v>
      </c>
      <c r="T113" s="6">
        <v>9461</v>
      </c>
      <c r="U113" s="6">
        <v>9461</v>
      </c>
      <c r="V113" s="6">
        <v>0</v>
      </c>
      <c r="W113" s="6">
        <v>0</v>
      </c>
    </row>
    <row r="114" spans="1:23" ht="15" thickBot="1" x14ac:dyDescent="0.35">
      <c r="A114" s="5" t="s">
        <v>43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9141</v>
      </c>
      <c r="H114" s="6">
        <v>0</v>
      </c>
      <c r="I114" s="6">
        <v>0</v>
      </c>
      <c r="J114" s="6">
        <v>9141</v>
      </c>
      <c r="K114" s="6">
        <v>9141</v>
      </c>
      <c r="L114" s="6">
        <v>0</v>
      </c>
      <c r="M114" s="6">
        <v>0</v>
      </c>
      <c r="O114" s="5" t="s">
        <v>43</v>
      </c>
      <c r="P114" s="6">
        <v>0</v>
      </c>
      <c r="Q114" s="6">
        <v>0</v>
      </c>
      <c r="R114" s="6">
        <v>0</v>
      </c>
      <c r="S114" s="6">
        <v>9141</v>
      </c>
      <c r="T114" s="6">
        <v>9141</v>
      </c>
      <c r="U114" s="6">
        <v>9141</v>
      </c>
      <c r="V114" s="6">
        <v>0</v>
      </c>
      <c r="W114" s="6">
        <v>0</v>
      </c>
    </row>
    <row r="115" spans="1:23" ht="15" thickBot="1" x14ac:dyDescent="0.35">
      <c r="A115" s="5" t="s">
        <v>44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9010</v>
      </c>
      <c r="H115" s="6">
        <v>0</v>
      </c>
      <c r="I115" s="6">
        <v>0</v>
      </c>
      <c r="J115" s="6">
        <v>9010</v>
      </c>
      <c r="K115" s="6">
        <v>9010</v>
      </c>
      <c r="L115" s="6">
        <v>0</v>
      </c>
      <c r="M115" s="6">
        <v>0</v>
      </c>
      <c r="O115" s="5" t="s">
        <v>44</v>
      </c>
      <c r="P115" s="6">
        <v>0</v>
      </c>
      <c r="Q115" s="6">
        <v>0</v>
      </c>
      <c r="R115" s="6">
        <v>0</v>
      </c>
      <c r="S115" s="6">
        <v>9010</v>
      </c>
      <c r="T115" s="6">
        <v>9010</v>
      </c>
      <c r="U115" s="6">
        <v>9010</v>
      </c>
      <c r="V115" s="6">
        <v>0</v>
      </c>
      <c r="W115" s="6">
        <v>0</v>
      </c>
    </row>
    <row r="116" spans="1:23" ht="15" thickBot="1" x14ac:dyDescent="0.35">
      <c r="A116" s="5" t="s">
        <v>45</v>
      </c>
      <c r="B116" s="6">
        <v>0</v>
      </c>
      <c r="C116" s="6">
        <v>3657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3657</v>
      </c>
      <c r="K116" s="6">
        <v>3657</v>
      </c>
      <c r="L116" s="6">
        <v>0</v>
      </c>
      <c r="M116" s="6">
        <v>0</v>
      </c>
      <c r="O116" s="5" t="s">
        <v>45</v>
      </c>
      <c r="P116" s="6">
        <v>0</v>
      </c>
      <c r="Q116" s="6">
        <v>3657</v>
      </c>
      <c r="R116" s="6">
        <v>0</v>
      </c>
      <c r="S116" s="6">
        <v>0</v>
      </c>
      <c r="T116" s="6">
        <v>3657</v>
      </c>
      <c r="U116" s="6">
        <v>3657</v>
      </c>
      <c r="V116" s="6">
        <v>0</v>
      </c>
      <c r="W116" s="6">
        <v>0</v>
      </c>
    </row>
    <row r="117" spans="1:23" ht="15" thickBot="1" x14ac:dyDescent="0.35">
      <c r="A117" s="5" t="s">
        <v>46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2980</v>
      </c>
      <c r="J117" s="6">
        <v>2980</v>
      </c>
      <c r="K117" s="6">
        <v>2980</v>
      </c>
      <c r="L117" s="6">
        <v>0</v>
      </c>
      <c r="M117" s="6">
        <v>0</v>
      </c>
      <c r="O117" s="5" t="s">
        <v>46</v>
      </c>
      <c r="P117" s="6">
        <v>0</v>
      </c>
      <c r="Q117" s="6">
        <v>0</v>
      </c>
      <c r="R117" s="6">
        <v>2980</v>
      </c>
      <c r="S117" s="6">
        <v>0</v>
      </c>
      <c r="T117" s="6">
        <v>2980</v>
      </c>
      <c r="U117" s="6">
        <v>2980</v>
      </c>
      <c r="V117" s="6">
        <v>0</v>
      </c>
      <c r="W117" s="6">
        <v>0</v>
      </c>
    </row>
    <row r="118" spans="1:23" ht="15" thickBot="1" x14ac:dyDescent="0.35">
      <c r="A118" s="5" t="s">
        <v>47</v>
      </c>
      <c r="B118" s="6">
        <v>0</v>
      </c>
      <c r="C118" s="6">
        <v>6487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6487</v>
      </c>
      <c r="K118" s="6">
        <v>6487</v>
      </c>
      <c r="L118" s="6">
        <v>0</v>
      </c>
      <c r="M118" s="6">
        <v>0</v>
      </c>
      <c r="O118" s="5" t="s">
        <v>47</v>
      </c>
      <c r="P118" s="6">
        <v>0</v>
      </c>
      <c r="Q118" s="6">
        <v>6487</v>
      </c>
      <c r="R118" s="6">
        <v>0</v>
      </c>
      <c r="S118" s="6">
        <v>0</v>
      </c>
      <c r="T118" s="6">
        <v>6487</v>
      </c>
      <c r="U118" s="6">
        <v>6487</v>
      </c>
      <c r="V118" s="6">
        <v>0</v>
      </c>
      <c r="W118" s="6">
        <v>0</v>
      </c>
    </row>
    <row r="119" spans="1:23" ht="15" thickBot="1" x14ac:dyDescent="0.35">
      <c r="A119" s="5" t="s">
        <v>130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1272</v>
      </c>
      <c r="I119" s="6">
        <v>0</v>
      </c>
      <c r="J119" s="6">
        <v>1272</v>
      </c>
      <c r="K119" s="6">
        <v>1272</v>
      </c>
      <c r="L119" s="6">
        <v>0</v>
      </c>
      <c r="M119" s="6">
        <v>0</v>
      </c>
      <c r="O119" s="5" t="s">
        <v>130</v>
      </c>
      <c r="P119" s="6">
        <v>0</v>
      </c>
      <c r="Q119" s="6">
        <v>1272</v>
      </c>
      <c r="R119" s="6">
        <v>0</v>
      </c>
      <c r="S119" s="6">
        <v>0</v>
      </c>
      <c r="T119" s="6">
        <v>1272</v>
      </c>
      <c r="U119" s="6">
        <v>1272</v>
      </c>
      <c r="V119" s="6">
        <v>0</v>
      </c>
      <c r="W119" s="6">
        <v>0</v>
      </c>
    </row>
    <row r="120" spans="1:23" ht="15" thickBot="1" x14ac:dyDescent="0.35">
      <c r="A120" s="5" t="s">
        <v>131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1442</v>
      </c>
      <c r="J120" s="6">
        <v>1442</v>
      </c>
      <c r="K120" s="6">
        <v>1442</v>
      </c>
      <c r="L120" s="6">
        <v>0</v>
      </c>
      <c r="M120" s="6">
        <v>0</v>
      </c>
      <c r="O120" s="5" t="s">
        <v>131</v>
      </c>
      <c r="P120" s="6">
        <v>0</v>
      </c>
      <c r="Q120" s="6">
        <v>1442</v>
      </c>
      <c r="R120" s="6">
        <v>0</v>
      </c>
      <c r="S120" s="6">
        <v>0</v>
      </c>
      <c r="T120" s="6">
        <v>1442</v>
      </c>
      <c r="U120" s="6">
        <v>1442</v>
      </c>
      <c r="V120" s="6">
        <v>0</v>
      </c>
      <c r="W120" s="6">
        <v>0</v>
      </c>
    </row>
    <row r="121" spans="1:23" ht="15" thickBot="1" x14ac:dyDescent="0.35">
      <c r="A121" s="5" t="s">
        <v>132</v>
      </c>
      <c r="B121" s="6">
        <v>0</v>
      </c>
      <c r="C121" s="6">
        <v>0</v>
      </c>
      <c r="D121" s="6">
        <v>0</v>
      </c>
      <c r="E121" s="6">
        <v>8106</v>
      </c>
      <c r="F121" s="6">
        <v>0</v>
      </c>
      <c r="G121" s="6">
        <v>0</v>
      </c>
      <c r="H121" s="6">
        <v>1272</v>
      </c>
      <c r="I121" s="6">
        <v>0</v>
      </c>
      <c r="J121" s="6">
        <v>9378</v>
      </c>
      <c r="K121" s="6">
        <v>9378</v>
      </c>
      <c r="L121" s="6">
        <v>0</v>
      </c>
      <c r="M121" s="6">
        <v>0</v>
      </c>
      <c r="O121" s="5" t="s">
        <v>132</v>
      </c>
      <c r="P121" s="6">
        <v>0</v>
      </c>
      <c r="Q121" s="6">
        <v>0</v>
      </c>
      <c r="R121" s="6">
        <v>0</v>
      </c>
      <c r="S121" s="6">
        <v>9378</v>
      </c>
      <c r="T121" s="6">
        <v>9378</v>
      </c>
      <c r="U121" s="6">
        <v>9378</v>
      </c>
      <c r="V121" s="6">
        <v>0</v>
      </c>
      <c r="W121" s="6">
        <v>0</v>
      </c>
    </row>
    <row r="122" spans="1:23" ht="15" thickBot="1" x14ac:dyDescent="0.35">
      <c r="A122" s="5" t="s">
        <v>133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6752</v>
      </c>
      <c r="I122" s="6">
        <v>0</v>
      </c>
      <c r="J122" s="6">
        <v>6752</v>
      </c>
      <c r="K122" s="6">
        <v>6752</v>
      </c>
      <c r="L122" s="6">
        <v>0</v>
      </c>
      <c r="M122" s="6">
        <v>0</v>
      </c>
      <c r="O122" s="5" t="s">
        <v>133</v>
      </c>
      <c r="P122" s="6">
        <v>0</v>
      </c>
      <c r="Q122" s="6">
        <v>0</v>
      </c>
      <c r="R122" s="6">
        <v>0</v>
      </c>
      <c r="S122" s="6">
        <v>6752</v>
      </c>
      <c r="T122" s="6">
        <v>6752</v>
      </c>
      <c r="U122" s="6">
        <v>6752</v>
      </c>
      <c r="V122" s="6">
        <v>0</v>
      </c>
      <c r="W122" s="6">
        <v>0</v>
      </c>
    </row>
    <row r="123" spans="1:23" ht="15" thickBot="1" x14ac:dyDescent="0.35">
      <c r="A123" s="5" t="s">
        <v>134</v>
      </c>
      <c r="B123" s="6">
        <v>0</v>
      </c>
      <c r="C123" s="6">
        <v>0</v>
      </c>
      <c r="D123" s="6">
        <v>0</v>
      </c>
      <c r="E123" s="6">
        <v>10909</v>
      </c>
      <c r="F123" s="6">
        <v>0</v>
      </c>
      <c r="G123" s="6">
        <v>0</v>
      </c>
      <c r="H123" s="6">
        <v>0</v>
      </c>
      <c r="I123" s="6">
        <v>0</v>
      </c>
      <c r="J123" s="6">
        <v>10909</v>
      </c>
      <c r="K123" s="6">
        <v>10909</v>
      </c>
      <c r="L123" s="6">
        <v>0</v>
      </c>
      <c r="M123" s="6">
        <v>0</v>
      </c>
      <c r="O123" s="5" t="s">
        <v>134</v>
      </c>
      <c r="P123" s="6">
        <v>0</v>
      </c>
      <c r="Q123" s="6">
        <v>0</v>
      </c>
      <c r="R123" s="6">
        <v>0</v>
      </c>
      <c r="S123" s="6">
        <v>10909</v>
      </c>
      <c r="T123" s="6">
        <v>10909</v>
      </c>
      <c r="U123" s="6">
        <v>10909</v>
      </c>
      <c r="V123" s="6">
        <v>0</v>
      </c>
      <c r="W123" s="6">
        <v>0</v>
      </c>
    </row>
    <row r="124" spans="1:23" ht="15" thickBot="1" x14ac:dyDescent="0.35">
      <c r="A124" s="5" t="s">
        <v>135</v>
      </c>
      <c r="B124" s="6">
        <v>0</v>
      </c>
      <c r="C124" s="6">
        <v>0</v>
      </c>
      <c r="D124" s="6">
        <v>0</v>
      </c>
      <c r="E124" s="6">
        <v>10493</v>
      </c>
      <c r="F124" s="6">
        <v>0</v>
      </c>
      <c r="G124" s="6">
        <v>0</v>
      </c>
      <c r="H124" s="6">
        <v>0</v>
      </c>
      <c r="I124" s="6">
        <v>0</v>
      </c>
      <c r="J124" s="6">
        <v>10493</v>
      </c>
      <c r="K124" s="6">
        <v>10493</v>
      </c>
      <c r="L124" s="6">
        <v>0</v>
      </c>
      <c r="M124" s="6">
        <v>0</v>
      </c>
      <c r="O124" s="5" t="s">
        <v>135</v>
      </c>
      <c r="P124" s="6">
        <v>0</v>
      </c>
      <c r="Q124" s="6">
        <v>0</v>
      </c>
      <c r="R124" s="6">
        <v>0</v>
      </c>
      <c r="S124" s="6">
        <v>10493</v>
      </c>
      <c r="T124" s="6">
        <v>10493</v>
      </c>
      <c r="U124" s="6">
        <v>10493</v>
      </c>
      <c r="V124" s="6">
        <v>0</v>
      </c>
      <c r="W124" s="6">
        <v>0</v>
      </c>
    </row>
    <row r="125" spans="1:23" ht="15" thickBot="1" x14ac:dyDescent="0.35">
      <c r="A125" s="5" t="s">
        <v>136</v>
      </c>
      <c r="B125" s="6">
        <v>0</v>
      </c>
      <c r="C125" s="6">
        <v>0</v>
      </c>
      <c r="D125" s="6">
        <v>6552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6552</v>
      </c>
      <c r="K125" s="6">
        <v>6552</v>
      </c>
      <c r="L125" s="6">
        <v>0</v>
      </c>
      <c r="M125" s="6">
        <v>0</v>
      </c>
      <c r="O125" s="5" t="s">
        <v>136</v>
      </c>
      <c r="P125" s="6">
        <v>0</v>
      </c>
      <c r="Q125" s="6">
        <v>0</v>
      </c>
      <c r="R125" s="6">
        <v>6552</v>
      </c>
      <c r="S125" s="6">
        <v>0</v>
      </c>
      <c r="T125" s="6">
        <v>6552</v>
      </c>
      <c r="U125" s="6">
        <v>6552</v>
      </c>
      <c r="V125" s="6">
        <v>0</v>
      </c>
      <c r="W125" s="6">
        <v>0</v>
      </c>
    </row>
    <row r="126" spans="1:23" ht="15" thickBot="1" x14ac:dyDescent="0.35">
      <c r="A126" s="5" t="s">
        <v>137</v>
      </c>
      <c r="B126" s="6">
        <v>0</v>
      </c>
      <c r="C126" s="6">
        <v>0</v>
      </c>
      <c r="D126" s="6">
        <v>0</v>
      </c>
      <c r="E126" s="6">
        <v>0</v>
      </c>
      <c r="F126" s="6">
        <v>6590</v>
      </c>
      <c r="G126" s="6">
        <v>0</v>
      </c>
      <c r="H126" s="6">
        <v>0</v>
      </c>
      <c r="I126" s="6">
        <v>0</v>
      </c>
      <c r="J126" s="6">
        <v>6590</v>
      </c>
      <c r="K126" s="6">
        <v>6590</v>
      </c>
      <c r="L126" s="6">
        <v>0</v>
      </c>
      <c r="M126" s="6">
        <v>0</v>
      </c>
      <c r="O126" s="5" t="s">
        <v>137</v>
      </c>
      <c r="P126" s="6">
        <v>0</v>
      </c>
      <c r="Q126" s="6">
        <v>6590</v>
      </c>
      <c r="R126" s="6">
        <v>0</v>
      </c>
      <c r="S126" s="6">
        <v>0</v>
      </c>
      <c r="T126" s="6">
        <v>6590</v>
      </c>
      <c r="U126" s="6">
        <v>6590</v>
      </c>
      <c r="V126" s="6">
        <v>0</v>
      </c>
      <c r="W126" s="6">
        <v>0</v>
      </c>
    </row>
    <row r="127" spans="1:23" ht="15" thickBot="1" x14ac:dyDescent="0.35">
      <c r="A127" s="5" t="s">
        <v>138</v>
      </c>
      <c r="B127" s="6">
        <v>0</v>
      </c>
      <c r="C127" s="6">
        <v>0</v>
      </c>
      <c r="D127" s="6">
        <v>9490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9490</v>
      </c>
      <c r="K127" s="6">
        <v>9490</v>
      </c>
      <c r="L127" s="6">
        <v>0</v>
      </c>
      <c r="M127" s="6">
        <v>0</v>
      </c>
      <c r="O127" s="5" t="s">
        <v>138</v>
      </c>
      <c r="P127" s="6">
        <v>0</v>
      </c>
      <c r="Q127" s="6">
        <v>0</v>
      </c>
      <c r="R127" s="6">
        <v>9490</v>
      </c>
      <c r="S127" s="6">
        <v>0</v>
      </c>
      <c r="T127" s="6">
        <v>9490</v>
      </c>
      <c r="U127" s="6">
        <v>9490</v>
      </c>
      <c r="V127" s="6">
        <v>0</v>
      </c>
      <c r="W127" s="6">
        <v>0</v>
      </c>
    </row>
    <row r="128" spans="1:23" ht="15" thickBot="1" x14ac:dyDescent="0.35">
      <c r="A128" s="5" t="s">
        <v>139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1837</v>
      </c>
      <c r="I128" s="6">
        <v>0</v>
      </c>
      <c r="J128" s="6">
        <v>1837</v>
      </c>
      <c r="K128" s="6">
        <v>1837</v>
      </c>
      <c r="L128" s="6">
        <v>0</v>
      </c>
      <c r="M128" s="6">
        <v>0</v>
      </c>
      <c r="O128" s="5" t="s">
        <v>139</v>
      </c>
      <c r="P128" s="6">
        <v>0</v>
      </c>
      <c r="Q128" s="6">
        <v>1837</v>
      </c>
      <c r="R128" s="6">
        <v>0</v>
      </c>
      <c r="S128" s="6">
        <v>0</v>
      </c>
      <c r="T128" s="6">
        <v>1837</v>
      </c>
      <c r="U128" s="6">
        <v>1837</v>
      </c>
      <c r="V128" s="6">
        <v>0</v>
      </c>
      <c r="W128" s="6">
        <v>0</v>
      </c>
    </row>
    <row r="129" spans="1:23" ht="15" thickBot="1" x14ac:dyDescent="0.35">
      <c r="A129" s="5" t="s">
        <v>140</v>
      </c>
      <c r="B129" s="6">
        <v>0</v>
      </c>
      <c r="C129" s="6">
        <v>575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575</v>
      </c>
      <c r="K129" s="6">
        <v>575</v>
      </c>
      <c r="L129" s="6">
        <v>0</v>
      </c>
      <c r="M129" s="6">
        <v>0</v>
      </c>
      <c r="O129" s="5" t="s">
        <v>140</v>
      </c>
      <c r="P129" s="6">
        <v>0</v>
      </c>
      <c r="Q129" s="6">
        <v>575</v>
      </c>
      <c r="R129" s="6">
        <v>0</v>
      </c>
      <c r="S129" s="6">
        <v>0</v>
      </c>
      <c r="T129" s="6">
        <v>575</v>
      </c>
      <c r="U129" s="6">
        <v>575</v>
      </c>
      <c r="V129" s="6">
        <v>0</v>
      </c>
      <c r="W129" s="6">
        <v>0</v>
      </c>
    </row>
    <row r="130" spans="1:23" ht="15" thickBot="1" x14ac:dyDescent="0.35">
      <c r="A130" s="5" t="s">
        <v>141</v>
      </c>
      <c r="B130" s="6">
        <v>0</v>
      </c>
      <c r="C130" s="6">
        <v>8337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8337</v>
      </c>
      <c r="K130" s="6">
        <v>8337</v>
      </c>
      <c r="L130" s="6">
        <v>0</v>
      </c>
      <c r="M130" s="6">
        <v>0</v>
      </c>
      <c r="O130" s="5" t="s">
        <v>141</v>
      </c>
      <c r="P130" s="6">
        <v>0</v>
      </c>
      <c r="Q130" s="6">
        <v>8337</v>
      </c>
      <c r="R130" s="6">
        <v>0</v>
      </c>
      <c r="S130" s="6">
        <v>0</v>
      </c>
      <c r="T130" s="6">
        <v>8337</v>
      </c>
      <c r="U130" s="6">
        <v>8337</v>
      </c>
      <c r="V130" s="6">
        <v>0</v>
      </c>
      <c r="W130" s="6">
        <v>0</v>
      </c>
    </row>
    <row r="131" spans="1:23" ht="15" thickBot="1" x14ac:dyDescent="0.35">
      <c r="A131" s="5" t="s">
        <v>142</v>
      </c>
      <c r="B131" s="6">
        <v>0</v>
      </c>
      <c r="C131" s="6">
        <v>0</v>
      </c>
      <c r="D131" s="6">
        <v>4189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4189</v>
      </c>
      <c r="K131" s="6">
        <v>4189</v>
      </c>
      <c r="L131" s="6">
        <v>0</v>
      </c>
      <c r="M131" s="6">
        <v>0</v>
      </c>
      <c r="O131" s="5" t="s">
        <v>142</v>
      </c>
      <c r="P131" s="6">
        <v>0</v>
      </c>
      <c r="Q131" s="6">
        <v>0</v>
      </c>
      <c r="R131" s="6">
        <v>4189</v>
      </c>
      <c r="S131" s="6">
        <v>0</v>
      </c>
      <c r="T131" s="6">
        <v>4189</v>
      </c>
      <c r="U131" s="6">
        <v>4189</v>
      </c>
      <c r="V131" s="6">
        <v>0</v>
      </c>
      <c r="W131" s="6">
        <v>0</v>
      </c>
    </row>
    <row r="132" spans="1:23" ht="15" thickBot="1" x14ac:dyDescent="0.35">
      <c r="A132" s="5" t="s">
        <v>143</v>
      </c>
      <c r="B132" s="6">
        <v>0</v>
      </c>
      <c r="C132" s="6">
        <v>0</v>
      </c>
      <c r="D132" s="6">
        <v>2872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2872</v>
      </c>
      <c r="K132" s="6">
        <v>2872</v>
      </c>
      <c r="L132" s="6">
        <v>0</v>
      </c>
      <c r="M132" s="6">
        <v>0</v>
      </c>
      <c r="O132" s="5" t="s">
        <v>143</v>
      </c>
      <c r="P132" s="6">
        <v>0</v>
      </c>
      <c r="Q132" s="6">
        <v>1837</v>
      </c>
      <c r="R132" s="6">
        <v>1035</v>
      </c>
      <c r="S132" s="6">
        <v>0</v>
      </c>
      <c r="T132" s="6">
        <v>2872</v>
      </c>
      <c r="U132" s="6">
        <v>2872</v>
      </c>
      <c r="V132" s="6">
        <v>0</v>
      </c>
      <c r="W132" s="6">
        <v>0</v>
      </c>
    </row>
    <row r="133" spans="1:23" ht="15" thickBot="1" x14ac:dyDescent="0.35">
      <c r="A133" s="5" t="s">
        <v>144</v>
      </c>
      <c r="B133" s="6">
        <v>0</v>
      </c>
      <c r="C133" s="6">
        <v>0</v>
      </c>
      <c r="D133" s="6">
        <v>2160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2160</v>
      </c>
      <c r="K133" s="6">
        <v>2160</v>
      </c>
      <c r="L133" s="6">
        <v>0</v>
      </c>
      <c r="M133" s="6">
        <v>0</v>
      </c>
      <c r="O133" s="5" t="s">
        <v>144</v>
      </c>
      <c r="P133" s="6">
        <v>0</v>
      </c>
      <c r="Q133" s="6">
        <v>0</v>
      </c>
      <c r="R133" s="6">
        <v>2160</v>
      </c>
      <c r="S133" s="6">
        <v>0</v>
      </c>
      <c r="T133" s="6">
        <v>2160</v>
      </c>
      <c r="U133" s="6">
        <v>2160</v>
      </c>
      <c r="V133" s="6">
        <v>0</v>
      </c>
      <c r="W133" s="6">
        <v>0</v>
      </c>
    </row>
    <row r="134" spans="1:23" ht="15" thickBot="1" x14ac:dyDescent="0.35"/>
    <row r="135" spans="1:23" ht="15" thickBot="1" x14ac:dyDescent="0.35">
      <c r="A135" s="7" t="s">
        <v>86</v>
      </c>
      <c r="B135" s="8">
        <v>34036</v>
      </c>
      <c r="O135" s="7" t="s">
        <v>86</v>
      </c>
      <c r="P135" s="8">
        <v>24027</v>
      </c>
    </row>
    <row r="136" spans="1:23" ht="15" thickBot="1" x14ac:dyDescent="0.35">
      <c r="A136" s="7" t="s">
        <v>187</v>
      </c>
      <c r="B136" s="8">
        <v>0</v>
      </c>
      <c r="O136" s="7" t="s">
        <v>187</v>
      </c>
      <c r="P136" s="8">
        <v>0</v>
      </c>
    </row>
    <row r="137" spans="1:23" ht="15" thickBot="1" x14ac:dyDescent="0.35">
      <c r="A137" s="7" t="s">
        <v>88</v>
      </c>
      <c r="B137" s="8">
        <v>176644</v>
      </c>
      <c r="O137" s="7" t="s">
        <v>88</v>
      </c>
      <c r="P137" s="8">
        <v>176644</v>
      </c>
    </row>
    <row r="138" spans="1:23" ht="15" thickBot="1" x14ac:dyDescent="0.35">
      <c r="A138" s="7" t="s">
        <v>89</v>
      </c>
      <c r="B138" s="8">
        <v>176644</v>
      </c>
      <c r="O138" s="7" t="s">
        <v>89</v>
      </c>
      <c r="P138" s="8">
        <v>176644</v>
      </c>
    </row>
    <row r="139" spans="1:23" ht="15" thickBot="1" x14ac:dyDescent="0.35">
      <c r="A139" s="7" t="s">
        <v>90</v>
      </c>
      <c r="B139" s="8">
        <v>0</v>
      </c>
      <c r="O139" s="7" t="s">
        <v>90</v>
      </c>
      <c r="P139" s="8">
        <v>0</v>
      </c>
    </row>
    <row r="140" spans="1:23" ht="15" thickBot="1" x14ac:dyDescent="0.35">
      <c r="A140" s="7" t="s">
        <v>91</v>
      </c>
      <c r="B140" s="8"/>
      <c r="O140" s="7" t="s">
        <v>91</v>
      </c>
      <c r="P140" s="8"/>
    </row>
    <row r="141" spans="1:23" ht="15" thickBot="1" x14ac:dyDescent="0.35">
      <c r="A141" s="7" t="s">
        <v>92</v>
      </c>
      <c r="B141" s="8"/>
      <c r="O141" s="7" t="s">
        <v>92</v>
      </c>
      <c r="P141" s="8"/>
    </row>
    <row r="142" spans="1:23" ht="15" thickBot="1" x14ac:dyDescent="0.35">
      <c r="A142" s="7" t="s">
        <v>93</v>
      </c>
      <c r="B142" s="8">
        <v>0</v>
      </c>
      <c r="O142" s="7" t="s">
        <v>93</v>
      </c>
      <c r="P142" s="8">
        <v>0</v>
      </c>
    </row>
    <row r="145" spans="1:15" ht="18" x14ac:dyDescent="0.35">
      <c r="A145" s="11" t="s">
        <v>248</v>
      </c>
      <c r="O145" s="11" t="s">
        <v>272</v>
      </c>
    </row>
    <row r="146" spans="1:15" ht="18" x14ac:dyDescent="0.35">
      <c r="A146" s="11" t="s">
        <v>270</v>
      </c>
      <c r="O146" s="11" t="s">
        <v>273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042D-8614-4E8C-850B-4EEF2D61612E}">
  <dimension ref="A1:AH147"/>
  <sheetViews>
    <sheetView tabSelected="1" zoomScale="20" zoomScaleNormal="20" workbookViewId="0">
      <selection activeCell="Y71" sqref="Y71"/>
    </sheetView>
  </sheetViews>
  <sheetFormatPr defaultRowHeight="14.4" x14ac:dyDescent="0.3"/>
  <cols>
    <col min="25" max="25" width="122.88671875" bestFit="1" customWidth="1"/>
  </cols>
  <sheetData>
    <row r="1" spans="1:27" ht="18" x14ac:dyDescent="0.3">
      <c r="A1" s="1"/>
      <c r="P1" s="1"/>
    </row>
    <row r="2" spans="1:27" x14ac:dyDescent="0.3">
      <c r="A2" s="2"/>
      <c r="P2" s="2"/>
    </row>
    <row r="5" spans="1:27" ht="18" x14ac:dyDescent="0.3">
      <c r="A5" s="3" t="s">
        <v>20</v>
      </c>
      <c r="B5" s="4">
        <v>1691614</v>
      </c>
      <c r="C5" s="3" t="s">
        <v>21</v>
      </c>
      <c r="D5" s="4">
        <v>30</v>
      </c>
      <c r="E5" s="3" t="s">
        <v>22</v>
      </c>
      <c r="F5" s="4">
        <v>8</v>
      </c>
      <c r="G5" s="3" t="s">
        <v>23</v>
      </c>
      <c r="H5" s="4">
        <v>30</v>
      </c>
      <c r="I5" s="3" t="s">
        <v>24</v>
      </c>
      <c r="J5" s="4">
        <v>0</v>
      </c>
      <c r="K5" s="3" t="s">
        <v>25</v>
      </c>
      <c r="L5" s="4" t="s">
        <v>276</v>
      </c>
      <c r="P5" s="3" t="s">
        <v>20</v>
      </c>
      <c r="Q5" s="4">
        <v>2118830</v>
      </c>
      <c r="R5" s="3" t="s">
        <v>21</v>
      </c>
      <c r="S5" s="4">
        <v>30</v>
      </c>
      <c r="T5" s="3" t="s">
        <v>22</v>
      </c>
      <c r="U5" s="4">
        <v>4</v>
      </c>
      <c r="V5" s="3" t="s">
        <v>23</v>
      </c>
      <c r="W5" s="4">
        <v>30</v>
      </c>
      <c r="X5" s="3" t="s">
        <v>24</v>
      </c>
      <c r="Y5" s="4">
        <v>0</v>
      </c>
      <c r="Z5" s="3" t="s">
        <v>25</v>
      </c>
      <c r="AA5" s="4" t="s">
        <v>397</v>
      </c>
    </row>
    <row r="6" spans="1:27" ht="18.600000000000001" thickBot="1" x14ac:dyDescent="0.35">
      <c r="A6" s="1"/>
      <c r="P6" s="1"/>
    </row>
    <row r="7" spans="1:27" ht="15" thickBot="1" x14ac:dyDescent="0.3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200</v>
      </c>
      <c r="G7" s="5" t="s">
        <v>201</v>
      </c>
      <c r="H7" s="5" t="s">
        <v>202</v>
      </c>
      <c r="I7" s="5" t="s">
        <v>203</v>
      </c>
      <c r="J7" s="5" t="s">
        <v>204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s="5" t="s">
        <v>33</v>
      </c>
      <c r="B8" s="6">
        <v>1</v>
      </c>
      <c r="C8" s="6">
        <v>25</v>
      </c>
      <c r="D8" s="6">
        <v>4</v>
      </c>
      <c r="E8" s="6">
        <v>21</v>
      </c>
      <c r="F8" s="6">
        <v>30</v>
      </c>
      <c r="G8" s="6">
        <v>6</v>
      </c>
      <c r="H8" s="6">
        <v>27</v>
      </c>
      <c r="I8" s="6">
        <v>10</v>
      </c>
      <c r="J8" s="6">
        <v>3909</v>
      </c>
      <c r="P8" s="5" t="s">
        <v>33</v>
      </c>
      <c r="Q8" s="6">
        <v>1</v>
      </c>
      <c r="R8" s="6">
        <v>25</v>
      </c>
      <c r="S8" s="6">
        <v>4</v>
      </c>
      <c r="T8" s="6">
        <v>21</v>
      </c>
      <c r="U8" s="6">
        <v>3909</v>
      </c>
    </row>
    <row r="9" spans="1:27" ht="15" thickBot="1" x14ac:dyDescent="0.35">
      <c r="A9" s="5" t="s">
        <v>34</v>
      </c>
      <c r="B9" s="6">
        <v>1</v>
      </c>
      <c r="C9" s="6">
        <v>20</v>
      </c>
      <c r="D9" s="6">
        <v>18</v>
      </c>
      <c r="E9" s="6">
        <v>14</v>
      </c>
      <c r="F9" s="6">
        <v>30</v>
      </c>
      <c r="G9" s="6">
        <v>11</v>
      </c>
      <c r="H9" s="6">
        <v>13</v>
      </c>
      <c r="I9" s="6">
        <v>17</v>
      </c>
      <c r="J9" s="6">
        <v>6895</v>
      </c>
      <c r="P9" s="5" t="s">
        <v>34</v>
      </c>
      <c r="Q9" s="6">
        <v>1</v>
      </c>
      <c r="R9" s="6">
        <v>20</v>
      </c>
      <c r="S9" s="6">
        <v>18</v>
      </c>
      <c r="T9" s="6">
        <v>14</v>
      </c>
      <c r="U9" s="6">
        <v>6895</v>
      </c>
    </row>
    <row r="10" spans="1:27" ht="15" thickBot="1" x14ac:dyDescent="0.35">
      <c r="A10" s="5" t="s">
        <v>35</v>
      </c>
      <c r="B10" s="6">
        <v>14</v>
      </c>
      <c r="C10" s="6">
        <v>18</v>
      </c>
      <c r="D10" s="6">
        <v>20</v>
      </c>
      <c r="E10" s="6">
        <v>4</v>
      </c>
      <c r="F10" s="6">
        <v>17</v>
      </c>
      <c r="G10" s="6">
        <v>13</v>
      </c>
      <c r="H10" s="6">
        <v>11</v>
      </c>
      <c r="I10" s="6">
        <v>27</v>
      </c>
      <c r="J10" s="6">
        <v>9482</v>
      </c>
      <c r="P10" s="5" t="s">
        <v>35</v>
      </c>
      <c r="Q10" s="6">
        <v>14</v>
      </c>
      <c r="R10" s="6">
        <v>18</v>
      </c>
      <c r="S10" s="6">
        <v>20</v>
      </c>
      <c r="T10" s="6">
        <v>4</v>
      </c>
      <c r="U10" s="6">
        <v>9482</v>
      </c>
    </row>
    <row r="11" spans="1:27" ht="15" thickBot="1" x14ac:dyDescent="0.35">
      <c r="A11" s="5" t="s">
        <v>36</v>
      </c>
      <c r="B11" s="6">
        <v>4</v>
      </c>
      <c r="C11" s="6">
        <v>26</v>
      </c>
      <c r="D11" s="6">
        <v>11</v>
      </c>
      <c r="E11" s="6">
        <v>30</v>
      </c>
      <c r="F11" s="6">
        <v>27</v>
      </c>
      <c r="G11" s="6">
        <v>5</v>
      </c>
      <c r="H11" s="6">
        <v>20</v>
      </c>
      <c r="I11" s="6">
        <v>1</v>
      </c>
      <c r="J11" s="6">
        <v>868</v>
      </c>
      <c r="P11" s="5" t="s">
        <v>36</v>
      </c>
      <c r="Q11" s="6">
        <v>4</v>
      </c>
      <c r="R11" s="6">
        <v>26</v>
      </c>
      <c r="S11" s="6">
        <v>11</v>
      </c>
      <c r="T11" s="6">
        <v>30</v>
      </c>
      <c r="U11" s="6">
        <v>868</v>
      </c>
    </row>
    <row r="12" spans="1:27" ht="15" thickBot="1" x14ac:dyDescent="0.35">
      <c r="A12" s="5" t="s">
        <v>37</v>
      </c>
      <c r="B12" s="6">
        <v>27</v>
      </c>
      <c r="C12" s="6">
        <v>22</v>
      </c>
      <c r="D12" s="6">
        <v>10</v>
      </c>
      <c r="E12" s="6">
        <v>11</v>
      </c>
      <c r="F12" s="6">
        <v>4</v>
      </c>
      <c r="G12" s="6">
        <v>9</v>
      </c>
      <c r="H12" s="6">
        <v>21</v>
      </c>
      <c r="I12" s="6">
        <v>20</v>
      </c>
      <c r="J12" s="6">
        <v>8319</v>
      </c>
      <c r="P12" s="5" t="s">
        <v>37</v>
      </c>
      <c r="Q12" s="6">
        <v>27</v>
      </c>
      <c r="R12" s="6">
        <v>22</v>
      </c>
      <c r="S12" s="6">
        <v>10</v>
      </c>
      <c r="T12" s="6">
        <v>11</v>
      </c>
      <c r="U12" s="6">
        <v>8319</v>
      </c>
    </row>
    <row r="13" spans="1:27" ht="15" thickBot="1" x14ac:dyDescent="0.35">
      <c r="A13" s="5" t="s">
        <v>38</v>
      </c>
      <c r="B13" s="6">
        <v>11</v>
      </c>
      <c r="C13" s="6">
        <v>18</v>
      </c>
      <c r="D13" s="6">
        <v>25</v>
      </c>
      <c r="E13" s="6">
        <v>9</v>
      </c>
      <c r="F13" s="6">
        <v>20</v>
      </c>
      <c r="G13" s="6">
        <v>13</v>
      </c>
      <c r="H13" s="6">
        <v>6</v>
      </c>
      <c r="I13" s="6">
        <v>22</v>
      </c>
      <c r="J13" s="6">
        <v>8266</v>
      </c>
      <c r="P13" s="5" t="s">
        <v>38</v>
      </c>
      <c r="Q13" s="6">
        <v>11</v>
      </c>
      <c r="R13" s="6">
        <v>18</v>
      </c>
      <c r="S13" s="6">
        <v>25</v>
      </c>
      <c r="T13" s="6">
        <v>9</v>
      </c>
      <c r="U13" s="6">
        <v>8266</v>
      </c>
    </row>
    <row r="14" spans="1:27" ht="15" thickBot="1" x14ac:dyDescent="0.35">
      <c r="A14" s="5" t="s">
        <v>39</v>
      </c>
      <c r="B14" s="6">
        <v>18</v>
      </c>
      <c r="C14" s="6">
        <v>22</v>
      </c>
      <c r="D14" s="6">
        <v>23</v>
      </c>
      <c r="E14" s="6">
        <v>22</v>
      </c>
      <c r="F14" s="6">
        <v>13</v>
      </c>
      <c r="G14" s="6">
        <v>9</v>
      </c>
      <c r="H14" s="6">
        <v>8</v>
      </c>
      <c r="I14" s="6">
        <v>9</v>
      </c>
      <c r="J14" s="6">
        <v>3122</v>
      </c>
      <c r="P14" s="5" t="s">
        <v>39</v>
      </c>
      <c r="Q14" s="6">
        <v>18</v>
      </c>
      <c r="R14" s="6">
        <v>22</v>
      </c>
      <c r="S14" s="6">
        <v>23</v>
      </c>
      <c r="T14" s="6">
        <v>22</v>
      </c>
      <c r="U14" s="6">
        <v>3122</v>
      </c>
    </row>
    <row r="15" spans="1:27" ht="15" thickBot="1" x14ac:dyDescent="0.35">
      <c r="A15" s="5" t="s">
        <v>40</v>
      </c>
      <c r="B15" s="6">
        <v>8</v>
      </c>
      <c r="C15" s="6">
        <v>24</v>
      </c>
      <c r="D15" s="6">
        <v>13</v>
      </c>
      <c r="E15" s="6">
        <v>18</v>
      </c>
      <c r="F15" s="6">
        <v>23</v>
      </c>
      <c r="G15" s="6">
        <v>7</v>
      </c>
      <c r="H15" s="6">
        <v>18</v>
      </c>
      <c r="I15" s="6">
        <v>13</v>
      </c>
      <c r="J15" s="6">
        <v>5614</v>
      </c>
      <c r="P15" s="5" t="s">
        <v>40</v>
      </c>
      <c r="Q15" s="6">
        <v>8</v>
      </c>
      <c r="R15" s="6">
        <v>24</v>
      </c>
      <c r="S15" s="6">
        <v>13</v>
      </c>
      <c r="T15" s="6">
        <v>18</v>
      </c>
      <c r="U15" s="6">
        <v>5614</v>
      </c>
    </row>
    <row r="16" spans="1:27" ht="15" thickBot="1" x14ac:dyDescent="0.35">
      <c r="A16" s="5" t="s">
        <v>41</v>
      </c>
      <c r="B16" s="6">
        <v>18</v>
      </c>
      <c r="C16" s="6">
        <v>5</v>
      </c>
      <c r="D16" s="6">
        <v>28</v>
      </c>
      <c r="E16" s="6">
        <v>13</v>
      </c>
      <c r="F16" s="6">
        <v>13</v>
      </c>
      <c r="G16" s="6">
        <v>26</v>
      </c>
      <c r="H16" s="6">
        <v>3</v>
      </c>
      <c r="I16" s="6">
        <v>18</v>
      </c>
      <c r="J16" s="6">
        <v>6585</v>
      </c>
      <c r="P16" s="5" t="s">
        <v>41</v>
      </c>
      <c r="Q16" s="6">
        <v>18</v>
      </c>
      <c r="R16" s="6">
        <v>5</v>
      </c>
      <c r="S16" s="6">
        <v>28</v>
      </c>
      <c r="T16" s="6">
        <v>13</v>
      </c>
      <c r="U16" s="6">
        <v>6585</v>
      </c>
    </row>
    <row r="17" spans="1:21" ht="15" thickBot="1" x14ac:dyDescent="0.35">
      <c r="A17" s="5" t="s">
        <v>42</v>
      </c>
      <c r="B17" s="6">
        <v>24</v>
      </c>
      <c r="C17" s="6">
        <v>29</v>
      </c>
      <c r="D17" s="6">
        <v>1</v>
      </c>
      <c r="E17" s="6">
        <v>7</v>
      </c>
      <c r="F17" s="6">
        <v>7</v>
      </c>
      <c r="G17" s="6">
        <v>2</v>
      </c>
      <c r="H17" s="6">
        <v>30</v>
      </c>
      <c r="I17" s="6">
        <v>24</v>
      </c>
      <c r="J17" s="6">
        <v>9461</v>
      </c>
      <c r="P17" s="5" t="s">
        <v>42</v>
      </c>
      <c r="Q17" s="6">
        <v>24</v>
      </c>
      <c r="R17" s="6">
        <v>29</v>
      </c>
      <c r="S17" s="6">
        <v>1</v>
      </c>
      <c r="T17" s="6">
        <v>7</v>
      </c>
      <c r="U17" s="6">
        <v>9461</v>
      </c>
    </row>
    <row r="18" spans="1:21" ht="15" thickBot="1" x14ac:dyDescent="0.35">
      <c r="A18" s="5" t="s">
        <v>43</v>
      </c>
      <c r="B18" s="6">
        <v>18</v>
      </c>
      <c r="C18" s="6">
        <v>30</v>
      </c>
      <c r="D18" s="6">
        <v>19</v>
      </c>
      <c r="E18" s="6">
        <v>5</v>
      </c>
      <c r="F18" s="6">
        <v>13</v>
      </c>
      <c r="G18" s="6">
        <v>1</v>
      </c>
      <c r="H18" s="6">
        <v>12</v>
      </c>
      <c r="I18" s="6">
        <v>26</v>
      </c>
      <c r="J18" s="6">
        <v>9141</v>
      </c>
      <c r="P18" s="5" t="s">
        <v>43</v>
      </c>
      <c r="Q18" s="6">
        <v>18</v>
      </c>
      <c r="R18" s="6">
        <v>30</v>
      </c>
      <c r="S18" s="6">
        <v>19</v>
      </c>
      <c r="T18" s="6">
        <v>5</v>
      </c>
      <c r="U18" s="6">
        <v>9141</v>
      </c>
    </row>
    <row r="19" spans="1:21" ht="15" thickBot="1" x14ac:dyDescent="0.35">
      <c r="A19" s="5" t="s">
        <v>44</v>
      </c>
      <c r="B19" s="6">
        <v>18</v>
      </c>
      <c r="C19" s="6">
        <v>28</v>
      </c>
      <c r="D19" s="6">
        <v>14</v>
      </c>
      <c r="E19" s="6">
        <v>8</v>
      </c>
      <c r="F19" s="6">
        <v>13</v>
      </c>
      <c r="G19" s="6">
        <v>3</v>
      </c>
      <c r="H19" s="6">
        <v>17</v>
      </c>
      <c r="I19" s="6">
        <v>23</v>
      </c>
      <c r="J19" s="6">
        <v>9010</v>
      </c>
      <c r="P19" s="5" t="s">
        <v>44</v>
      </c>
      <c r="Q19" s="6">
        <v>18</v>
      </c>
      <c r="R19" s="6">
        <v>28</v>
      </c>
      <c r="S19" s="6">
        <v>14</v>
      </c>
      <c r="T19" s="6">
        <v>8</v>
      </c>
      <c r="U19" s="6">
        <v>9010</v>
      </c>
    </row>
    <row r="20" spans="1:21" ht="15" thickBot="1" x14ac:dyDescent="0.35">
      <c r="A20" s="5" t="s">
        <v>45</v>
      </c>
      <c r="B20" s="6">
        <v>11</v>
      </c>
      <c r="C20" s="6">
        <v>1</v>
      </c>
      <c r="D20" s="6">
        <v>17</v>
      </c>
      <c r="E20" s="6">
        <v>20</v>
      </c>
      <c r="F20" s="6">
        <v>20</v>
      </c>
      <c r="G20" s="6">
        <v>30</v>
      </c>
      <c r="H20" s="6">
        <v>14</v>
      </c>
      <c r="I20" s="6">
        <v>11</v>
      </c>
      <c r="J20" s="6">
        <v>3657</v>
      </c>
      <c r="P20" s="5" t="s">
        <v>45</v>
      </c>
      <c r="Q20" s="6">
        <v>11</v>
      </c>
      <c r="R20" s="6">
        <v>1</v>
      </c>
      <c r="S20" s="6">
        <v>17</v>
      </c>
      <c r="T20" s="6">
        <v>20</v>
      </c>
      <c r="U20" s="6">
        <v>3657</v>
      </c>
    </row>
    <row r="21" spans="1:21" ht="15" thickBot="1" x14ac:dyDescent="0.35">
      <c r="A21" s="5" t="s">
        <v>46</v>
      </c>
      <c r="B21" s="6">
        <v>14</v>
      </c>
      <c r="C21" s="6">
        <v>5</v>
      </c>
      <c r="D21" s="6">
        <v>16</v>
      </c>
      <c r="E21" s="6">
        <v>23</v>
      </c>
      <c r="F21" s="6">
        <v>17</v>
      </c>
      <c r="G21" s="6">
        <v>26</v>
      </c>
      <c r="H21" s="6">
        <v>15</v>
      </c>
      <c r="I21" s="6">
        <v>8</v>
      </c>
      <c r="J21" s="6">
        <v>2980</v>
      </c>
      <c r="P21" s="5" t="s">
        <v>46</v>
      </c>
      <c r="Q21" s="6">
        <v>14</v>
      </c>
      <c r="R21" s="6">
        <v>5</v>
      </c>
      <c r="S21" s="6">
        <v>16</v>
      </c>
      <c r="T21" s="6">
        <v>23</v>
      </c>
      <c r="U21" s="6">
        <v>2980</v>
      </c>
    </row>
    <row r="22" spans="1:21" ht="15" thickBot="1" x14ac:dyDescent="0.35">
      <c r="A22" s="5" t="s">
        <v>47</v>
      </c>
      <c r="B22" s="6">
        <v>4</v>
      </c>
      <c r="C22" s="6">
        <v>4</v>
      </c>
      <c r="D22" s="6">
        <v>26</v>
      </c>
      <c r="E22" s="6">
        <v>16</v>
      </c>
      <c r="F22" s="6">
        <v>27</v>
      </c>
      <c r="G22" s="6">
        <v>27</v>
      </c>
      <c r="H22" s="6">
        <v>5</v>
      </c>
      <c r="I22" s="6">
        <v>15</v>
      </c>
      <c r="J22" s="6">
        <v>6487</v>
      </c>
      <c r="P22" s="5" t="s">
        <v>47</v>
      </c>
      <c r="Q22" s="6">
        <v>4</v>
      </c>
      <c r="R22" s="6">
        <v>4</v>
      </c>
      <c r="S22" s="6">
        <v>26</v>
      </c>
      <c r="T22" s="6">
        <v>16</v>
      </c>
      <c r="U22" s="6">
        <v>6487</v>
      </c>
    </row>
    <row r="23" spans="1:21" ht="15" thickBot="1" x14ac:dyDescent="0.35">
      <c r="A23" s="5" t="s">
        <v>130</v>
      </c>
      <c r="B23" s="6">
        <v>18</v>
      </c>
      <c r="C23" s="6">
        <v>8</v>
      </c>
      <c r="D23" s="6">
        <v>29</v>
      </c>
      <c r="E23" s="6">
        <v>26</v>
      </c>
      <c r="F23" s="6">
        <v>13</v>
      </c>
      <c r="G23" s="6">
        <v>23</v>
      </c>
      <c r="H23" s="6">
        <v>2</v>
      </c>
      <c r="I23" s="6">
        <v>5</v>
      </c>
      <c r="J23" s="6">
        <v>1272</v>
      </c>
      <c r="P23" s="5" t="s">
        <v>130</v>
      </c>
      <c r="Q23" s="6">
        <v>18</v>
      </c>
      <c r="R23" s="6">
        <v>8</v>
      </c>
      <c r="S23" s="6">
        <v>29</v>
      </c>
      <c r="T23" s="6">
        <v>26</v>
      </c>
      <c r="U23" s="6">
        <v>1272</v>
      </c>
    </row>
    <row r="24" spans="1:21" ht="15" thickBot="1" x14ac:dyDescent="0.35">
      <c r="A24" s="5" t="s">
        <v>131</v>
      </c>
      <c r="B24" s="6">
        <v>27</v>
      </c>
      <c r="C24" s="6">
        <v>7</v>
      </c>
      <c r="D24" s="6">
        <v>15</v>
      </c>
      <c r="E24" s="6">
        <v>28</v>
      </c>
      <c r="F24" s="6">
        <v>4</v>
      </c>
      <c r="G24" s="6">
        <v>24</v>
      </c>
      <c r="H24" s="6">
        <v>16</v>
      </c>
      <c r="I24" s="6">
        <v>3</v>
      </c>
      <c r="J24" s="6">
        <v>1442</v>
      </c>
      <c r="P24" s="5" t="s">
        <v>131</v>
      </c>
      <c r="Q24" s="6">
        <v>27</v>
      </c>
      <c r="R24" s="6">
        <v>7</v>
      </c>
      <c r="S24" s="6">
        <v>15</v>
      </c>
      <c r="T24" s="6">
        <v>28</v>
      </c>
      <c r="U24" s="6">
        <v>1442</v>
      </c>
    </row>
    <row r="25" spans="1:21" ht="15" thickBot="1" x14ac:dyDescent="0.35">
      <c r="A25" s="5" t="s">
        <v>132</v>
      </c>
      <c r="B25" s="6">
        <v>27</v>
      </c>
      <c r="C25" s="6">
        <v>15</v>
      </c>
      <c r="D25" s="6">
        <v>29</v>
      </c>
      <c r="E25" s="6">
        <v>3</v>
      </c>
      <c r="F25" s="6">
        <v>4</v>
      </c>
      <c r="G25" s="6">
        <v>16</v>
      </c>
      <c r="H25" s="6">
        <v>2</v>
      </c>
      <c r="I25" s="6">
        <v>28</v>
      </c>
      <c r="J25" s="6">
        <v>9378</v>
      </c>
      <c r="P25" s="5" t="s">
        <v>132</v>
      </c>
      <c r="Q25" s="6">
        <v>27</v>
      </c>
      <c r="R25" s="6">
        <v>15</v>
      </c>
      <c r="S25" s="6">
        <v>29</v>
      </c>
      <c r="T25" s="6">
        <v>3</v>
      </c>
      <c r="U25" s="6">
        <v>9378</v>
      </c>
    </row>
    <row r="26" spans="1:21" ht="15" thickBot="1" x14ac:dyDescent="0.35">
      <c r="A26" s="5" t="s">
        <v>133</v>
      </c>
      <c r="B26" s="6">
        <v>9</v>
      </c>
      <c r="C26" s="6">
        <v>16</v>
      </c>
      <c r="D26" s="6">
        <v>24</v>
      </c>
      <c r="E26" s="6">
        <v>12</v>
      </c>
      <c r="F26" s="6">
        <v>22</v>
      </c>
      <c r="G26" s="6">
        <v>15</v>
      </c>
      <c r="H26" s="6">
        <v>7</v>
      </c>
      <c r="I26" s="6">
        <v>19</v>
      </c>
      <c r="J26" s="6">
        <v>6752</v>
      </c>
      <c r="P26" s="5" t="s">
        <v>133</v>
      </c>
      <c r="Q26" s="6">
        <v>9</v>
      </c>
      <c r="R26" s="6">
        <v>16</v>
      </c>
      <c r="S26" s="6">
        <v>24</v>
      </c>
      <c r="T26" s="6">
        <v>12</v>
      </c>
      <c r="U26" s="6">
        <v>6752</v>
      </c>
    </row>
    <row r="27" spans="1:21" ht="15" thickBot="1" x14ac:dyDescent="0.35">
      <c r="A27" s="5" t="s">
        <v>134</v>
      </c>
      <c r="B27" s="6">
        <v>18</v>
      </c>
      <c r="C27" s="6">
        <v>21</v>
      </c>
      <c r="D27" s="6">
        <v>2</v>
      </c>
      <c r="E27" s="6">
        <v>1</v>
      </c>
      <c r="F27" s="6">
        <v>13</v>
      </c>
      <c r="G27" s="6">
        <v>10</v>
      </c>
      <c r="H27" s="6">
        <v>29</v>
      </c>
      <c r="I27" s="6">
        <v>30</v>
      </c>
      <c r="J27" s="6">
        <v>10909</v>
      </c>
      <c r="P27" s="5" t="s">
        <v>134</v>
      </c>
      <c r="Q27" s="6">
        <v>18</v>
      </c>
      <c r="R27" s="6">
        <v>21</v>
      </c>
      <c r="S27" s="6">
        <v>2</v>
      </c>
      <c r="T27" s="6">
        <v>1</v>
      </c>
      <c r="U27" s="6">
        <v>10909</v>
      </c>
    </row>
    <row r="28" spans="1:21" ht="15" thickBot="1" x14ac:dyDescent="0.35">
      <c r="A28" s="5" t="s">
        <v>135</v>
      </c>
      <c r="B28" s="6">
        <v>4</v>
      </c>
      <c r="C28" s="6">
        <v>27</v>
      </c>
      <c r="D28" s="6">
        <v>8</v>
      </c>
      <c r="E28" s="6">
        <v>2</v>
      </c>
      <c r="F28" s="6">
        <v>27</v>
      </c>
      <c r="G28" s="6">
        <v>4</v>
      </c>
      <c r="H28" s="6">
        <v>23</v>
      </c>
      <c r="I28" s="6">
        <v>29</v>
      </c>
      <c r="J28" s="6">
        <v>10493</v>
      </c>
      <c r="P28" s="5" t="s">
        <v>135</v>
      </c>
      <c r="Q28" s="6">
        <v>4</v>
      </c>
      <c r="R28" s="6">
        <v>27</v>
      </c>
      <c r="S28" s="6">
        <v>8</v>
      </c>
      <c r="T28" s="6">
        <v>2</v>
      </c>
      <c r="U28" s="6">
        <v>10493</v>
      </c>
    </row>
    <row r="29" spans="1:21" ht="15" thickBot="1" x14ac:dyDescent="0.35">
      <c r="A29" s="5" t="s">
        <v>136</v>
      </c>
      <c r="B29" s="6">
        <v>1</v>
      </c>
      <c r="C29" s="6">
        <v>17</v>
      </c>
      <c r="D29" s="6">
        <v>6</v>
      </c>
      <c r="E29" s="6">
        <v>17</v>
      </c>
      <c r="F29" s="6">
        <v>30</v>
      </c>
      <c r="G29" s="6">
        <v>14</v>
      </c>
      <c r="H29" s="6">
        <v>25</v>
      </c>
      <c r="I29" s="6">
        <v>14</v>
      </c>
      <c r="J29" s="6">
        <v>6552</v>
      </c>
      <c r="P29" s="5" t="s">
        <v>136</v>
      </c>
      <c r="Q29" s="6">
        <v>1</v>
      </c>
      <c r="R29" s="6">
        <v>17</v>
      </c>
      <c r="S29" s="6">
        <v>6</v>
      </c>
      <c r="T29" s="6">
        <v>17</v>
      </c>
      <c r="U29" s="6">
        <v>6552</v>
      </c>
    </row>
    <row r="30" spans="1:21" ht="15" thickBot="1" x14ac:dyDescent="0.35">
      <c r="A30" s="5" t="s">
        <v>137</v>
      </c>
      <c r="B30" s="6">
        <v>26</v>
      </c>
      <c r="C30" s="6">
        <v>9</v>
      </c>
      <c r="D30" s="6">
        <v>21</v>
      </c>
      <c r="E30" s="6">
        <v>15</v>
      </c>
      <c r="F30" s="6">
        <v>5</v>
      </c>
      <c r="G30" s="6">
        <v>22</v>
      </c>
      <c r="H30" s="6">
        <v>10</v>
      </c>
      <c r="I30" s="6">
        <v>16</v>
      </c>
      <c r="J30" s="6">
        <v>6590</v>
      </c>
      <c r="P30" s="5" t="s">
        <v>137</v>
      </c>
      <c r="Q30" s="6">
        <v>26</v>
      </c>
      <c r="R30" s="6">
        <v>9</v>
      </c>
      <c r="S30" s="6">
        <v>21</v>
      </c>
      <c r="T30" s="6">
        <v>15</v>
      </c>
      <c r="U30" s="6">
        <v>6590</v>
      </c>
    </row>
    <row r="31" spans="1:21" ht="15" thickBot="1" x14ac:dyDescent="0.35">
      <c r="A31" s="5" t="s">
        <v>138</v>
      </c>
      <c r="B31" s="6">
        <v>14</v>
      </c>
      <c r="C31" s="6">
        <v>13</v>
      </c>
      <c r="D31" s="6">
        <v>5</v>
      </c>
      <c r="E31" s="6">
        <v>6</v>
      </c>
      <c r="F31" s="6">
        <v>17</v>
      </c>
      <c r="G31" s="6">
        <v>18</v>
      </c>
      <c r="H31" s="6">
        <v>26</v>
      </c>
      <c r="I31" s="6">
        <v>25</v>
      </c>
      <c r="J31" s="6">
        <v>9490</v>
      </c>
      <c r="P31" s="5" t="s">
        <v>138</v>
      </c>
      <c r="Q31" s="6">
        <v>14</v>
      </c>
      <c r="R31" s="6">
        <v>13</v>
      </c>
      <c r="S31" s="6">
        <v>5</v>
      </c>
      <c r="T31" s="6">
        <v>6</v>
      </c>
      <c r="U31" s="6">
        <v>9490</v>
      </c>
    </row>
    <row r="32" spans="1:21" ht="15" thickBot="1" x14ac:dyDescent="0.35">
      <c r="A32" s="5" t="s">
        <v>139</v>
      </c>
      <c r="B32" s="6">
        <v>14</v>
      </c>
      <c r="C32" s="6">
        <v>10</v>
      </c>
      <c r="D32" s="6">
        <v>27</v>
      </c>
      <c r="E32" s="6">
        <v>25</v>
      </c>
      <c r="F32" s="6">
        <v>17</v>
      </c>
      <c r="G32" s="6">
        <v>21</v>
      </c>
      <c r="H32" s="6">
        <v>4</v>
      </c>
      <c r="I32" s="6">
        <v>6</v>
      </c>
      <c r="J32" s="6">
        <v>1837</v>
      </c>
      <c r="P32" s="5" t="s">
        <v>139</v>
      </c>
      <c r="Q32" s="6">
        <v>14</v>
      </c>
      <c r="R32" s="6">
        <v>10</v>
      </c>
      <c r="S32" s="6">
        <v>27</v>
      </c>
      <c r="T32" s="6">
        <v>25</v>
      </c>
      <c r="U32" s="6">
        <v>1837</v>
      </c>
    </row>
    <row r="33" spans="1:21" ht="15" thickBot="1" x14ac:dyDescent="0.35">
      <c r="A33" s="5" t="s">
        <v>140</v>
      </c>
      <c r="B33" s="6">
        <v>27</v>
      </c>
      <c r="C33" s="6">
        <v>2</v>
      </c>
      <c r="D33" s="6">
        <v>22</v>
      </c>
      <c r="E33" s="6">
        <v>29</v>
      </c>
      <c r="F33" s="6">
        <v>4</v>
      </c>
      <c r="G33" s="6">
        <v>29</v>
      </c>
      <c r="H33" s="6">
        <v>9</v>
      </c>
      <c r="I33" s="6">
        <v>2</v>
      </c>
      <c r="J33" s="6">
        <v>575</v>
      </c>
      <c r="P33" s="5" t="s">
        <v>140</v>
      </c>
      <c r="Q33" s="6">
        <v>27</v>
      </c>
      <c r="R33" s="6">
        <v>2</v>
      </c>
      <c r="S33" s="6">
        <v>22</v>
      </c>
      <c r="T33" s="6">
        <v>29</v>
      </c>
      <c r="U33" s="6">
        <v>575</v>
      </c>
    </row>
    <row r="34" spans="1:21" ht="15" thickBot="1" x14ac:dyDescent="0.35">
      <c r="A34" s="5" t="s">
        <v>141</v>
      </c>
      <c r="B34" s="6">
        <v>9</v>
      </c>
      <c r="C34" s="6">
        <v>3</v>
      </c>
      <c r="D34" s="6">
        <v>12</v>
      </c>
      <c r="E34" s="6">
        <v>10</v>
      </c>
      <c r="F34" s="6">
        <v>22</v>
      </c>
      <c r="G34" s="6">
        <v>28</v>
      </c>
      <c r="H34" s="6">
        <v>19</v>
      </c>
      <c r="I34" s="6">
        <v>21</v>
      </c>
      <c r="J34" s="6">
        <v>8337</v>
      </c>
      <c r="P34" s="5" t="s">
        <v>141</v>
      </c>
      <c r="Q34" s="6">
        <v>9</v>
      </c>
      <c r="R34" s="6">
        <v>3</v>
      </c>
      <c r="S34" s="6">
        <v>12</v>
      </c>
      <c r="T34" s="6">
        <v>10</v>
      </c>
      <c r="U34" s="6">
        <v>8337</v>
      </c>
    </row>
    <row r="35" spans="1:21" ht="15" thickBot="1" x14ac:dyDescent="0.35">
      <c r="A35" s="5" t="s">
        <v>142</v>
      </c>
      <c r="B35" s="6">
        <v>24</v>
      </c>
      <c r="C35" s="6">
        <v>14</v>
      </c>
      <c r="D35" s="6">
        <v>9</v>
      </c>
      <c r="E35" s="6">
        <v>19</v>
      </c>
      <c r="F35" s="6">
        <v>7</v>
      </c>
      <c r="G35" s="6">
        <v>17</v>
      </c>
      <c r="H35" s="6">
        <v>22</v>
      </c>
      <c r="I35" s="6">
        <v>12</v>
      </c>
      <c r="J35" s="6">
        <v>4189</v>
      </c>
      <c r="P35" s="5" t="s">
        <v>142</v>
      </c>
      <c r="Q35" s="6">
        <v>24</v>
      </c>
      <c r="R35" s="6">
        <v>14</v>
      </c>
      <c r="S35" s="6">
        <v>9</v>
      </c>
      <c r="T35" s="6">
        <v>19</v>
      </c>
      <c r="U35" s="6">
        <v>4189</v>
      </c>
    </row>
    <row r="36" spans="1:21" ht="15" thickBot="1" x14ac:dyDescent="0.35">
      <c r="A36" s="5" t="s">
        <v>143</v>
      </c>
      <c r="B36" s="6">
        <v>11</v>
      </c>
      <c r="C36" s="6">
        <v>10</v>
      </c>
      <c r="D36" s="6">
        <v>7</v>
      </c>
      <c r="E36" s="6">
        <v>24</v>
      </c>
      <c r="F36" s="6">
        <v>20</v>
      </c>
      <c r="G36" s="6">
        <v>21</v>
      </c>
      <c r="H36" s="6">
        <v>24</v>
      </c>
      <c r="I36" s="6">
        <v>7</v>
      </c>
      <c r="J36" s="6">
        <v>2872</v>
      </c>
      <c r="P36" s="5" t="s">
        <v>143</v>
      </c>
      <c r="Q36" s="6">
        <v>11</v>
      </c>
      <c r="R36" s="6">
        <v>10</v>
      </c>
      <c r="S36" s="6">
        <v>7</v>
      </c>
      <c r="T36" s="6">
        <v>24</v>
      </c>
      <c r="U36" s="6">
        <v>2872</v>
      </c>
    </row>
    <row r="37" spans="1:21" ht="15" thickBot="1" x14ac:dyDescent="0.35">
      <c r="A37" s="5" t="s">
        <v>144</v>
      </c>
      <c r="B37" s="6">
        <v>4</v>
      </c>
      <c r="C37" s="6">
        <v>12</v>
      </c>
      <c r="D37" s="6">
        <v>3</v>
      </c>
      <c r="E37" s="6">
        <v>27</v>
      </c>
      <c r="F37" s="6">
        <v>27</v>
      </c>
      <c r="G37" s="6">
        <v>19</v>
      </c>
      <c r="H37" s="6">
        <v>28</v>
      </c>
      <c r="I37" s="6">
        <v>4</v>
      </c>
      <c r="J37" s="6">
        <v>2160</v>
      </c>
      <c r="P37" s="5" t="s">
        <v>144</v>
      </c>
      <c r="Q37" s="6">
        <v>4</v>
      </c>
      <c r="R37" s="6">
        <v>12</v>
      </c>
      <c r="S37" s="6">
        <v>3</v>
      </c>
      <c r="T37" s="6">
        <v>27</v>
      </c>
      <c r="U37" s="6">
        <v>2160</v>
      </c>
    </row>
    <row r="38" spans="1:21" ht="18.600000000000001" thickBot="1" x14ac:dyDescent="0.35">
      <c r="A38" s="1"/>
      <c r="P38" s="1"/>
    </row>
    <row r="39" spans="1:21" ht="15" thickBot="1" x14ac:dyDescent="0.35">
      <c r="A39" s="5" t="s">
        <v>48</v>
      </c>
      <c r="B39" s="5" t="s">
        <v>28</v>
      </c>
      <c r="C39" s="5" t="s">
        <v>29</v>
      </c>
      <c r="D39" s="5" t="s">
        <v>30</v>
      </c>
      <c r="E39" s="5" t="s">
        <v>31</v>
      </c>
      <c r="F39" s="5" t="s">
        <v>200</v>
      </c>
      <c r="G39" s="5" t="s">
        <v>201</v>
      </c>
      <c r="H39" s="5" t="s">
        <v>202</v>
      </c>
      <c r="I39" s="5" t="s">
        <v>203</v>
      </c>
      <c r="P39" s="5" t="s">
        <v>48</v>
      </c>
      <c r="Q39" s="5" t="s">
        <v>28</v>
      </c>
      <c r="R39" s="5" t="s">
        <v>29</v>
      </c>
      <c r="S39" s="5" t="s">
        <v>30</v>
      </c>
      <c r="T39" s="5" t="s">
        <v>31</v>
      </c>
    </row>
    <row r="40" spans="1:21" ht="15" thickBot="1" x14ac:dyDescent="0.35">
      <c r="A40" s="5" t="s">
        <v>49</v>
      </c>
      <c r="B40" s="6" t="s">
        <v>277</v>
      </c>
      <c r="C40" s="6" t="s">
        <v>278</v>
      </c>
      <c r="D40" s="6" t="s">
        <v>105</v>
      </c>
      <c r="E40" s="6" t="s">
        <v>279</v>
      </c>
      <c r="F40" s="6" t="s">
        <v>278</v>
      </c>
      <c r="G40" s="6" t="s">
        <v>280</v>
      </c>
      <c r="H40" s="6" t="s">
        <v>281</v>
      </c>
      <c r="I40" s="6" t="s">
        <v>282</v>
      </c>
      <c r="P40" s="5" t="s">
        <v>49</v>
      </c>
      <c r="Q40" s="6" t="s">
        <v>398</v>
      </c>
      <c r="R40" s="6" t="s">
        <v>399</v>
      </c>
      <c r="S40" s="6" t="s">
        <v>400</v>
      </c>
      <c r="T40" s="6" t="s">
        <v>401</v>
      </c>
    </row>
    <row r="41" spans="1:21" ht="15" thickBot="1" x14ac:dyDescent="0.35">
      <c r="A41" s="5" t="s">
        <v>54</v>
      </c>
      <c r="B41" s="6" t="s">
        <v>283</v>
      </c>
      <c r="C41" s="6" t="s">
        <v>284</v>
      </c>
      <c r="D41" s="6" t="s">
        <v>285</v>
      </c>
      <c r="E41" s="6" t="s">
        <v>286</v>
      </c>
      <c r="F41" s="6" t="s">
        <v>284</v>
      </c>
      <c r="G41" s="6" t="s">
        <v>287</v>
      </c>
      <c r="H41" s="6" t="s">
        <v>288</v>
      </c>
      <c r="I41" s="6" t="s">
        <v>289</v>
      </c>
      <c r="P41" s="5" t="s">
        <v>54</v>
      </c>
      <c r="Q41" s="6" t="s">
        <v>402</v>
      </c>
      <c r="R41" s="6" t="s">
        <v>352</v>
      </c>
      <c r="S41" s="6" t="s">
        <v>403</v>
      </c>
      <c r="T41" s="6" t="s">
        <v>404</v>
      </c>
    </row>
    <row r="42" spans="1:21" ht="15" thickBot="1" x14ac:dyDescent="0.35">
      <c r="A42" s="5" t="s">
        <v>56</v>
      </c>
      <c r="B42" s="6" t="s">
        <v>290</v>
      </c>
      <c r="C42" s="6" t="s">
        <v>291</v>
      </c>
      <c r="D42" s="6" t="s">
        <v>292</v>
      </c>
      <c r="E42" s="6" t="s">
        <v>293</v>
      </c>
      <c r="F42" s="6" t="s">
        <v>291</v>
      </c>
      <c r="G42" s="6" t="s">
        <v>294</v>
      </c>
      <c r="H42" s="6" t="s">
        <v>295</v>
      </c>
      <c r="I42" s="6" t="s">
        <v>296</v>
      </c>
      <c r="P42" s="5" t="s">
        <v>56</v>
      </c>
      <c r="Q42" s="6" t="s">
        <v>405</v>
      </c>
      <c r="R42" s="6" t="s">
        <v>291</v>
      </c>
      <c r="S42" s="6" t="s">
        <v>406</v>
      </c>
      <c r="T42" s="6" t="s">
        <v>407</v>
      </c>
    </row>
    <row r="43" spans="1:21" ht="15" thickBot="1" x14ac:dyDescent="0.35">
      <c r="A43" s="5" t="s">
        <v>58</v>
      </c>
      <c r="B43" s="6" t="s">
        <v>297</v>
      </c>
      <c r="C43" s="6" t="s">
        <v>298</v>
      </c>
      <c r="D43" s="6" t="s">
        <v>299</v>
      </c>
      <c r="E43" s="6" t="s">
        <v>300</v>
      </c>
      <c r="F43" s="6" t="s">
        <v>298</v>
      </c>
      <c r="G43" s="6" t="s">
        <v>301</v>
      </c>
      <c r="H43" s="6" t="s">
        <v>302</v>
      </c>
      <c r="I43" s="6" t="s">
        <v>303</v>
      </c>
      <c r="P43" s="5" t="s">
        <v>58</v>
      </c>
      <c r="Q43" s="6" t="s">
        <v>408</v>
      </c>
      <c r="R43" s="6" t="s">
        <v>298</v>
      </c>
      <c r="S43" s="6" t="s">
        <v>409</v>
      </c>
      <c r="T43" s="6" t="s">
        <v>410</v>
      </c>
    </row>
    <row r="44" spans="1:21" ht="15" thickBot="1" x14ac:dyDescent="0.35">
      <c r="A44" s="5" t="s">
        <v>60</v>
      </c>
      <c r="B44" s="6" t="s">
        <v>304</v>
      </c>
      <c r="C44" s="6" t="s">
        <v>305</v>
      </c>
      <c r="D44" s="6" t="s">
        <v>306</v>
      </c>
      <c r="E44" s="6" t="s">
        <v>307</v>
      </c>
      <c r="F44" s="6" t="s">
        <v>305</v>
      </c>
      <c r="G44" s="6" t="s">
        <v>308</v>
      </c>
      <c r="H44" s="6" t="s">
        <v>309</v>
      </c>
      <c r="I44" s="6" t="s">
        <v>310</v>
      </c>
      <c r="P44" s="5" t="s">
        <v>60</v>
      </c>
      <c r="Q44" s="6" t="s">
        <v>305</v>
      </c>
      <c r="R44" s="6" t="s">
        <v>305</v>
      </c>
      <c r="S44" s="6" t="s">
        <v>51</v>
      </c>
      <c r="T44" s="6" t="s">
        <v>307</v>
      </c>
    </row>
    <row r="45" spans="1:21" ht="15" thickBot="1" x14ac:dyDescent="0.35">
      <c r="A45" s="5" t="s">
        <v>61</v>
      </c>
      <c r="B45" s="6" t="s">
        <v>311</v>
      </c>
      <c r="C45" s="6" t="s">
        <v>312</v>
      </c>
      <c r="D45" s="6" t="s">
        <v>313</v>
      </c>
      <c r="E45" s="6" t="s">
        <v>314</v>
      </c>
      <c r="F45" s="6" t="s">
        <v>312</v>
      </c>
      <c r="G45" s="6" t="s">
        <v>315</v>
      </c>
      <c r="H45" s="6" t="s">
        <v>316</v>
      </c>
      <c r="I45" s="6" t="s">
        <v>317</v>
      </c>
      <c r="P45" s="5" t="s">
        <v>61</v>
      </c>
      <c r="Q45" s="6" t="s">
        <v>312</v>
      </c>
      <c r="R45" s="6" t="s">
        <v>312</v>
      </c>
      <c r="S45" s="6" t="s">
        <v>411</v>
      </c>
      <c r="T45" s="6" t="s">
        <v>412</v>
      </c>
    </row>
    <row r="46" spans="1:21" ht="15" thickBot="1" x14ac:dyDescent="0.35">
      <c r="A46" s="5" t="s">
        <v>63</v>
      </c>
      <c r="B46" s="6" t="s">
        <v>318</v>
      </c>
      <c r="C46" s="6" t="s">
        <v>319</v>
      </c>
      <c r="D46" s="6" t="s">
        <v>320</v>
      </c>
      <c r="E46" s="6" t="s">
        <v>321</v>
      </c>
      <c r="F46" s="6" t="s">
        <v>319</v>
      </c>
      <c r="G46" s="6" t="s">
        <v>322</v>
      </c>
      <c r="H46" s="6" t="s">
        <v>319</v>
      </c>
      <c r="I46" s="6" t="s">
        <v>323</v>
      </c>
      <c r="P46" s="5" t="s">
        <v>63</v>
      </c>
      <c r="Q46" s="6" t="s">
        <v>319</v>
      </c>
      <c r="R46" s="6" t="s">
        <v>319</v>
      </c>
      <c r="S46" s="6" t="s">
        <v>413</v>
      </c>
      <c r="T46" s="6" t="s">
        <v>414</v>
      </c>
    </row>
    <row r="47" spans="1:21" ht="15" thickBot="1" x14ac:dyDescent="0.35">
      <c r="A47" s="5" t="s">
        <v>66</v>
      </c>
      <c r="B47" s="6" t="s">
        <v>324</v>
      </c>
      <c r="C47" s="6" t="s">
        <v>325</v>
      </c>
      <c r="D47" s="6" t="s">
        <v>326</v>
      </c>
      <c r="E47" s="6" t="s">
        <v>327</v>
      </c>
      <c r="F47" s="6" t="s">
        <v>325</v>
      </c>
      <c r="G47" s="6" t="s">
        <v>328</v>
      </c>
      <c r="H47" s="6" t="s">
        <v>325</v>
      </c>
      <c r="I47" s="6" t="s">
        <v>329</v>
      </c>
      <c r="P47" s="5" t="s">
        <v>66</v>
      </c>
      <c r="Q47" s="6" t="s">
        <v>325</v>
      </c>
      <c r="R47" s="6" t="s">
        <v>325</v>
      </c>
      <c r="S47" s="6" t="s">
        <v>415</v>
      </c>
      <c r="T47" s="6" t="s">
        <v>416</v>
      </c>
    </row>
    <row r="48" spans="1:21" ht="15" thickBot="1" x14ac:dyDescent="0.35">
      <c r="A48" s="5" t="s">
        <v>68</v>
      </c>
      <c r="B48" s="6" t="s">
        <v>330</v>
      </c>
      <c r="C48" s="6" t="s">
        <v>331</v>
      </c>
      <c r="D48" s="6" t="s">
        <v>332</v>
      </c>
      <c r="E48" s="6" t="s">
        <v>333</v>
      </c>
      <c r="F48" s="6" t="s">
        <v>331</v>
      </c>
      <c r="G48" s="6" t="s">
        <v>334</v>
      </c>
      <c r="H48" s="6" t="s">
        <v>331</v>
      </c>
      <c r="I48" s="6" t="s">
        <v>335</v>
      </c>
      <c r="P48" s="5" t="s">
        <v>68</v>
      </c>
      <c r="Q48" s="6" t="s">
        <v>331</v>
      </c>
      <c r="R48" s="6" t="s">
        <v>331</v>
      </c>
      <c r="S48" s="6" t="s">
        <v>417</v>
      </c>
      <c r="T48" s="6" t="s">
        <v>418</v>
      </c>
    </row>
    <row r="49" spans="1:34" ht="15" thickBot="1" x14ac:dyDescent="0.35">
      <c r="A49" s="5" t="s">
        <v>70</v>
      </c>
      <c r="B49" s="6" t="s">
        <v>336</v>
      </c>
      <c r="C49" s="6" t="s">
        <v>337</v>
      </c>
      <c r="D49" s="6" t="s">
        <v>338</v>
      </c>
      <c r="E49" s="6" t="s">
        <v>339</v>
      </c>
      <c r="F49" s="6" t="s">
        <v>337</v>
      </c>
      <c r="G49" s="6" t="s">
        <v>340</v>
      </c>
      <c r="H49" s="6" t="s">
        <v>337</v>
      </c>
      <c r="I49" s="6" t="s">
        <v>341</v>
      </c>
      <c r="P49" s="5" t="s">
        <v>70</v>
      </c>
      <c r="Q49" s="6" t="s">
        <v>337</v>
      </c>
      <c r="R49" s="6" t="s">
        <v>337</v>
      </c>
      <c r="S49" s="6" t="s">
        <v>419</v>
      </c>
      <c r="T49" s="6" t="s">
        <v>420</v>
      </c>
    </row>
    <row r="50" spans="1:34" ht="15" thickBot="1" x14ac:dyDescent="0.35">
      <c r="A50" s="5" t="s">
        <v>72</v>
      </c>
      <c r="B50" s="6" t="s">
        <v>218</v>
      </c>
      <c r="C50" s="6" t="s">
        <v>342</v>
      </c>
      <c r="D50" s="6" t="s">
        <v>343</v>
      </c>
      <c r="E50" s="6" t="s">
        <v>344</v>
      </c>
      <c r="F50" s="6" t="s">
        <v>342</v>
      </c>
      <c r="G50" s="6" t="s">
        <v>345</v>
      </c>
      <c r="H50" s="6" t="s">
        <v>342</v>
      </c>
      <c r="I50" s="6" t="s">
        <v>346</v>
      </c>
      <c r="P50" s="5" t="s">
        <v>72</v>
      </c>
      <c r="Q50" s="6" t="s">
        <v>342</v>
      </c>
      <c r="R50" s="6" t="s">
        <v>342</v>
      </c>
      <c r="S50" s="6" t="s">
        <v>421</v>
      </c>
      <c r="T50" s="6" t="s">
        <v>422</v>
      </c>
    </row>
    <row r="51" spans="1:34" ht="15" thickBot="1" x14ac:dyDescent="0.35">
      <c r="A51" s="5" t="s">
        <v>74</v>
      </c>
      <c r="B51" s="6" t="s">
        <v>347</v>
      </c>
      <c r="C51" s="6" t="s">
        <v>151</v>
      </c>
      <c r="D51" s="6" t="s">
        <v>348</v>
      </c>
      <c r="E51" s="6" t="s">
        <v>349</v>
      </c>
      <c r="F51" s="6" t="s">
        <v>151</v>
      </c>
      <c r="G51" s="6" t="s">
        <v>350</v>
      </c>
      <c r="H51" s="6" t="s">
        <v>151</v>
      </c>
      <c r="I51" s="6" t="s">
        <v>351</v>
      </c>
      <c r="P51" s="5" t="s">
        <v>74</v>
      </c>
      <c r="Q51" s="6" t="s">
        <v>151</v>
      </c>
      <c r="R51" s="6" t="s">
        <v>151</v>
      </c>
      <c r="S51" s="6" t="s">
        <v>423</v>
      </c>
      <c r="T51" s="6" t="s">
        <v>424</v>
      </c>
    </row>
    <row r="52" spans="1:34" ht="15" thickBot="1" x14ac:dyDescent="0.35">
      <c r="A52" s="5" t="s">
        <v>75</v>
      </c>
      <c r="B52" s="6" t="s">
        <v>352</v>
      </c>
      <c r="C52" s="6" t="s">
        <v>353</v>
      </c>
      <c r="D52" s="6" t="s">
        <v>354</v>
      </c>
      <c r="E52" s="6" t="s">
        <v>355</v>
      </c>
      <c r="F52" s="6" t="s">
        <v>353</v>
      </c>
      <c r="G52" s="6" t="s">
        <v>281</v>
      </c>
      <c r="H52" s="6" t="s">
        <v>353</v>
      </c>
      <c r="I52" s="6" t="s">
        <v>228</v>
      </c>
      <c r="P52" s="5" t="s">
        <v>75</v>
      </c>
      <c r="Q52" s="6" t="s">
        <v>353</v>
      </c>
      <c r="R52" s="6" t="s">
        <v>353</v>
      </c>
      <c r="S52" s="6" t="s">
        <v>277</v>
      </c>
      <c r="T52" s="6" t="s">
        <v>425</v>
      </c>
    </row>
    <row r="53" spans="1:34" ht="15" thickBot="1" x14ac:dyDescent="0.35">
      <c r="A53" s="5" t="s">
        <v>77</v>
      </c>
      <c r="B53" s="6" t="s">
        <v>157</v>
      </c>
      <c r="C53" s="6" t="s">
        <v>356</v>
      </c>
      <c r="D53" s="6" t="s">
        <v>357</v>
      </c>
      <c r="E53" s="6" t="s">
        <v>358</v>
      </c>
      <c r="F53" s="6" t="s">
        <v>356</v>
      </c>
      <c r="G53" s="6" t="s">
        <v>288</v>
      </c>
      <c r="H53" s="6" t="s">
        <v>356</v>
      </c>
      <c r="I53" s="6" t="s">
        <v>359</v>
      </c>
      <c r="P53" s="5" t="s">
        <v>77</v>
      </c>
      <c r="Q53" s="6" t="s">
        <v>356</v>
      </c>
      <c r="R53" s="6" t="s">
        <v>356</v>
      </c>
      <c r="S53" s="6" t="s">
        <v>283</v>
      </c>
      <c r="T53" s="6" t="s">
        <v>426</v>
      </c>
    </row>
    <row r="54" spans="1:34" ht="15" thickBot="1" x14ac:dyDescent="0.35">
      <c r="A54" s="5" t="s">
        <v>79</v>
      </c>
      <c r="B54" s="6" t="s">
        <v>360</v>
      </c>
      <c r="C54" s="6" t="s">
        <v>360</v>
      </c>
      <c r="D54" s="6" t="s">
        <v>361</v>
      </c>
      <c r="E54" s="6" t="s">
        <v>362</v>
      </c>
      <c r="F54" s="6" t="s">
        <v>360</v>
      </c>
      <c r="G54" s="6" t="s">
        <v>295</v>
      </c>
      <c r="H54" s="6" t="s">
        <v>360</v>
      </c>
      <c r="I54" s="6" t="s">
        <v>363</v>
      </c>
      <c r="P54" s="5" t="s">
        <v>79</v>
      </c>
      <c r="Q54" s="6" t="s">
        <v>360</v>
      </c>
      <c r="R54" s="6" t="s">
        <v>360</v>
      </c>
      <c r="S54" s="6" t="s">
        <v>290</v>
      </c>
      <c r="T54" s="6" t="s">
        <v>427</v>
      </c>
    </row>
    <row r="55" spans="1:34" ht="15" thickBot="1" x14ac:dyDescent="0.35">
      <c r="A55" s="5" t="s">
        <v>162</v>
      </c>
      <c r="B55" s="6" t="s">
        <v>364</v>
      </c>
      <c r="C55" s="6" t="s">
        <v>364</v>
      </c>
      <c r="D55" s="6" t="s">
        <v>365</v>
      </c>
      <c r="E55" s="6" t="s">
        <v>366</v>
      </c>
      <c r="F55" s="6" t="s">
        <v>364</v>
      </c>
      <c r="G55" s="6" t="s">
        <v>302</v>
      </c>
      <c r="H55" s="6" t="s">
        <v>364</v>
      </c>
      <c r="I55" s="6" t="s">
        <v>367</v>
      </c>
      <c r="P55" s="5" t="s">
        <v>162</v>
      </c>
      <c r="Q55" s="6" t="s">
        <v>364</v>
      </c>
      <c r="R55" s="6" t="s">
        <v>364</v>
      </c>
      <c r="S55" s="6" t="s">
        <v>297</v>
      </c>
      <c r="T55" s="6" t="s">
        <v>428</v>
      </c>
    </row>
    <row r="56" spans="1:34" ht="15" thickBot="1" x14ac:dyDescent="0.35">
      <c r="A56" s="5" t="s">
        <v>164</v>
      </c>
      <c r="B56" s="6" t="s">
        <v>368</v>
      </c>
      <c r="C56" s="6" t="s">
        <v>368</v>
      </c>
      <c r="D56" s="6" t="s">
        <v>369</v>
      </c>
      <c r="E56" s="6" t="s">
        <v>370</v>
      </c>
      <c r="F56" s="6" t="s">
        <v>368</v>
      </c>
      <c r="G56" s="6" t="s">
        <v>368</v>
      </c>
      <c r="H56" s="6" t="s">
        <v>368</v>
      </c>
      <c r="I56" s="6" t="s">
        <v>371</v>
      </c>
      <c r="P56" s="5" t="s">
        <v>164</v>
      </c>
      <c r="Q56" s="6" t="s">
        <v>368</v>
      </c>
      <c r="R56" s="6" t="s">
        <v>368</v>
      </c>
      <c r="S56" s="6" t="s">
        <v>429</v>
      </c>
      <c r="T56" s="6" t="s">
        <v>430</v>
      </c>
    </row>
    <row r="57" spans="1:34" ht="15" thickBot="1" x14ac:dyDescent="0.35">
      <c r="A57" s="5" t="s">
        <v>167</v>
      </c>
      <c r="B57" s="6" t="s">
        <v>372</v>
      </c>
      <c r="C57" s="6" t="s">
        <v>372</v>
      </c>
      <c r="D57" s="6" t="s">
        <v>373</v>
      </c>
      <c r="E57" s="6" t="s">
        <v>374</v>
      </c>
      <c r="F57" s="6" t="s">
        <v>372</v>
      </c>
      <c r="G57" s="6" t="s">
        <v>372</v>
      </c>
      <c r="H57" s="6" t="s">
        <v>372</v>
      </c>
      <c r="I57" s="6" t="s">
        <v>372</v>
      </c>
      <c r="P57" s="5" t="s">
        <v>167</v>
      </c>
      <c r="Q57" s="6" t="s">
        <v>372</v>
      </c>
      <c r="R57" s="6" t="s">
        <v>372</v>
      </c>
      <c r="S57" s="6" t="s">
        <v>431</v>
      </c>
      <c r="T57" s="6" t="s">
        <v>432</v>
      </c>
    </row>
    <row r="58" spans="1:34" ht="15" thickBot="1" x14ac:dyDescent="0.35">
      <c r="A58" s="5" t="s">
        <v>169</v>
      </c>
      <c r="B58" s="6" t="s">
        <v>375</v>
      </c>
      <c r="C58" s="6" t="s">
        <v>375</v>
      </c>
      <c r="D58" s="6" t="s">
        <v>375</v>
      </c>
      <c r="E58" s="6" t="s">
        <v>376</v>
      </c>
      <c r="F58" s="6" t="s">
        <v>375</v>
      </c>
      <c r="G58" s="6" t="s">
        <v>375</v>
      </c>
      <c r="H58" s="6" t="s">
        <v>375</v>
      </c>
      <c r="I58" s="6" t="s">
        <v>375</v>
      </c>
      <c r="K58" s="31">
        <f>K60/K59</f>
        <v>0.7</v>
      </c>
      <c r="L58" s="31"/>
      <c r="M58" s="31"/>
      <c r="N58" s="31"/>
      <c r="P58" s="5" t="s">
        <v>169</v>
      </c>
      <c r="Q58" s="6" t="s">
        <v>375</v>
      </c>
      <c r="R58" s="6" t="s">
        <v>375</v>
      </c>
      <c r="S58" s="6" t="s">
        <v>433</v>
      </c>
      <c r="T58" s="6" t="s">
        <v>434</v>
      </c>
      <c r="AA58" s="31">
        <f>AA60/AA59</f>
        <v>0.76666666666666672</v>
      </c>
      <c r="AB58" s="31"/>
      <c r="AC58" s="31"/>
      <c r="AD58" s="31"/>
      <c r="AE58" s="31"/>
      <c r="AF58" s="31"/>
      <c r="AG58" s="31"/>
      <c r="AH58" s="31"/>
    </row>
    <row r="59" spans="1:34" ht="15" thickBot="1" x14ac:dyDescent="0.35">
      <c r="A59" s="5" t="s">
        <v>171</v>
      </c>
      <c r="B59" s="6" t="s">
        <v>377</v>
      </c>
      <c r="C59" s="6" t="s">
        <v>377</v>
      </c>
      <c r="D59" s="6" t="s">
        <v>377</v>
      </c>
      <c r="E59" s="6" t="s">
        <v>378</v>
      </c>
      <c r="F59" s="6" t="s">
        <v>377</v>
      </c>
      <c r="G59" s="6" t="s">
        <v>377</v>
      </c>
      <c r="H59" s="6" t="s">
        <v>377</v>
      </c>
      <c r="I59" s="6" t="s">
        <v>377</v>
      </c>
      <c r="K59" s="30">
        <v>120</v>
      </c>
      <c r="L59" s="30"/>
      <c r="M59" s="30"/>
      <c r="N59" s="30"/>
      <c r="P59" s="5" t="s">
        <v>171</v>
      </c>
      <c r="Q59" s="6" t="s">
        <v>377</v>
      </c>
      <c r="R59" s="6" t="s">
        <v>377</v>
      </c>
      <c r="S59" s="6" t="s">
        <v>435</v>
      </c>
      <c r="T59" s="6" t="s">
        <v>436</v>
      </c>
      <c r="AA59" s="30">
        <v>120</v>
      </c>
      <c r="AB59" s="30"/>
      <c r="AC59" s="30"/>
      <c r="AD59" s="30"/>
      <c r="AE59" s="30"/>
      <c r="AF59" s="30"/>
      <c r="AG59" s="30"/>
      <c r="AH59" s="30"/>
    </row>
    <row r="60" spans="1:34" ht="15" thickBot="1" x14ac:dyDescent="0.35">
      <c r="A60" s="5" t="s">
        <v>173</v>
      </c>
      <c r="B60" s="6" t="s">
        <v>379</v>
      </c>
      <c r="C60" s="6" t="s">
        <v>379</v>
      </c>
      <c r="D60" s="6" t="s">
        <v>379</v>
      </c>
      <c r="E60" s="6" t="s">
        <v>380</v>
      </c>
      <c r="F60" s="6" t="s">
        <v>379</v>
      </c>
      <c r="G60" s="6" t="s">
        <v>379</v>
      </c>
      <c r="H60" s="6" t="s">
        <v>379</v>
      </c>
      <c r="I60" s="6" t="s">
        <v>379</v>
      </c>
      <c r="K60" s="30">
        <f>SUM(K62:N62)</f>
        <v>84</v>
      </c>
      <c r="L60" s="30"/>
      <c r="M60" s="30"/>
      <c r="N60" s="30"/>
      <c r="P60" s="5" t="s">
        <v>173</v>
      </c>
      <c r="Q60" s="6" t="s">
        <v>379</v>
      </c>
      <c r="R60" s="6" t="s">
        <v>379</v>
      </c>
      <c r="S60" s="6" t="s">
        <v>437</v>
      </c>
      <c r="T60" s="6" t="s">
        <v>438</v>
      </c>
      <c r="AA60" s="30">
        <f>SUM(AA62:AH62)</f>
        <v>92</v>
      </c>
      <c r="AB60" s="30"/>
      <c r="AC60" s="30"/>
      <c r="AD60" s="30"/>
      <c r="AE60" s="30"/>
      <c r="AF60" s="30"/>
      <c r="AG60" s="30"/>
      <c r="AH60" s="30"/>
    </row>
    <row r="61" spans="1:34" ht="15" thickBot="1" x14ac:dyDescent="0.35">
      <c r="A61" s="5" t="s">
        <v>174</v>
      </c>
      <c r="B61" s="6" t="s">
        <v>381</v>
      </c>
      <c r="C61" s="6" t="s">
        <v>381</v>
      </c>
      <c r="D61" s="6" t="s">
        <v>381</v>
      </c>
      <c r="E61" s="6" t="s">
        <v>382</v>
      </c>
      <c r="F61" s="6" t="s">
        <v>381</v>
      </c>
      <c r="G61" s="6" t="s">
        <v>381</v>
      </c>
      <c r="H61" s="6" t="s">
        <v>381</v>
      </c>
      <c r="I61" s="6" t="s">
        <v>381</v>
      </c>
      <c r="K61" s="23" t="s">
        <v>518</v>
      </c>
      <c r="L61" s="23" t="s">
        <v>518</v>
      </c>
      <c r="M61" s="23" t="s">
        <v>518</v>
      </c>
      <c r="N61" s="23" t="s">
        <v>518</v>
      </c>
      <c r="P61" s="5" t="s">
        <v>174</v>
      </c>
      <c r="Q61" s="6" t="s">
        <v>381</v>
      </c>
      <c r="R61" s="6" t="s">
        <v>381</v>
      </c>
      <c r="S61" s="6" t="s">
        <v>381</v>
      </c>
      <c r="T61" s="6" t="s">
        <v>439</v>
      </c>
      <c r="AA61" s="23" t="s">
        <v>518</v>
      </c>
      <c r="AB61" s="23" t="s">
        <v>518</v>
      </c>
      <c r="AC61" s="23" t="s">
        <v>518</v>
      </c>
      <c r="AD61" s="23" t="s">
        <v>518</v>
      </c>
      <c r="AE61" s="23" t="s">
        <v>518</v>
      </c>
      <c r="AF61" s="23" t="s">
        <v>518</v>
      </c>
      <c r="AG61" s="23" t="s">
        <v>518</v>
      </c>
      <c r="AH61" s="23" t="s">
        <v>518</v>
      </c>
    </row>
    <row r="62" spans="1:34" ht="15" thickBot="1" x14ac:dyDescent="0.35">
      <c r="A62" s="5" t="s">
        <v>175</v>
      </c>
      <c r="B62" s="6" t="s">
        <v>383</v>
      </c>
      <c r="C62" s="6" t="s">
        <v>383</v>
      </c>
      <c r="D62" s="6" t="s">
        <v>383</v>
      </c>
      <c r="E62" s="6" t="s">
        <v>384</v>
      </c>
      <c r="F62" s="6" t="s">
        <v>383</v>
      </c>
      <c r="G62" s="6" t="s">
        <v>383</v>
      </c>
      <c r="H62" s="6" t="s">
        <v>383</v>
      </c>
      <c r="I62" s="6" t="s">
        <v>383</v>
      </c>
      <c r="K62">
        <f>K66+K64</f>
        <v>5</v>
      </c>
      <c r="L62">
        <f t="shared" ref="L62:N62" si="0">L66+L64</f>
        <v>5</v>
      </c>
      <c r="M62">
        <f t="shared" si="0"/>
        <v>21</v>
      </c>
      <c r="N62">
        <f t="shared" si="0"/>
        <v>53</v>
      </c>
      <c r="P62" s="5" t="s">
        <v>175</v>
      </c>
      <c r="Q62" s="6" t="s">
        <v>383</v>
      </c>
      <c r="R62" s="6" t="s">
        <v>383</v>
      </c>
      <c r="S62" s="6" t="s">
        <v>383</v>
      </c>
      <c r="T62" s="6" t="s">
        <v>440</v>
      </c>
      <c r="AA62">
        <f>AA66+AA64</f>
        <v>5</v>
      </c>
      <c r="AB62">
        <f t="shared" ref="AB62:AH62" si="1">AB66+AB64</f>
        <v>1</v>
      </c>
      <c r="AC62">
        <f t="shared" si="1"/>
        <v>15</v>
      </c>
      <c r="AD62">
        <f t="shared" si="1"/>
        <v>53</v>
      </c>
      <c r="AE62">
        <f t="shared" si="1"/>
        <v>1</v>
      </c>
      <c r="AF62">
        <f t="shared" si="1"/>
        <v>5</v>
      </c>
      <c r="AG62">
        <f t="shared" si="1"/>
        <v>1</v>
      </c>
      <c r="AH62">
        <f t="shared" si="1"/>
        <v>11</v>
      </c>
    </row>
    <row r="63" spans="1:34" ht="15" thickBot="1" x14ac:dyDescent="0.35">
      <c r="A63" s="5" t="s">
        <v>177</v>
      </c>
      <c r="B63" s="6" t="s">
        <v>385</v>
      </c>
      <c r="C63" s="6" t="s">
        <v>385</v>
      </c>
      <c r="D63" s="6" t="s">
        <v>385</v>
      </c>
      <c r="E63" s="6" t="s">
        <v>386</v>
      </c>
      <c r="F63" s="6" t="s">
        <v>385</v>
      </c>
      <c r="G63" s="6" t="s">
        <v>385</v>
      </c>
      <c r="H63" s="6" t="s">
        <v>385</v>
      </c>
      <c r="I63" s="6" t="s">
        <v>385</v>
      </c>
      <c r="K63" s="29" t="s">
        <v>525</v>
      </c>
      <c r="L63" s="29" t="s">
        <v>526</v>
      </c>
      <c r="M63" s="29" t="s">
        <v>527</v>
      </c>
      <c r="N63" s="29" t="s">
        <v>528</v>
      </c>
      <c r="P63" s="5" t="s">
        <v>177</v>
      </c>
      <c r="Q63" s="6" t="s">
        <v>385</v>
      </c>
      <c r="R63" s="6" t="s">
        <v>385</v>
      </c>
      <c r="S63" s="6" t="s">
        <v>385</v>
      </c>
      <c r="T63" s="6" t="s">
        <v>441</v>
      </c>
      <c r="AA63" s="29" t="s">
        <v>525</v>
      </c>
      <c r="AB63" s="29" t="s">
        <v>526</v>
      </c>
      <c r="AC63" s="29" t="s">
        <v>527</v>
      </c>
      <c r="AD63" s="29" t="s">
        <v>528</v>
      </c>
      <c r="AE63" s="29" t="s">
        <v>525</v>
      </c>
      <c r="AF63" s="29" t="s">
        <v>526</v>
      </c>
      <c r="AG63" s="29" t="s">
        <v>527</v>
      </c>
      <c r="AH63" s="29" t="s">
        <v>528</v>
      </c>
    </row>
    <row r="64" spans="1:34" ht="15" thickBot="1" x14ac:dyDescent="0.35">
      <c r="A64" s="5" t="s">
        <v>179</v>
      </c>
      <c r="B64" s="6" t="s">
        <v>387</v>
      </c>
      <c r="C64" s="6" t="s">
        <v>387</v>
      </c>
      <c r="D64" s="6" t="s">
        <v>387</v>
      </c>
      <c r="E64" s="6" t="s">
        <v>388</v>
      </c>
      <c r="F64" s="6" t="s">
        <v>387</v>
      </c>
      <c r="G64" s="6" t="s">
        <v>387</v>
      </c>
      <c r="H64" s="6" t="s">
        <v>387</v>
      </c>
      <c r="I64" s="6" t="s">
        <v>387</v>
      </c>
      <c r="K64">
        <v>-1</v>
      </c>
      <c r="L64">
        <v>-1</v>
      </c>
      <c r="M64">
        <v>-1</v>
      </c>
      <c r="N64">
        <v>-1</v>
      </c>
      <c r="P64" s="5" t="s">
        <v>179</v>
      </c>
      <c r="Q64" s="6" t="s">
        <v>387</v>
      </c>
      <c r="R64" s="6" t="s">
        <v>387</v>
      </c>
      <c r="S64" s="6" t="s">
        <v>387</v>
      </c>
      <c r="T64" s="6" t="s">
        <v>442</v>
      </c>
      <c r="AA64">
        <v>-1</v>
      </c>
      <c r="AB64">
        <v>-1</v>
      </c>
      <c r="AC64">
        <v>-1</v>
      </c>
      <c r="AD64">
        <v>-1</v>
      </c>
      <c r="AE64">
        <v>-1</v>
      </c>
      <c r="AF64">
        <v>-1</v>
      </c>
      <c r="AG64">
        <v>-1</v>
      </c>
      <c r="AH64">
        <v>-1</v>
      </c>
    </row>
    <row r="65" spans="1:34" ht="15" thickBot="1" x14ac:dyDescent="0.35">
      <c r="A65" s="5" t="s">
        <v>181</v>
      </c>
      <c r="B65" s="6" t="s">
        <v>389</v>
      </c>
      <c r="C65" s="6" t="s">
        <v>389</v>
      </c>
      <c r="D65" s="6" t="s">
        <v>389</v>
      </c>
      <c r="E65" s="6" t="s">
        <v>390</v>
      </c>
      <c r="F65" s="6" t="s">
        <v>389</v>
      </c>
      <c r="G65" s="6" t="s">
        <v>389</v>
      </c>
      <c r="H65" s="6" t="s">
        <v>389</v>
      </c>
      <c r="I65" s="6" t="s">
        <v>389</v>
      </c>
      <c r="K65" s="23" t="s">
        <v>524</v>
      </c>
      <c r="L65" s="23" t="s">
        <v>524</v>
      </c>
      <c r="M65" s="23" t="s">
        <v>524</v>
      </c>
      <c r="N65" s="23" t="s">
        <v>524</v>
      </c>
      <c r="P65" s="5" t="s">
        <v>181</v>
      </c>
      <c r="Q65" s="6" t="s">
        <v>389</v>
      </c>
      <c r="R65" s="6" t="s">
        <v>389</v>
      </c>
      <c r="S65" s="6" t="s">
        <v>389</v>
      </c>
      <c r="T65" s="6" t="s">
        <v>443</v>
      </c>
      <c r="AA65" s="23" t="s">
        <v>524</v>
      </c>
      <c r="AB65" s="23" t="s">
        <v>524</v>
      </c>
      <c r="AC65" s="23" t="s">
        <v>524</v>
      </c>
      <c r="AD65" s="23" t="s">
        <v>524</v>
      </c>
      <c r="AE65" s="23" t="s">
        <v>524</v>
      </c>
      <c r="AF65" s="23" t="s">
        <v>524</v>
      </c>
      <c r="AG65" s="23" t="s">
        <v>524</v>
      </c>
      <c r="AH65" s="23" t="s">
        <v>524</v>
      </c>
    </row>
    <row r="66" spans="1:34" ht="15" thickBot="1" x14ac:dyDescent="0.35">
      <c r="A66" s="5" t="s">
        <v>183</v>
      </c>
      <c r="B66" s="6" t="s">
        <v>391</v>
      </c>
      <c r="C66" s="6" t="s">
        <v>391</v>
      </c>
      <c r="D66" s="6" t="s">
        <v>391</v>
      </c>
      <c r="E66" s="6" t="s">
        <v>392</v>
      </c>
      <c r="F66" s="6" t="s">
        <v>391</v>
      </c>
      <c r="G66" s="6" t="s">
        <v>391</v>
      </c>
      <c r="H66" s="6" t="s">
        <v>391</v>
      </c>
      <c r="I66" s="6" t="s">
        <v>391</v>
      </c>
      <c r="K66">
        <f>K67*2</f>
        <v>6</v>
      </c>
      <c r="L66">
        <f t="shared" ref="L66:N66" si="2">L67*2</f>
        <v>6</v>
      </c>
      <c r="M66">
        <f t="shared" si="2"/>
        <v>22</v>
      </c>
      <c r="N66">
        <f t="shared" si="2"/>
        <v>54</v>
      </c>
      <c r="P66" s="5" t="s">
        <v>183</v>
      </c>
      <c r="Q66" s="6" t="s">
        <v>391</v>
      </c>
      <c r="R66" s="6" t="s">
        <v>391</v>
      </c>
      <c r="S66" s="6" t="s">
        <v>391</v>
      </c>
      <c r="T66" s="6" t="s">
        <v>444</v>
      </c>
      <c r="AA66">
        <f>AA67*2</f>
        <v>6</v>
      </c>
      <c r="AB66">
        <f t="shared" ref="AB66" si="3">AB67*2</f>
        <v>2</v>
      </c>
      <c r="AC66">
        <f t="shared" ref="AC66" si="4">AC67*2</f>
        <v>16</v>
      </c>
      <c r="AD66">
        <f t="shared" ref="AD66" si="5">AD67*2</f>
        <v>54</v>
      </c>
      <c r="AE66">
        <f t="shared" ref="AE66" si="6">AE67*2</f>
        <v>2</v>
      </c>
      <c r="AF66">
        <f t="shared" ref="AF66" si="7">AF67*2</f>
        <v>6</v>
      </c>
      <c r="AG66">
        <f t="shared" ref="AG66" si="8">AG67*2</f>
        <v>2</v>
      </c>
      <c r="AH66">
        <f t="shared" ref="AH66" si="9">AH67*2</f>
        <v>12</v>
      </c>
    </row>
    <row r="67" spans="1:34" ht="15" thickBot="1" x14ac:dyDescent="0.35">
      <c r="A67" s="5" t="s">
        <v>184</v>
      </c>
      <c r="B67" s="6" t="s">
        <v>393</v>
      </c>
      <c r="C67" s="6" t="s">
        <v>393</v>
      </c>
      <c r="D67" s="6" t="s">
        <v>393</v>
      </c>
      <c r="E67" s="6" t="s">
        <v>394</v>
      </c>
      <c r="F67" s="6" t="s">
        <v>393</v>
      </c>
      <c r="G67" s="6" t="s">
        <v>393</v>
      </c>
      <c r="H67" s="6" t="s">
        <v>393</v>
      </c>
      <c r="I67" s="6" t="s">
        <v>393</v>
      </c>
      <c r="K67">
        <v>3</v>
      </c>
      <c r="L67">
        <v>3</v>
      </c>
      <c r="M67">
        <v>11</v>
      </c>
      <c r="N67">
        <v>27</v>
      </c>
      <c r="P67" s="5" t="s">
        <v>184</v>
      </c>
      <c r="Q67" s="6" t="s">
        <v>393</v>
      </c>
      <c r="R67" s="6" t="s">
        <v>393</v>
      </c>
      <c r="S67" s="6" t="s">
        <v>393</v>
      </c>
      <c r="T67" s="6" t="s">
        <v>445</v>
      </c>
      <c r="AA67">
        <v>3</v>
      </c>
      <c r="AB67">
        <v>1</v>
      </c>
      <c r="AC67">
        <v>8</v>
      </c>
      <c r="AD67">
        <v>27</v>
      </c>
      <c r="AE67">
        <v>1</v>
      </c>
      <c r="AF67">
        <v>3</v>
      </c>
      <c r="AG67">
        <v>1</v>
      </c>
      <c r="AH67">
        <v>6</v>
      </c>
    </row>
    <row r="68" spans="1:34" ht="15" thickBot="1" x14ac:dyDescent="0.35">
      <c r="A68" s="5" t="s">
        <v>185</v>
      </c>
      <c r="B68" s="6" t="s">
        <v>395</v>
      </c>
      <c r="C68" s="6" t="s">
        <v>395</v>
      </c>
      <c r="D68" s="6" t="s">
        <v>395</v>
      </c>
      <c r="E68" s="6" t="s">
        <v>395</v>
      </c>
      <c r="F68" s="6" t="s">
        <v>395</v>
      </c>
      <c r="G68" s="6" t="s">
        <v>395</v>
      </c>
      <c r="H68" s="6" t="s">
        <v>395</v>
      </c>
      <c r="I68" s="6" t="s">
        <v>395</v>
      </c>
      <c r="K68" s="27" t="s">
        <v>523</v>
      </c>
      <c r="L68" s="27" t="s">
        <v>523</v>
      </c>
      <c r="M68" s="27" t="s">
        <v>523</v>
      </c>
      <c r="N68" s="27" t="s">
        <v>523</v>
      </c>
      <c r="P68" s="5" t="s">
        <v>185</v>
      </c>
      <c r="Q68" s="6" t="s">
        <v>395</v>
      </c>
      <c r="R68" s="6" t="s">
        <v>395</v>
      </c>
      <c r="S68" s="6" t="s">
        <v>395</v>
      </c>
      <c r="T68" s="6" t="s">
        <v>446</v>
      </c>
      <c r="AA68" s="27" t="s">
        <v>523</v>
      </c>
      <c r="AB68" s="27" t="s">
        <v>523</v>
      </c>
      <c r="AC68" s="27" t="s">
        <v>523</v>
      </c>
      <c r="AD68" s="27" t="s">
        <v>523</v>
      </c>
      <c r="AE68" s="27" t="s">
        <v>523</v>
      </c>
      <c r="AF68" s="27" t="s">
        <v>523</v>
      </c>
      <c r="AG68" s="27" t="s">
        <v>523</v>
      </c>
      <c r="AH68" s="27" t="s">
        <v>523</v>
      </c>
    </row>
    <row r="69" spans="1:34" ht="15" thickBot="1" x14ac:dyDescent="0.35">
      <c r="A69" s="5" t="s">
        <v>186</v>
      </c>
      <c r="B69" s="6" t="s">
        <v>50</v>
      </c>
      <c r="C69" s="6" t="s">
        <v>50</v>
      </c>
      <c r="D69" s="6" t="s">
        <v>50</v>
      </c>
      <c r="E69" s="6" t="s">
        <v>50</v>
      </c>
      <c r="F69" s="6" t="s">
        <v>50</v>
      </c>
      <c r="G69" s="6" t="s">
        <v>50</v>
      </c>
      <c r="H69" s="6" t="s">
        <v>50</v>
      </c>
      <c r="I69" s="6" t="s">
        <v>50</v>
      </c>
      <c r="K69" s="24" t="s">
        <v>523</v>
      </c>
      <c r="L69" s="24" t="s">
        <v>523</v>
      </c>
      <c r="M69" s="24" t="s">
        <v>523</v>
      </c>
      <c r="N69" s="24" t="s">
        <v>523</v>
      </c>
      <c r="P69" s="5" t="s">
        <v>186</v>
      </c>
      <c r="Q69" s="6" t="s">
        <v>50</v>
      </c>
      <c r="R69" s="6" t="s">
        <v>50</v>
      </c>
      <c r="S69" s="6" t="s">
        <v>50</v>
      </c>
      <c r="T69" s="6" t="s">
        <v>447</v>
      </c>
      <c r="AA69" s="24" t="s">
        <v>523</v>
      </c>
      <c r="AB69" s="24" t="s">
        <v>523</v>
      </c>
      <c r="AC69" s="24" t="s">
        <v>523</v>
      </c>
      <c r="AD69" s="24" t="s">
        <v>523</v>
      </c>
      <c r="AE69" s="24" t="s">
        <v>523</v>
      </c>
      <c r="AF69" s="24" t="s">
        <v>523</v>
      </c>
      <c r="AG69" s="24" t="s">
        <v>523</v>
      </c>
      <c r="AH69" s="24" t="s">
        <v>523</v>
      </c>
    </row>
    <row r="70" spans="1:34" ht="18.600000000000001" thickBot="1" x14ac:dyDescent="0.35">
      <c r="A70" s="1"/>
      <c r="K70">
        <v>1</v>
      </c>
      <c r="L70">
        <v>1</v>
      </c>
      <c r="M70">
        <v>1</v>
      </c>
      <c r="N70">
        <v>1</v>
      </c>
      <c r="P70" s="1"/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</row>
    <row r="71" spans="1:34" ht="15" thickBot="1" x14ac:dyDescent="0.35">
      <c r="A71" s="5" t="s">
        <v>80</v>
      </c>
      <c r="B71" s="15" t="s">
        <v>28</v>
      </c>
      <c r="C71" s="13" t="s">
        <v>29</v>
      </c>
      <c r="D71" s="5" t="s">
        <v>30</v>
      </c>
      <c r="E71" s="5" t="s">
        <v>31</v>
      </c>
      <c r="F71" s="15" t="s">
        <v>200</v>
      </c>
      <c r="G71" s="13" t="s">
        <v>201</v>
      </c>
      <c r="H71" s="5" t="s">
        <v>202</v>
      </c>
      <c r="I71" s="5" t="s">
        <v>203</v>
      </c>
      <c r="K71" t="str">
        <f>Q71</f>
        <v>X(A1)</v>
      </c>
      <c r="L71" t="str">
        <f t="shared" ref="L71:N72" si="10">R71</f>
        <v>X(A2)</v>
      </c>
      <c r="M71" t="str">
        <f t="shared" si="10"/>
        <v>X(A3)</v>
      </c>
      <c r="N71" t="str">
        <f t="shared" si="10"/>
        <v>X(A4)</v>
      </c>
      <c r="P71" s="5" t="s">
        <v>80</v>
      </c>
      <c r="Q71" s="5" t="s">
        <v>28</v>
      </c>
      <c r="R71" s="5" t="s">
        <v>29</v>
      </c>
      <c r="S71" s="5" t="s">
        <v>30</v>
      </c>
      <c r="T71" s="5" t="s">
        <v>31</v>
      </c>
      <c r="Y71" t="s">
        <v>189</v>
      </c>
      <c r="AA71" t="str">
        <f>B71</f>
        <v>X(A1)</v>
      </c>
      <c r="AB71" t="str">
        <f t="shared" ref="AB71:AH71" si="11">C71</f>
        <v>X(A2)</v>
      </c>
      <c r="AC71" t="str">
        <f t="shared" si="11"/>
        <v>X(A3)</v>
      </c>
      <c r="AD71" t="str">
        <f t="shared" si="11"/>
        <v>X(A4)</v>
      </c>
      <c r="AE71" t="str">
        <f t="shared" si="11"/>
        <v>X(A5)</v>
      </c>
      <c r="AF71" t="str">
        <f t="shared" si="11"/>
        <v>X(A6)</v>
      </c>
      <c r="AG71" t="str">
        <f t="shared" si="11"/>
        <v>X(A7)</v>
      </c>
      <c r="AH71" t="str">
        <f t="shared" si="11"/>
        <v>X(A8)</v>
      </c>
    </row>
    <row r="72" spans="1:34" ht="15" thickBot="1" x14ac:dyDescent="0.35">
      <c r="A72" s="5" t="s">
        <v>49</v>
      </c>
      <c r="B72" s="6">
        <v>183</v>
      </c>
      <c r="C72" s="20">
        <v>29</v>
      </c>
      <c r="D72" s="6">
        <v>575</v>
      </c>
      <c r="E72" s="6">
        <v>10475</v>
      </c>
      <c r="F72" s="21">
        <v>29</v>
      </c>
      <c r="G72" s="6">
        <v>47</v>
      </c>
      <c r="H72" s="6">
        <v>35</v>
      </c>
      <c r="I72" s="6">
        <v>514</v>
      </c>
      <c r="K72" s="25">
        <f>Q72</f>
        <v>272</v>
      </c>
      <c r="L72" s="25">
        <f t="shared" si="10"/>
        <v>442</v>
      </c>
      <c r="M72" s="25">
        <f t="shared" si="10"/>
        <v>639</v>
      </c>
      <c r="N72" s="25">
        <f t="shared" si="10"/>
        <v>10250</v>
      </c>
      <c r="P72" s="5" t="s">
        <v>49</v>
      </c>
      <c r="Q72" s="6">
        <v>272</v>
      </c>
      <c r="R72" s="6">
        <v>442</v>
      </c>
      <c r="S72" s="6">
        <v>639</v>
      </c>
      <c r="T72" s="6">
        <v>10250</v>
      </c>
      <c r="Y72" t="s">
        <v>448</v>
      </c>
      <c r="AA72" s="25">
        <f>B72</f>
        <v>183</v>
      </c>
      <c r="AB72" s="25">
        <f t="shared" ref="AB72" si="12">C72</f>
        <v>29</v>
      </c>
      <c r="AC72" s="25">
        <f t="shared" ref="AC72" si="13">D72</f>
        <v>575</v>
      </c>
      <c r="AD72" s="25">
        <f t="shared" ref="AD72" si="14">E72</f>
        <v>10475</v>
      </c>
      <c r="AE72" s="25">
        <f t="shared" ref="AE72" si="15">F72</f>
        <v>29</v>
      </c>
      <c r="AF72" s="25">
        <f t="shared" ref="AF72" si="16">G72</f>
        <v>47</v>
      </c>
      <c r="AG72" s="25">
        <f t="shared" ref="AG72" si="17">H72</f>
        <v>35</v>
      </c>
      <c r="AH72" s="25">
        <f t="shared" ref="AH72" si="18">I72</f>
        <v>514</v>
      </c>
    </row>
    <row r="73" spans="1:34" ht="15" thickBot="1" x14ac:dyDescent="0.35">
      <c r="A73" s="5" t="s">
        <v>54</v>
      </c>
      <c r="B73" s="6">
        <v>182</v>
      </c>
      <c r="C73" s="20">
        <v>28</v>
      </c>
      <c r="D73" s="6">
        <v>357</v>
      </c>
      <c r="E73" s="6">
        <v>10020</v>
      </c>
      <c r="F73" s="21">
        <v>28</v>
      </c>
      <c r="G73" s="6">
        <v>46</v>
      </c>
      <c r="H73" s="6">
        <v>34</v>
      </c>
      <c r="I73" s="6">
        <v>487</v>
      </c>
      <c r="K73" s="26">
        <f>Q72-Q73</f>
        <v>1</v>
      </c>
      <c r="L73" s="26">
        <f t="shared" ref="L73:L101" si="19">R72-R73</f>
        <v>271</v>
      </c>
      <c r="M73" s="26">
        <f t="shared" ref="M73:M101" si="20">S72-S73</f>
        <v>1</v>
      </c>
      <c r="N73" s="26">
        <f t="shared" ref="N73:N101" si="21">T72-T73</f>
        <v>235</v>
      </c>
      <c r="P73" s="5" t="s">
        <v>54</v>
      </c>
      <c r="Q73" s="6">
        <v>271</v>
      </c>
      <c r="R73" s="6">
        <v>171</v>
      </c>
      <c r="S73" s="6">
        <v>638</v>
      </c>
      <c r="T73" s="6">
        <v>10015</v>
      </c>
      <c r="Y73" t="s">
        <v>449</v>
      </c>
      <c r="AA73" s="26">
        <f>B72-B73</f>
        <v>1</v>
      </c>
      <c r="AB73" s="28">
        <f t="shared" ref="AA73:AH101" si="22">C72-C73</f>
        <v>1</v>
      </c>
      <c r="AC73" s="26">
        <f t="shared" ref="AC73:AC101" si="23">D72-D73</f>
        <v>218</v>
      </c>
      <c r="AD73" s="26">
        <f t="shared" ref="AD73:AD101" si="24">E72-E73</f>
        <v>455</v>
      </c>
      <c r="AE73" s="28">
        <f t="shared" si="22"/>
        <v>1</v>
      </c>
      <c r="AF73" s="26">
        <f t="shared" ref="AF73:AF101" si="25">G72-G73</f>
        <v>1</v>
      </c>
      <c r="AG73" s="28">
        <f t="shared" si="22"/>
        <v>1</v>
      </c>
      <c r="AH73" s="26">
        <f t="shared" ref="AH73:AH101" si="26">I72-I73</f>
        <v>27</v>
      </c>
    </row>
    <row r="74" spans="1:34" ht="15" thickBot="1" x14ac:dyDescent="0.35">
      <c r="A74" s="5" t="s">
        <v>56</v>
      </c>
      <c r="B74" s="6">
        <v>181</v>
      </c>
      <c r="C74" s="20">
        <v>27</v>
      </c>
      <c r="D74" s="6">
        <v>356</v>
      </c>
      <c r="E74" s="6">
        <v>9265</v>
      </c>
      <c r="F74" s="21">
        <v>27</v>
      </c>
      <c r="G74" s="6">
        <v>45</v>
      </c>
      <c r="H74" s="6">
        <v>33</v>
      </c>
      <c r="I74" s="6">
        <v>486</v>
      </c>
      <c r="K74">
        <f t="shared" ref="K74:K101" si="27">Q73-Q74</f>
        <v>1</v>
      </c>
      <c r="L74" s="26">
        <f t="shared" si="19"/>
        <v>144</v>
      </c>
      <c r="M74">
        <f t="shared" si="20"/>
        <v>1</v>
      </c>
      <c r="N74" s="26">
        <f t="shared" si="21"/>
        <v>656</v>
      </c>
      <c r="P74" s="5" t="s">
        <v>56</v>
      </c>
      <c r="Q74" s="6">
        <v>270</v>
      </c>
      <c r="R74" s="6">
        <v>27</v>
      </c>
      <c r="S74" s="6">
        <v>637</v>
      </c>
      <c r="T74" s="6">
        <v>9359</v>
      </c>
      <c r="Y74" t="s">
        <v>460</v>
      </c>
      <c r="AA74">
        <f t="shared" si="22"/>
        <v>1</v>
      </c>
      <c r="AB74">
        <f t="shared" ref="AB73:AB101" si="28">C73-C74</f>
        <v>1</v>
      </c>
      <c r="AC74" s="26">
        <f t="shared" si="23"/>
        <v>1</v>
      </c>
      <c r="AD74" s="26">
        <f t="shared" si="24"/>
        <v>755</v>
      </c>
      <c r="AE74">
        <f t="shared" ref="AE73:AE101" si="29">F73-F74</f>
        <v>1</v>
      </c>
      <c r="AF74">
        <f t="shared" si="25"/>
        <v>1</v>
      </c>
      <c r="AG74">
        <f t="shared" ref="AG73:AG101" si="30">H73-H74</f>
        <v>1</v>
      </c>
      <c r="AH74" s="26">
        <f t="shared" si="26"/>
        <v>1</v>
      </c>
    </row>
    <row r="75" spans="1:34" ht="15" thickBot="1" x14ac:dyDescent="0.35">
      <c r="A75" s="5" t="s">
        <v>58</v>
      </c>
      <c r="B75" s="6">
        <v>180</v>
      </c>
      <c r="C75" s="20">
        <v>26</v>
      </c>
      <c r="D75" s="6">
        <v>355</v>
      </c>
      <c r="E75" s="6">
        <v>9220</v>
      </c>
      <c r="F75" s="21">
        <v>26</v>
      </c>
      <c r="G75" s="6">
        <v>44</v>
      </c>
      <c r="H75" s="6">
        <v>32</v>
      </c>
      <c r="I75" s="6">
        <v>485</v>
      </c>
      <c r="K75">
        <f t="shared" si="27"/>
        <v>1</v>
      </c>
      <c r="L75" s="28">
        <f t="shared" si="19"/>
        <v>1</v>
      </c>
      <c r="M75" s="26">
        <f t="shared" si="20"/>
        <v>101</v>
      </c>
      <c r="N75" s="26">
        <f t="shared" si="21"/>
        <v>1</v>
      </c>
      <c r="P75" s="5" t="s">
        <v>58</v>
      </c>
      <c r="Q75" s="6">
        <v>269</v>
      </c>
      <c r="R75" s="6">
        <v>26</v>
      </c>
      <c r="S75" s="6">
        <v>536</v>
      </c>
      <c r="T75" s="6">
        <v>9358</v>
      </c>
      <c r="AA75">
        <f t="shared" si="22"/>
        <v>1</v>
      </c>
      <c r="AB75">
        <f t="shared" si="28"/>
        <v>1</v>
      </c>
      <c r="AC75">
        <f t="shared" si="23"/>
        <v>1</v>
      </c>
      <c r="AD75" s="26">
        <f t="shared" si="24"/>
        <v>45</v>
      </c>
      <c r="AE75">
        <f t="shared" si="29"/>
        <v>1</v>
      </c>
      <c r="AF75">
        <f t="shared" si="25"/>
        <v>1</v>
      </c>
      <c r="AG75">
        <f t="shared" si="30"/>
        <v>1</v>
      </c>
      <c r="AH75">
        <f t="shared" si="26"/>
        <v>1</v>
      </c>
    </row>
    <row r="76" spans="1:34" ht="15" thickBot="1" x14ac:dyDescent="0.35">
      <c r="A76" s="5" t="s">
        <v>60</v>
      </c>
      <c r="B76" s="6">
        <v>179</v>
      </c>
      <c r="C76" s="20">
        <v>25</v>
      </c>
      <c r="D76" s="6">
        <v>238</v>
      </c>
      <c r="E76" s="6">
        <v>9032</v>
      </c>
      <c r="F76" s="21">
        <v>25</v>
      </c>
      <c r="G76" s="6">
        <v>43</v>
      </c>
      <c r="H76" s="6">
        <v>31</v>
      </c>
      <c r="I76" s="6">
        <v>73</v>
      </c>
      <c r="K76" s="26">
        <f t="shared" si="27"/>
        <v>244</v>
      </c>
      <c r="L76">
        <f t="shared" si="19"/>
        <v>1</v>
      </c>
      <c r="M76" s="26">
        <f t="shared" si="20"/>
        <v>1</v>
      </c>
      <c r="N76" s="26">
        <f t="shared" si="21"/>
        <v>326</v>
      </c>
      <c r="P76" s="5" t="s">
        <v>60</v>
      </c>
      <c r="Q76" s="6">
        <v>25</v>
      </c>
      <c r="R76" s="6">
        <v>25</v>
      </c>
      <c r="S76" s="6">
        <v>535</v>
      </c>
      <c r="T76" s="6">
        <v>9032</v>
      </c>
      <c r="Y76" t="s">
        <v>457</v>
      </c>
      <c r="AA76">
        <f t="shared" si="22"/>
        <v>1</v>
      </c>
      <c r="AB76">
        <f t="shared" si="28"/>
        <v>1</v>
      </c>
      <c r="AC76" s="26">
        <f t="shared" si="23"/>
        <v>117</v>
      </c>
      <c r="AD76" s="26">
        <f t="shared" si="24"/>
        <v>188</v>
      </c>
      <c r="AE76">
        <f t="shared" si="29"/>
        <v>1</v>
      </c>
      <c r="AF76">
        <f t="shared" si="25"/>
        <v>1</v>
      </c>
      <c r="AG76">
        <f t="shared" si="30"/>
        <v>1</v>
      </c>
      <c r="AH76" s="26">
        <f t="shared" si="26"/>
        <v>412</v>
      </c>
    </row>
    <row r="77" spans="1:34" ht="15" thickBot="1" x14ac:dyDescent="0.35">
      <c r="A77" s="5" t="s">
        <v>61</v>
      </c>
      <c r="B77" s="6">
        <v>178</v>
      </c>
      <c r="C77" s="20">
        <v>24</v>
      </c>
      <c r="D77" s="6">
        <v>237</v>
      </c>
      <c r="E77" s="6">
        <v>9031</v>
      </c>
      <c r="F77" s="21">
        <v>24</v>
      </c>
      <c r="G77" s="6">
        <v>42</v>
      </c>
      <c r="H77" s="6">
        <v>30</v>
      </c>
      <c r="I77" s="6">
        <v>72</v>
      </c>
      <c r="K77" s="28">
        <f t="shared" si="27"/>
        <v>1</v>
      </c>
      <c r="L77">
        <f t="shared" si="19"/>
        <v>1</v>
      </c>
      <c r="M77">
        <f t="shared" si="20"/>
        <v>1</v>
      </c>
      <c r="N77" s="26">
        <f t="shared" si="21"/>
        <v>110</v>
      </c>
      <c r="P77" s="5" t="s">
        <v>61</v>
      </c>
      <c r="Q77" s="6">
        <v>24</v>
      </c>
      <c r="R77" s="6">
        <v>24</v>
      </c>
      <c r="S77" s="6">
        <v>534</v>
      </c>
      <c r="T77" s="6">
        <v>8922</v>
      </c>
      <c r="Y77" t="s">
        <v>450</v>
      </c>
      <c r="AA77">
        <f t="shared" si="22"/>
        <v>1</v>
      </c>
      <c r="AB77">
        <f t="shared" si="28"/>
        <v>1</v>
      </c>
      <c r="AC77" s="26">
        <f t="shared" si="23"/>
        <v>1</v>
      </c>
      <c r="AD77" s="26">
        <f t="shared" si="24"/>
        <v>1</v>
      </c>
      <c r="AE77">
        <f t="shared" si="29"/>
        <v>1</v>
      </c>
      <c r="AF77">
        <f t="shared" si="25"/>
        <v>1</v>
      </c>
      <c r="AG77">
        <f t="shared" si="30"/>
        <v>1</v>
      </c>
      <c r="AH77" s="26">
        <f t="shared" si="26"/>
        <v>1</v>
      </c>
    </row>
    <row r="78" spans="1:34" ht="15" thickBot="1" x14ac:dyDescent="0.35">
      <c r="A78" s="5" t="s">
        <v>63</v>
      </c>
      <c r="B78" s="6">
        <v>177</v>
      </c>
      <c r="C78" s="20">
        <v>23</v>
      </c>
      <c r="D78" s="6">
        <v>236</v>
      </c>
      <c r="E78" s="6">
        <v>8804</v>
      </c>
      <c r="F78" s="21">
        <v>23</v>
      </c>
      <c r="G78" s="6">
        <v>41</v>
      </c>
      <c r="H78" s="6">
        <v>23</v>
      </c>
      <c r="I78" s="6">
        <v>71</v>
      </c>
      <c r="K78">
        <f t="shared" si="27"/>
        <v>1</v>
      </c>
      <c r="L78">
        <f t="shared" si="19"/>
        <v>1</v>
      </c>
      <c r="M78">
        <f t="shared" si="20"/>
        <v>1</v>
      </c>
      <c r="N78" s="26">
        <f t="shared" si="21"/>
        <v>107</v>
      </c>
      <c r="P78" s="5" t="s">
        <v>63</v>
      </c>
      <c r="Q78" s="6">
        <v>23</v>
      </c>
      <c r="R78" s="6">
        <v>23</v>
      </c>
      <c r="S78" s="6">
        <v>533</v>
      </c>
      <c r="T78" s="6">
        <v>8815</v>
      </c>
      <c r="Y78" t="s">
        <v>451</v>
      </c>
      <c r="AA78">
        <f t="shared" si="22"/>
        <v>1</v>
      </c>
      <c r="AB78">
        <f t="shared" si="28"/>
        <v>1</v>
      </c>
      <c r="AC78">
        <f t="shared" si="23"/>
        <v>1</v>
      </c>
      <c r="AD78" s="26">
        <f t="shared" si="24"/>
        <v>227</v>
      </c>
      <c r="AE78">
        <f t="shared" si="29"/>
        <v>1</v>
      </c>
      <c r="AF78">
        <f t="shared" si="25"/>
        <v>1</v>
      </c>
      <c r="AG78">
        <f t="shared" si="30"/>
        <v>7</v>
      </c>
      <c r="AH78">
        <f t="shared" si="26"/>
        <v>1</v>
      </c>
    </row>
    <row r="79" spans="1:34" ht="15" thickBot="1" x14ac:dyDescent="0.35">
      <c r="A79" s="5" t="s">
        <v>66</v>
      </c>
      <c r="B79" s="6">
        <v>176</v>
      </c>
      <c r="C79" s="20">
        <v>22</v>
      </c>
      <c r="D79" s="6">
        <v>235</v>
      </c>
      <c r="E79" s="6">
        <v>8803</v>
      </c>
      <c r="F79" s="21">
        <v>22</v>
      </c>
      <c r="G79" s="6">
        <v>40</v>
      </c>
      <c r="H79" s="6">
        <v>22</v>
      </c>
      <c r="I79" s="6">
        <v>70</v>
      </c>
      <c r="K79">
        <f t="shared" si="27"/>
        <v>1</v>
      </c>
      <c r="L79">
        <f t="shared" si="19"/>
        <v>1</v>
      </c>
      <c r="M79" s="26">
        <f t="shared" si="20"/>
        <v>327</v>
      </c>
      <c r="N79" s="26">
        <f t="shared" si="21"/>
        <v>1</v>
      </c>
      <c r="P79" s="5" t="s">
        <v>66</v>
      </c>
      <c r="Q79" s="6">
        <v>22</v>
      </c>
      <c r="R79" s="6">
        <v>22</v>
      </c>
      <c r="S79" s="6">
        <v>206</v>
      </c>
      <c r="T79" s="6">
        <v>8814</v>
      </c>
      <c r="Y79" t="s">
        <v>452</v>
      </c>
      <c r="AA79">
        <f t="shared" si="22"/>
        <v>1</v>
      </c>
      <c r="AB79">
        <f t="shared" si="28"/>
        <v>1</v>
      </c>
      <c r="AC79">
        <f t="shared" si="23"/>
        <v>1</v>
      </c>
      <c r="AD79" s="26">
        <f t="shared" si="24"/>
        <v>1</v>
      </c>
      <c r="AE79">
        <f t="shared" si="29"/>
        <v>1</v>
      </c>
      <c r="AF79">
        <f t="shared" si="25"/>
        <v>1</v>
      </c>
      <c r="AG79">
        <f t="shared" si="30"/>
        <v>1</v>
      </c>
      <c r="AH79">
        <f t="shared" si="26"/>
        <v>1</v>
      </c>
    </row>
    <row r="80" spans="1:34" ht="15" thickBot="1" x14ac:dyDescent="0.35">
      <c r="A80" s="5" t="s">
        <v>68</v>
      </c>
      <c r="B80" s="6">
        <v>175</v>
      </c>
      <c r="C80" s="20">
        <v>21</v>
      </c>
      <c r="D80" s="6">
        <v>234</v>
      </c>
      <c r="E80" s="6">
        <v>7993</v>
      </c>
      <c r="F80" s="21">
        <v>21</v>
      </c>
      <c r="G80" s="6">
        <v>39</v>
      </c>
      <c r="H80" s="6">
        <v>21</v>
      </c>
      <c r="I80" s="6">
        <v>69</v>
      </c>
      <c r="K80">
        <f t="shared" si="27"/>
        <v>1</v>
      </c>
      <c r="L80">
        <f t="shared" si="19"/>
        <v>1</v>
      </c>
      <c r="M80" s="26">
        <f t="shared" si="20"/>
        <v>1</v>
      </c>
      <c r="N80" s="26">
        <f t="shared" si="21"/>
        <v>584</v>
      </c>
      <c r="P80" s="5" t="s">
        <v>68</v>
      </c>
      <c r="Q80" s="6">
        <v>21</v>
      </c>
      <c r="R80" s="6">
        <v>21</v>
      </c>
      <c r="S80" s="6">
        <v>205</v>
      </c>
      <c r="T80" s="6">
        <v>8230</v>
      </c>
      <c r="Y80" t="s">
        <v>453</v>
      </c>
      <c r="AA80">
        <f t="shared" si="22"/>
        <v>1</v>
      </c>
      <c r="AB80">
        <f t="shared" si="28"/>
        <v>1</v>
      </c>
      <c r="AC80">
        <f t="shared" si="23"/>
        <v>1</v>
      </c>
      <c r="AD80" s="26">
        <f t="shared" si="24"/>
        <v>810</v>
      </c>
      <c r="AE80">
        <f t="shared" si="29"/>
        <v>1</v>
      </c>
      <c r="AF80">
        <f t="shared" si="25"/>
        <v>1</v>
      </c>
      <c r="AG80">
        <f t="shared" si="30"/>
        <v>1</v>
      </c>
      <c r="AH80">
        <f t="shared" si="26"/>
        <v>1</v>
      </c>
    </row>
    <row r="81" spans="1:34" ht="15" thickBot="1" x14ac:dyDescent="0.35">
      <c r="A81" s="5" t="s">
        <v>70</v>
      </c>
      <c r="B81" s="6">
        <v>174</v>
      </c>
      <c r="C81" s="20">
        <v>20</v>
      </c>
      <c r="D81" s="6">
        <v>233</v>
      </c>
      <c r="E81" s="6">
        <v>7992</v>
      </c>
      <c r="F81" s="21">
        <v>20</v>
      </c>
      <c r="G81" s="6">
        <v>38</v>
      </c>
      <c r="H81" s="6">
        <v>20</v>
      </c>
      <c r="I81" s="6">
        <v>68</v>
      </c>
      <c r="K81">
        <f t="shared" si="27"/>
        <v>1</v>
      </c>
      <c r="L81">
        <f t="shared" si="19"/>
        <v>1</v>
      </c>
      <c r="M81">
        <f t="shared" si="20"/>
        <v>1</v>
      </c>
      <c r="N81" s="26">
        <f t="shared" si="21"/>
        <v>125</v>
      </c>
      <c r="P81" s="5" t="s">
        <v>70</v>
      </c>
      <c r="Q81" s="6">
        <v>20</v>
      </c>
      <c r="R81" s="6">
        <v>20</v>
      </c>
      <c r="S81" s="6">
        <v>204</v>
      </c>
      <c r="T81" s="6">
        <v>8105</v>
      </c>
      <c r="Y81" t="s">
        <v>454</v>
      </c>
      <c r="AA81">
        <f t="shared" si="22"/>
        <v>1</v>
      </c>
      <c r="AB81">
        <f t="shared" si="28"/>
        <v>1</v>
      </c>
      <c r="AC81">
        <f t="shared" si="23"/>
        <v>1</v>
      </c>
      <c r="AD81" s="26">
        <f t="shared" si="24"/>
        <v>1</v>
      </c>
      <c r="AE81">
        <f t="shared" si="29"/>
        <v>1</v>
      </c>
      <c r="AF81">
        <f t="shared" si="25"/>
        <v>1</v>
      </c>
      <c r="AG81">
        <f t="shared" si="30"/>
        <v>1</v>
      </c>
      <c r="AH81">
        <f t="shared" si="26"/>
        <v>1</v>
      </c>
    </row>
    <row r="82" spans="1:34" ht="15" thickBot="1" x14ac:dyDescent="0.35">
      <c r="A82" s="5" t="s">
        <v>72</v>
      </c>
      <c r="B82" s="6">
        <v>173</v>
      </c>
      <c r="C82" s="20">
        <v>19</v>
      </c>
      <c r="D82" s="6">
        <v>114</v>
      </c>
      <c r="E82" s="6">
        <v>7991</v>
      </c>
      <c r="F82" s="21">
        <v>19</v>
      </c>
      <c r="G82" s="6">
        <v>37</v>
      </c>
      <c r="H82" s="6">
        <v>19</v>
      </c>
      <c r="I82" s="6">
        <v>67</v>
      </c>
      <c r="K82">
        <f t="shared" si="27"/>
        <v>1</v>
      </c>
      <c r="L82">
        <f t="shared" si="19"/>
        <v>1</v>
      </c>
      <c r="M82">
        <f t="shared" si="20"/>
        <v>1</v>
      </c>
      <c r="N82" s="26">
        <f t="shared" si="21"/>
        <v>1</v>
      </c>
      <c r="P82" s="5" t="s">
        <v>72</v>
      </c>
      <c r="Q82" s="6">
        <v>19</v>
      </c>
      <c r="R82" s="6">
        <v>19</v>
      </c>
      <c r="S82" s="6">
        <v>203</v>
      </c>
      <c r="T82" s="6">
        <v>8104</v>
      </c>
      <c r="Y82" t="s">
        <v>459</v>
      </c>
      <c r="AA82">
        <f t="shared" si="22"/>
        <v>1</v>
      </c>
      <c r="AB82">
        <f t="shared" si="28"/>
        <v>1</v>
      </c>
      <c r="AC82" s="26">
        <f t="shared" si="23"/>
        <v>119</v>
      </c>
      <c r="AD82">
        <f t="shared" si="24"/>
        <v>1</v>
      </c>
      <c r="AE82">
        <f t="shared" si="29"/>
        <v>1</v>
      </c>
      <c r="AF82">
        <f t="shared" si="25"/>
        <v>1</v>
      </c>
      <c r="AG82">
        <f t="shared" si="30"/>
        <v>1</v>
      </c>
      <c r="AH82">
        <f t="shared" si="26"/>
        <v>1</v>
      </c>
    </row>
    <row r="83" spans="1:34" ht="15" thickBot="1" x14ac:dyDescent="0.35">
      <c r="A83" s="5" t="s">
        <v>74</v>
      </c>
      <c r="B83" s="6">
        <v>172</v>
      </c>
      <c r="C83" s="20">
        <v>18</v>
      </c>
      <c r="D83" s="6">
        <v>113</v>
      </c>
      <c r="E83" s="6">
        <v>6482</v>
      </c>
      <c r="F83" s="21">
        <v>18</v>
      </c>
      <c r="G83" s="6">
        <v>36</v>
      </c>
      <c r="H83" s="6">
        <v>18</v>
      </c>
      <c r="I83" s="6">
        <v>66</v>
      </c>
      <c r="K83">
        <f t="shared" si="27"/>
        <v>1</v>
      </c>
      <c r="L83">
        <f t="shared" si="19"/>
        <v>1</v>
      </c>
      <c r="M83" s="26">
        <f t="shared" si="20"/>
        <v>19</v>
      </c>
      <c r="N83" s="26">
        <f t="shared" si="21"/>
        <v>1393</v>
      </c>
      <c r="P83" s="5" t="s">
        <v>74</v>
      </c>
      <c r="Q83" s="6">
        <v>18</v>
      </c>
      <c r="R83" s="6">
        <v>18</v>
      </c>
      <c r="S83" s="6">
        <v>184</v>
      </c>
      <c r="T83" s="6">
        <v>6711</v>
      </c>
      <c r="Y83" t="s">
        <v>455</v>
      </c>
      <c r="AA83">
        <f t="shared" si="22"/>
        <v>1</v>
      </c>
      <c r="AB83">
        <f t="shared" si="28"/>
        <v>1</v>
      </c>
      <c r="AC83" s="26">
        <f t="shared" si="23"/>
        <v>1</v>
      </c>
      <c r="AD83" s="26">
        <f t="shared" si="24"/>
        <v>1509</v>
      </c>
      <c r="AE83">
        <f t="shared" si="29"/>
        <v>1</v>
      </c>
      <c r="AF83">
        <f t="shared" si="25"/>
        <v>1</v>
      </c>
      <c r="AG83">
        <f t="shared" si="30"/>
        <v>1</v>
      </c>
      <c r="AH83">
        <f t="shared" si="26"/>
        <v>1</v>
      </c>
    </row>
    <row r="84" spans="1:34" ht="15" thickBot="1" x14ac:dyDescent="0.35">
      <c r="A84" s="5" t="s">
        <v>75</v>
      </c>
      <c r="B84" s="6">
        <v>171</v>
      </c>
      <c r="C84" s="20">
        <v>17</v>
      </c>
      <c r="D84" s="6">
        <v>112</v>
      </c>
      <c r="E84" s="6">
        <v>6481</v>
      </c>
      <c r="F84" s="21">
        <v>17</v>
      </c>
      <c r="G84" s="6">
        <v>35</v>
      </c>
      <c r="H84" s="6">
        <v>17</v>
      </c>
      <c r="I84" s="6">
        <v>65</v>
      </c>
      <c r="K84">
        <f t="shared" si="27"/>
        <v>1</v>
      </c>
      <c r="L84">
        <f t="shared" si="19"/>
        <v>1</v>
      </c>
      <c r="M84" s="26">
        <f t="shared" si="20"/>
        <v>1</v>
      </c>
      <c r="N84" s="26">
        <f t="shared" si="21"/>
        <v>165</v>
      </c>
      <c r="P84" s="5" t="s">
        <v>75</v>
      </c>
      <c r="Q84" s="6">
        <v>17</v>
      </c>
      <c r="R84" s="6">
        <v>17</v>
      </c>
      <c r="S84" s="6">
        <v>183</v>
      </c>
      <c r="T84" s="6">
        <v>6546</v>
      </c>
      <c r="Y84" t="s">
        <v>513</v>
      </c>
      <c r="AA84">
        <f t="shared" si="22"/>
        <v>1</v>
      </c>
      <c r="AB84">
        <f t="shared" si="28"/>
        <v>1</v>
      </c>
      <c r="AC84">
        <f t="shared" si="23"/>
        <v>1</v>
      </c>
      <c r="AD84" s="26">
        <f t="shared" si="24"/>
        <v>1</v>
      </c>
      <c r="AE84">
        <f t="shared" si="29"/>
        <v>1</v>
      </c>
      <c r="AF84">
        <f t="shared" si="25"/>
        <v>1</v>
      </c>
      <c r="AG84">
        <f t="shared" si="30"/>
        <v>1</v>
      </c>
      <c r="AH84">
        <f t="shared" si="26"/>
        <v>1</v>
      </c>
    </row>
    <row r="85" spans="1:34" ht="15" thickBot="1" x14ac:dyDescent="0.35">
      <c r="A85" s="5" t="s">
        <v>77</v>
      </c>
      <c r="B85" s="6">
        <v>170</v>
      </c>
      <c r="C85" s="20">
        <v>16</v>
      </c>
      <c r="D85" s="6">
        <v>111</v>
      </c>
      <c r="E85" s="6">
        <v>6480</v>
      </c>
      <c r="F85" s="21">
        <v>16</v>
      </c>
      <c r="G85" s="6">
        <v>34</v>
      </c>
      <c r="H85" s="6">
        <v>16</v>
      </c>
      <c r="I85" s="6">
        <v>64</v>
      </c>
      <c r="K85">
        <f t="shared" si="27"/>
        <v>1</v>
      </c>
      <c r="L85">
        <f t="shared" si="19"/>
        <v>1</v>
      </c>
      <c r="M85">
        <f t="shared" si="20"/>
        <v>1</v>
      </c>
      <c r="N85" s="26">
        <f t="shared" si="21"/>
        <v>31</v>
      </c>
      <c r="P85" s="5" t="s">
        <v>77</v>
      </c>
      <c r="Q85" s="6">
        <v>16</v>
      </c>
      <c r="R85" s="6">
        <v>16</v>
      </c>
      <c r="S85" s="6">
        <v>182</v>
      </c>
      <c r="T85" s="6">
        <v>6515</v>
      </c>
      <c r="AA85">
        <f t="shared" si="22"/>
        <v>1</v>
      </c>
      <c r="AB85">
        <f t="shared" si="28"/>
        <v>1</v>
      </c>
      <c r="AC85">
        <f t="shared" si="23"/>
        <v>1</v>
      </c>
      <c r="AD85">
        <f t="shared" si="24"/>
        <v>1</v>
      </c>
      <c r="AE85">
        <f t="shared" si="29"/>
        <v>1</v>
      </c>
      <c r="AF85">
        <f t="shared" si="25"/>
        <v>1</v>
      </c>
      <c r="AG85">
        <f t="shared" si="30"/>
        <v>1</v>
      </c>
      <c r="AH85">
        <f t="shared" si="26"/>
        <v>1</v>
      </c>
    </row>
    <row r="86" spans="1:34" ht="15" thickBot="1" x14ac:dyDescent="0.35">
      <c r="A86" s="5" t="s">
        <v>79</v>
      </c>
      <c r="B86" s="6">
        <v>15</v>
      </c>
      <c r="C86" s="20">
        <v>15</v>
      </c>
      <c r="D86" s="6">
        <v>110</v>
      </c>
      <c r="E86" s="6">
        <v>6441</v>
      </c>
      <c r="F86" s="21">
        <v>15</v>
      </c>
      <c r="G86" s="6">
        <v>33</v>
      </c>
      <c r="H86" s="6">
        <v>15</v>
      </c>
      <c r="I86" s="6">
        <v>63</v>
      </c>
      <c r="K86">
        <f t="shared" si="27"/>
        <v>1</v>
      </c>
      <c r="L86">
        <f t="shared" si="19"/>
        <v>1</v>
      </c>
      <c r="M86">
        <f t="shared" si="20"/>
        <v>1</v>
      </c>
      <c r="N86" s="26">
        <f t="shared" si="21"/>
        <v>45</v>
      </c>
      <c r="P86" s="5" t="s">
        <v>79</v>
      </c>
      <c r="Q86" s="6">
        <v>15</v>
      </c>
      <c r="R86" s="6">
        <v>15</v>
      </c>
      <c r="S86" s="6">
        <v>181</v>
      </c>
      <c r="T86" s="6">
        <v>6470</v>
      </c>
      <c r="Y86" t="s">
        <v>458</v>
      </c>
      <c r="AA86" s="26">
        <f t="shared" si="22"/>
        <v>155</v>
      </c>
      <c r="AB86">
        <f t="shared" si="28"/>
        <v>1</v>
      </c>
      <c r="AC86">
        <f t="shared" si="23"/>
        <v>1</v>
      </c>
      <c r="AD86" s="26">
        <f t="shared" si="24"/>
        <v>39</v>
      </c>
      <c r="AE86">
        <f t="shared" si="29"/>
        <v>1</v>
      </c>
      <c r="AF86">
        <f t="shared" si="25"/>
        <v>1</v>
      </c>
      <c r="AG86">
        <f t="shared" si="30"/>
        <v>1</v>
      </c>
      <c r="AH86">
        <f t="shared" si="26"/>
        <v>1</v>
      </c>
    </row>
    <row r="87" spans="1:34" ht="15" thickBot="1" x14ac:dyDescent="0.35">
      <c r="A87" s="5" t="s">
        <v>162</v>
      </c>
      <c r="B87" s="6">
        <v>14</v>
      </c>
      <c r="C87" s="20">
        <v>14</v>
      </c>
      <c r="D87" s="6">
        <v>109</v>
      </c>
      <c r="E87" s="6">
        <v>6177</v>
      </c>
      <c r="F87" s="21">
        <v>14</v>
      </c>
      <c r="G87" s="6">
        <v>32</v>
      </c>
      <c r="H87" s="6">
        <v>14</v>
      </c>
      <c r="I87" s="6">
        <v>62</v>
      </c>
      <c r="K87">
        <f t="shared" si="27"/>
        <v>1</v>
      </c>
      <c r="L87">
        <f t="shared" si="19"/>
        <v>1</v>
      </c>
      <c r="M87">
        <f t="shared" si="20"/>
        <v>1</v>
      </c>
      <c r="N87" s="26">
        <f t="shared" si="21"/>
        <v>282</v>
      </c>
      <c r="P87" s="5" t="s">
        <v>162</v>
      </c>
      <c r="Q87" s="6">
        <v>14</v>
      </c>
      <c r="R87" s="6">
        <v>14</v>
      </c>
      <c r="S87" s="6">
        <v>180</v>
      </c>
      <c r="T87" s="6">
        <v>6188</v>
      </c>
      <c r="Y87" t="s">
        <v>454</v>
      </c>
      <c r="AA87" s="28">
        <f t="shared" si="22"/>
        <v>1</v>
      </c>
      <c r="AB87">
        <f t="shared" si="28"/>
        <v>1</v>
      </c>
      <c r="AC87">
        <f t="shared" si="23"/>
        <v>1</v>
      </c>
      <c r="AD87" s="26">
        <f t="shared" si="24"/>
        <v>264</v>
      </c>
      <c r="AE87">
        <f t="shared" si="29"/>
        <v>1</v>
      </c>
      <c r="AF87">
        <f t="shared" si="25"/>
        <v>1</v>
      </c>
      <c r="AG87">
        <f t="shared" si="30"/>
        <v>1</v>
      </c>
      <c r="AH87">
        <f t="shared" si="26"/>
        <v>1</v>
      </c>
    </row>
    <row r="88" spans="1:34" ht="15" thickBot="1" x14ac:dyDescent="0.35">
      <c r="A88" s="5" t="s">
        <v>164</v>
      </c>
      <c r="B88" s="6">
        <v>13</v>
      </c>
      <c r="C88" s="20">
        <v>13</v>
      </c>
      <c r="D88" s="6">
        <v>108</v>
      </c>
      <c r="E88" s="6">
        <v>6015</v>
      </c>
      <c r="F88" s="21">
        <v>13</v>
      </c>
      <c r="G88" s="6">
        <v>13</v>
      </c>
      <c r="H88" s="6">
        <v>13</v>
      </c>
      <c r="I88" s="6">
        <v>61</v>
      </c>
      <c r="K88">
        <f t="shared" si="27"/>
        <v>1</v>
      </c>
      <c r="L88">
        <f t="shared" si="19"/>
        <v>1</v>
      </c>
      <c r="M88" s="26">
        <f t="shared" si="20"/>
        <v>81</v>
      </c>
      <c r="N88" s="26">
        <f t="shared" si="21"/>
        <v>455</v>
      </c>
      <c r="P88" s="5" t="s">
        <v>164</v>
      </c>
      <c r="Q88" s="6">
        <v>13</v>
      </c>
      <c r="R88" s="6">
        <v>13</v>
      </c>
      <c r="S88" s="6">
        <v>99</v>
      </c>
      <c r="T88" s="6">
        <v>5733</v>
      </c>
      <c r="Y88" t="s">
        <v>459</v>
      </c>
      <c r="AA88">
        <f t="shared" si="22"/>
        <v>1</v>
      </c>
      <c r="AB88">
        <f t="shared" si="28"/>
        <v>1</v>
      </c>
      <c r="AC88">
        <f t="shared" si="23"/>
        <v>1</v>
      </c>
      <c r="AD88" s="26">
        <f t="shared" si="24"/>
        <v>162</v>
      </c>
      <c r="AE88">
        <f t="shared" si="29"/>
        <v>1</v>
      </c>
      <c r="AF88" s="26">
        <f t="shared" si="25"/>
        <v>19</v>
      </c>
      <c r="AG88">
        <f t="shared" si="30"/>
        <v>1</v>
      </c>
      <c r="AH88">
        <f t="shared" si="26"/>
        <v>1</v>
      </c>
    </row>
    <row r="89" spans="1:34" ht="15" thickBot="1" x14ac:dyDescent="0.35">
      <c r="A89" s="5" t="s">
        <v>167</v>
      </c>
      <c r="B89" s="6">
        <v>12</v>
      </c>
      <c r="C89" s="20">
        <v>12</v>
      </c>
      <c r="D89" s="6">
        <v>107</v>
      </c>
      <c r="E89" s="6">
        <v>5195</v>
      </c>
      <c r="F89" s="21">
        <v>12</v>
      </c>
      <c r="G89" s="6">
        <v>12</v>
      </c>
      <c r="H89" s="6">
        <v>12</v>
      </c>
      <c r="I89" s="6">
        <v>12</v>
      </c>
      <c r="K89">
        <f t="shared" si="27"/>
        <v>1</v>
      </c>
      <c r="L89">
        <f t="shared" si="19"/>
        <v>1</v>
      </c>
      <c r="M89" s="26">
        <f t="shared" si="20"/>
        <v>1</v>
      </c>
      <c r="N89" s="26">
        <f t="shared" si="21"/>
        <v>330</v>
      </c>
      <c r="P89" s="5" t="s">
        <v>167</v>
      </c>
      <c r="Q89" s="6">
        <v>12</v>
      </c>
      <c r="R89" s="6">
        <v>12</v>
      </c>
      <c r="S89" s="6">
        <v>98</v>
      </c>
      <c r="T89" s="6">
        <v>5403</v>
      </c>
      <c r="Y89" t="s">
        <v>455</v>
      </c>
      <c r="AA89">
        <f t="shared" si="22"/>
        <v>1</v>
      </c>
      <c r="AB89">
        <f t="shared" si="28"/>
        <v>1</v>
      </c>
      <c r="AC89">
        <f t="shared" si="23"/>
        <v>1</v>
      </c>
      <c r="AD89" s="26">
        <f t="shared" si="24"/>
        <v>820</v>
      </c>
      <c r="AE89">
        <f t="shared" si="29"/>
        <v>1</v>
      </c>
      <c r="AF89" s="28">
        <f t="shared" si="22"/>
        <v>1</v>
      </c>
      <c r="AG89">
        <f t="shared" si="30"/>
        <v>1</v>
      </c>
      <c r="AH89" s="26">
        <f t="shared" si="26"/>
        <v>49</v>
      </c>
    </row>
    <row r="90" spans="1:34" ht="15" thickBot="1" x14ac:dyDescent="0.35">
      <c r="A90" s="5" t="s">
        <v>169</v>
      </c>
      <c r="B90" s="6">
        <v>11</v>
      </c>
      <c r="C90" s="20">
        <v>11</v>
      </c>
      <c r="D90" s="6">
        <v>11</v>
      </c>
      <c r="E90" s="6">
        <v>3823</v>
      </c>
      <c r="F90" s="21">
        <v>11</v>
      </c>
      <c r="G90" s="6">
        <v>11</v>
      </c>
      <c r="H90" s="6">
        <v>11</v>
      </c>
      <c r="I90" s="6">
        <v>11</v>
      </c>
      <c r="K90">
        <f t="shared" si="27"/>
        <v>1</v>
      </c>
      <c r="L90">
        <f t="shared" si="19"/>
        <v>1</v>
      </c>
      <c r="M90">
        <f t="shared" si="20"/>
        <v>1</v>
      </c>
      <c r="N90" s="26">
        <f t="shared" si="21"/>
        <v>1441</v>
      </c>
      <c r="P90" s="5" t="s">
        <v>169</v>
      </c>
      <c r="Q90" s="6">
        <v>11</v>
      </c>
      <c r="R90" s="6">
        <v>11</v>
      </c>
      <c r="S90" s="6">
        <v>97</v>
      </c>
      <c r="T90" s="6">
        <v>3962</v>
      </c>
      <c r="Y90" t="s">
        <v>456</v>
      </c>
      <c r="AA90">
        <f t="shared" si="22"/>
        <v>1</v>
      </c>
      <c r="AB90">
        <f t="shared" si="28"/>
        <v>1</v>
      </c>
      <c r="AC90" s="26">
        <f t="shared" si="23"/>
        <v>96</v>
      </c>
      <c r="AD90" s="26">
        <f t="shared" si="24"/>
        <v>1372</v>
      </c>
      <c r="AE90">
        <f t="shared" si="29"/>
        <v>1</v>
      </c>
      <c r="AF90">
        <f t="shared" si="25"/>
        <v>1</v>
      </c>
      <c r="AG90">
        <f t="shared" si="30"/>
        <v>1</v>
      </c>
      <c r="AH90" s="28">
        <f t="shared" si="22"/>
        <v>1</v>
      </c>
    </row>
    <row r="91" spans="1:34" ht="15" thickBot="1" x14ac:dyDescent="0.35">
      <c r="A91" s="5" t="s">
        <v>171</v>
      </c>
      <c r="B91" s="6">
        <v>10</v>
      </c>
      <c r="C91" s="20">
        <v>10</v>
      </c>
      <c r="D91" s="6">
        <v>10</v>
      </c>
      <c r="E91" s="6">
        <v>3254</v>
      </c>
      <c r="F91" s="21">
        <v>10</v>
      </c>
      <c r="G91" s="6">
        <v>10</v>
      </c>
      <c r="H91" s="6">
        <v>10</v>
      </c>
      <c r="I91" s="6">
        <v>10</v>
      </c>
      <c r="K91">
        <f t="shared" si="27"/>
        <v>1</v>
      </c>
      <c r="L91">
        <f t="shared" si="19"/>
        <v>1</v>
      </c>
      <c r="M91">
        <f t="shared" si="20"/>
        <v>1</v>
      </c>
      <c r="N91" s="26">
        <f t="shared" si="21"/>
        <v>865</v>
      </c>
      <c r="P91" s="5" t="s">
        <v>171</v>
      </c>
      <c r="Q91" s="6">
        <v>10</v>
      </c>
      <c r="R91" s="6">
        <v>10</v>
      </c>
      <c r="S91" s="6">
        <v>96</v>
      </c>
      <c r="T91" s="6">
        <v>3097</v>
      </c>
      <c r="AA91">
        <f t="shared" si="22"/>
        <v>1</v>
      </c>
      <c r="AB91">
        <f t="shared" si="28"/>
        <v>1</v>
      </c>
      <c r="AC91" s="28">
        <f t="shared" si="22"/>
        <v>1</v>
      </c>
      <c r="AD91" s="26">
        <f t="shared" si="24"/>
        <v>569</v>
      </c>
      <c r="AE91">
        <f t="shared" si="29"/>
        <v>1</v>
      </c>
      <c r="AF91">
        <f t="shared" si="25"/>
        <v>1</v>
      </c>
      <c r="AG91">
        <f t="shared" si="30"/>
        <v>1</v>
      </c>
      <c r="AH91">
        <f t="shared" si="26"/>
        <v>1</v>
      </c>
    </row>
    <row r="92" spans="1:34" ht="15" thickBot="1" x14ac:dyDescent="0.35">
      <c r="A92" s="5" t="s">
        <v>173</v>
      </c>
      <c r="B92" s="6">
        <v>9</v>
      </c>
      <c r="C92" s="20">
        <v>9</v>
      </c>
      <c r="D92" s="6">
        <v>9</v>
      </c>
      <c r="E92" s="6">
        <v>3253</v>
      </c>
      <c r="F92" s="21">
        <v>9</v>
      </c>
      <c r="G92" s="6">
        <v>9</v>
      </c>
      <c r="H92" s="6">
        <v>9</v>
      </c>
      <c r="I92" s="6">
        <v>9</v>
      </c>
      <c r="K92">
        <f t="shared" si="27"/>
        <v>1</v>
      </c>
      <c r="L92">
        <f t="shared" si="19"/>
        <v>1</v>
      </c>
      <c r="M92">
        <f t="shared" si="20"/>
        <v>1</v>
      </c>
      <c r="N92" s="26">
        <f t="shared" si="21"/>
        <v>1</v>
      </c>
      <c r="P92" s="5" t="s">
        <v>173</v>
      </c>
      <c r="Q92" s="6">
        <v>9</v>
      </c>
      <c r="R92" s="6">
        <v>9</v>
      </c>
      <c r="S92" s="6">
        <v>95</v>
      </c>
      <c r="T92" s="6">
        <v>3096</v>
      </c>
      <c r="Y92" s="9" t="s">
        <v>529</v>
      </c>
      <c r="AA92">
        <f t="shared" si="22"/>
        <v>1</v>
      </c>
      <c r="AB92">
        <f t="shared" si="28"/>
        <v>1</v>
      </c>
      <c r="AC92">
        <f t="shared" si="23"/>
        <v>1</v>
      </c>
      <c r="AD92" s="26">
        <f t="shared" si="24"/>
        <v>1</v>
      </c>
      <c r="AE92">
        <f t="shared" si="29"/>
        <v>1</v>
      </c>
      <c r="AF92">
        <f t="shared" si="25"/>
        <v>1</v>
      </c>
      <c r="AG92">
        <f t="shared" si="30"/>
        <v>1</v>
      </c>
      <c r="AH92">
        <f t="shared" si="26"/>
        <v>1</v>
      </c>
    </row>
    <row r="93" spans="1:34" ht="15" thickBot="1" x14ac:dyDescent="0.35">
      <c r="A93" s="5" t="s">
        <v>174</v>
      </c>
      <c r="B93" s="6">
        <v>8</v>
      </c>
      <c r="C93" s="20">
        <v>8</v>
      </c>
      <c r="D93" s="6">
        <v>8</v>
      </c>
      <c r="E93" s="6">
        <v>2948</v>
      </c>
      <c r="F93" s="21">
        <v>8</v>
      </c>
      <c r="G93" s="6">
        <v>8</v>
      </c>
      <c r="H93" s="6">
        <v>8</v>
      </c>
      <c r="I93" s="6">
        <v>8</v>
      </c>
      <c r="K93">
        <f t="shared" si="27"/>
        <v>1</v>
      </c>
      <c r="L93">
        <f t="shared" si="19"/>
        <v>1</v>
      </c>
      <c r="M93" s="26">
        <f t="shared" si="20"/>
        <v>87</v>
      </c>
      <c r="N93">
        <f t="shared" si="21"/>
        <v>1</v>
      </c>
      <c r="P93" s="5" t="s">
        <v>174</v>
      </c>
      <c r="Q93" s="6">
        <v>8</v>
      </c>
      <c r="R93" s="6">
        <v>8</v>
      </c>
      <c r="S93" s="6">
        <v>8</v>
      </c>
      <c r="T93" s="6">
        <v>3095</v>
      </c>
      <c r="Y93" t="s">
        <v>530</v>
      </c>
      <c r="AA93">
        <f t="shared" si="22"/>
        <v>1</v>
      </c>
      <c r="AB93">
        <f t="shared" si="28"/>
        <v>1</v>
      </c>
      <c r="AC93">
        <f t="shared" si="23"/>
        <v>1</v>
      </c>
      <c r="AD93" s="26">
        <f t="shared" si="24"/>
        <v>305</v>
      </c>
      <c r="AE93">
        <f t="shared" si="29"/>
        <v>1</v>
      </c>
      <c r="AF93">
        <f t="shared" si="25"/>
        <v>1</v>
      </c>
      <c r="AG93">
        <f t="shared" si="30"/>
        <v>1</v>
      </c>
      <c r="AH93">
        <f t="shared" si="26"/>
        <v>1</v>
      </c>
    </row>
    <row r="94" spans="1:34" ht="15" thickBot="1" x14ac:dyDescent="0.35">
      <c r="A94" s="5" t="s">
        <v>175</v>
      </c>
      <c r="B94" s="6">
        <v>7</v>
      </c>
      <c r="C94" s="20">
        <v>7</v>
      </c>
      <c r="D94" s="6">
        <v>7</v>
      </c>
      <c r="E94" s="6">
        <v>2574</v>
      </c>
      <c r="F94" s="21">
        <v>7</v>
      </c>
      <c r="G94" s="6">
        <v>7</v>
      </c>
      <c r="H94" s="6">
        <v>7</v>
      </c>
      <c r="I94" s="6">
        <v>7</v>
      </c>
      <c r="K94">
        <f t="shared" si="27"/>
        <v>1</v>
      </c>
      <c r="L94">
        <f t="shared" si="19"/>
        <v>1</v>
      </c>
      <c r="M94" s="28">
        <f t="shared" si="20"/>
        <v>1</v>
      </c>
      <c r="N94" s="26">
        <f t="shared" si="21"/>
        <v>336</v>
      </c>
      <c r="P94" s="5" t="s">
        <v>175</v>
      </c>
      <c r="Q94" s="6">
        <v>7</v>
      </c>
      <c r="R94" s="6">
        <v>7</v>
      </c>
      <c r="S94" s="6">
        <v>7</v>
      </c>
      <c r="T94" s="6">
        <v>2759</v>
      </c>
      <c r="Y94" t="s">
        <v>531</v>
      </c>
      <c r="AA94">
        <f t="shared" si="22"/>
        <v>1</v>
      </c>
      <c r="AB94">
        <f t="shared" si="28"/>
        <v>1</v>
      </c>
      <c r="AC94">
        <f t="shared" si="23"/>
        <v>1</v>
      </c>
      <c r="AD94" s="26">
        <f t="shared" si="24"/>
        <v>374</v>
      </c>
      <c r="AE94">
        <f t="shared" si="29"/>
        <v>1</v>
      </c>
      <c r="AF94">
        <f t="shared" si="25"/>
        <v>1</v>
      </c>
      <c r="AG94">
        <f t="shared" si="30"/>
        <v>1</v>
      </c>
      <c r="AH94">
        <f t="shared" si="26"/>
        <v>1</v>
      </c>
    </row>
    <row r="95" spans="1:34" ht="15" thickBot="1" x14ac:dyDescent="0.35">
      <c r="A95" s="5" t="s">
        <v>177</v>
      </c>
      <c r="B95" s="6">
        <v>6</v>
      </c>
      <c r="C95" s="20">
        <v>6</v>
      </c>
      <c r="D95" s="6">
        <v>6</v>
      </c>
      <c r="E95" s="6">
        <v>2347</v>
      </c>
      <c r="F95" s="21">
        <v>6</v>
      </c>
      <c r="G95" s="6">
        <v>6</v>
      </c>
      <c r="H95" s="6">
        <v>6</v>
      </c>
      <c r="I95" s="6">
        <v>6</v>
      </c>
      <c r="K95">
        <f t="shared" si="27"/>
        <v>1</v>
      </c>
      <c r="L95">
        <f t="shared" si="19"/>
        <v>1</v>
      </c>
      <c r="M95">
        <f t="shared" si="20"/>
        <v>1</v>
      </c>
      <c r="N95" s="26">
        <f t="shared" si="21"/>
        <v>459</v>
      </c>
      <c r="P95" s="5" t="s">
        <v>177</v>
      </c>
      <c r="Q95" s="6">
        <v>6</v>
      </c>
      <c r="R95" s="6">
        <v>6</v>
      </c>
      <c r="S95" s="6">
        <v>6</v>
      </c>
      <c r="T95" s="6">
        <v>2300</v>
      </c>
      <c r="Y95" t="s">
        <v>532</v>
      </c>
      <c r="AA95">
        <f t="shared" si="22"/>
        <v>1</v>
      </c>
      <c r="AB95">
        <f t="shared" si="28"/>
        <v>1</v>
      </c>
      <c r="AC95">
        <f t="shared" si="23"/>
        <v>1</v>
      </c>
      <c r="AD95" s="26">
        <f t="shared" si="24"/>
        <v>227</v>
      </c>
      <c r="AE95">
        <f t="shared" si="29"/>
        <v>1</v>
      </c>
      <c r="AF95">
        <f t="shared" si="25"/>
        <v>1</v>
      </c>
      <c r="AG95">
        <f t="shared" si="30"/>
        <v>1</v>
      </c>
      <c r="AH95">
        <f t="shared" si="26"/>
        <v>1</v>
      </c>
    </row>
    <row r="96" spans="1:34" ht="15" thickBot="1" x14ac:dyDescent="0.35">
      <c r="A96" s="5" t="s">
        <v>179</v>
      </c>
      <c r="B96" s="6">
        <v>5</v>
      </c>
      <c r="C96" s="20">
        <v>5</v>
      </c>
      <c r="D96" s="6">
        <v>5</v>
      </c>
      <c r="E96" s="6">
        <v>1518</v>
      </c>
      <c r="F96" s="21">
        <v>5</v>
      </c>
      <c r="G96" s="6">
        <v>5</v>
      </c>
      <c r="H96" s="6">
        <v>5</v>
      </c>
      <c r="I96" s="6">
        <v>5</v>
      </c>
      <c r="K96">
        <f t="shared" si="27"/>
        <v>1</v>
      </c>
      <c r="L96">
        <f t="shared" si="19"/>
        <v>1</v>
      </c>
      <c r="M96">
        <f t="shared" si="20"/>
        <v>1</v>
      </c>
      <c r="N96" s="26">
        <f t="shared" si="21"/>
        <v>502</v>
      </c>
      <c r="P96" s="5" t="s">
        <v>179</v>
      </c>
      <c r="Q96" s="6">
        <v>5</v>
      </c>
      <c r="R96" s="6">
        <v>5</v>
      </c>
      <c r="S96" s="6">
        <v>5</v>
      </c>
      <c r="T96" s="6">
        <v>1798</v>
      </c>
      <c r="AA96">
        <f t="shared" si="22"/>
        <v>1</v>
      </c>
      <c r="AB96">
        <f t="shared" si="28"/>
        <v>1</v>
      </c>
      <c r="AC96">
        <f t="shared" si="23"/>
        <v>1</v>
      </c>
      <c r="AD96" s="26">
        <f t="shared" si="24"/>
        <v>829</v>
      </c>
      <c r="AE96">
        <f t="shared" si="29"/>
        <v>1</v>
      </c>
      <c r="AF96">
        <f t="shared" si="25"/>
        <v>1</v>
      </c>
      <c r="AG96">
        <f t="shared" si="30"/>
        <v>1</v>
      </c>
      <c r="AH96">
        <f t="shared" si="26"/>
        <v>1</v>
      </c>
    </row>
    <row r="97" spans="1:34" ht="15" thickBot="1" x14ac:dyDescent="0.35">
      <c r="A97" s="5" t="s">
        <v>181</v>
      </c>
      <c r="B97" s="6">
        <v>4</v>
      </c>
      <c r="C97" s="20">
        <v>4</v>
      </c>
      <c r="D97" s="6">
        <v>4</v>
      </c>
      <c r="E97" s="6">
        <v>1106</v>
      </c>
      <c r="F97" s="21">
        <v>4</v>
      </c>
      <c r="G97" s="6">
        <v>4</v>
      </c>
      <c r="H97" s="6">
        <v>4</v>
      </c>
      <c r="I97" s="6">
        <v>4</v>
      </c>
      <c r="K97">
        <f t="shared" si="27"/>
        <v>1</v>
      </c>
      <c r="L97">
        <f t="shared" si="19"/>
        <v>1</v>
      </c>
      <c r="M97">
        <f t="shared" si="20"/>
        <v>1</v>
      </c>
      <c r="N97" s="26">
        <f t="shared" si="21"/>
        <v>561</v>
      </c>
      <c r="P97" s="5" t="s">
        <v>181</v>
      </c>
      <c r="Q97" s="6">
        <v>4</v>
      </c>
      <c r="R97" s="6">
        <v>4</v>
      </c>
      <c r="S97" s="6">
        <v>4</v>
      </c>
      <c r="T97" s="6">
        <v>1237</v>
      </c>
      <c r="AA97">
        <f t="shared" si="22"/>
        <v>1</v>
      </c>
      <c r="AB97">
        <f t="shared" si="28"/>
        <v>1</v>
      </c>
      <c r="AC97">
        <f t="shared" si="23"/>
        <v>1</v>
      </c>
      <c r="AD97" s="26">
        <f t="shared" si="24"/>
        <v>412</v>
      </c>
      <c r="AE97">
        <f t="shared" si="29"/>
        <v>1</v>
      </c>
      <c r="AF97">
        <f t="shared" si="25"/>
        <v>1</v>
      </c>
      <c r="AG97">
        <f t="shared" si="30"/>
        <v>1</v>
      </c>
      <c r="AH97">
        <f t="shared" si="26"/>
        <v>1</v>
      </c>
    </row>
    <row r="98" spans="1:34" ht="15" thickBot="1" x14ac:dyDescent="0.35">
      <c r="A98" s="5" t="s">
        <v>183</v>
      </c>
      <c r="B98" s="6">
        <v>3</v>
      </c>
      <c r="C98" s="20">
        <v>3</v>
      </c>
      <c r="D98" s="6">
        <v>3</v>
      </c>
      <c r="E98" s="6">
        <v>1105</v>
      </c>
      <c r="F98" s="21">
        <v>3</v>
      </c>
      <c r="G98" s="6">
        <v>3</v>
      </c>
      <c r="H98" s="6">
        <v>3</v>
      </c>
      <c r="I98" s="6">
        <v>3</v>
      </c>
      <c r="K98">
        <f t="shared" si="27"/>
        <v>1</v>
      </c>
      <c r="L98">
        <f t="shared" si="19"/>
        <v>1</v>
      </c>
      <c r="M98">
        <f t="shared" si="20"/>
        <v>1</v>
      </c>
      <c r="N98" s="26">
        <f t="shared" si="21"/>
        <v>1</v>
      </c>
      <c r="P98" s="5" t="s">
        <v>183</v>
      </c>
      <c r="Q98" s="6">
        <v>3</v>
      </c>
      <c r="R98" s="6">
        <v>3</v>
      </c>
      <c r="S98" s="6">
        <v>3</v>
      </c>
      <c r="T98" s="6">
        <v>1236</v>
      </c>
      <c r="AA98">
        <f t="shared" si="22"/>
        <v>1</v>
      </c>
      <c r="AB98">
        <f t="shared" si="28"/>
        <v>1</v>
      </c>
      <c r="AC98">
        <f t="shared" si="23"/>
        <v>1</v>
      </c>
      <c r="AD98" s="26">
        <f t="shared" si="24"/>
        <v>1</v>
      </c>
      <c r="AE98">
        <f t="shared" si="29"/>
        <v>1</v>
      </c>
      <c r="AF98">
        <f t="shared" si="25"/>
        <v>1</v>
      </c>
      <c r="AG98">
        <f t="shared" si="30"/>
        <v>1</v>
      </c>
      <c r="AH98">
        <f t="shared" si="26"/>
        <v>1</v>
      </c>
    </row>
    <row r="99" spans="1:34" ht="15" thickBot="1" x14ac:dyDescent="0.35">
      <c r="A99" s="5" t="s">
        <v>184</v>
      </c>
      <c r="B99" s="6">
        <v>2</v>
      </c>
      <c r="C99" s="20">
        <v>2</v>
      </c>
      <c r="D99" s="6">
        <v>2</v>
      </c>
      <c r="E99" s="6">
        <v>774</v>
      </c>
      <c r="F99" s="21">
        <v>2</v>
      </c>
      <c r="G99" s="6">
        <v>2</v>
      </c>
      <c r="H99" s="6">
        <v>2</v>
      </c>
      <c r="I99" s="6">
        <v>2</v>
      </c>
      <c r="K99">
        <f t="shared" si="27"/>
        <v>1</v>
      </c>
      <c r="L99">
        <f t="shared" si="19"/>
        <v>1</v>
      </c>
      <c r="M99">
        <f t="shared" si="20"/>
        <v>1</v>
      </c>
      <c r="N99">
        <f t="shared" si="21"/>
        <v>1</v>
      </c>
      <c r="P99" s="5" t="s">
        <v>184</v>
      </c>
      <c r="Q99" s="6">
        <v>2</v>
      </c>
      <c r="R99" s="6">
        <v>2</v>
      </c>
      <c r="S99" s="6">
        <v>2</v>
      </c>
      <c r="T99" s="6">
        <v>1235</v>
      </c>
      <c r="AA99">
        <f t="shared" si="22"/>
        <v>1</v>
      </c>
      <c r="AB99">
        <f t="shared" si="28"/>
        <v>1</v>
      </c>
      <c r="AC99">
        <f t="shared" si="23"/>
        <v>1</v>
      </c>
      <c r="AD99" s="26">
        <f t="shared" si="24"/>
        <v>331</v>
      </c>
      <c r="AE99">
        <f t="shared" si="29"/>
        <v>1</v>
      </c>
      <c r="AF99">
        <f t="shared" si="25"/>
        <v>1</v>
      </c>
      <c r="AG99">
        <f t="shared" si="30"/>
        <v>1</v>
      </c>
      <c r="AH99">
        <f t="shared" si="26"/>
        <v>1</v>
      </c>
    </row>
    <row r="100" spans="1:34" ht="15" thickBot="1" x14ac:dyDescent="0.35">
      <c r="A100" s="5" t="s">
        <v>185</v>
      </c>
      <c r="B100" s="6">
        <v>1</v>
      </c>
      <c r="C100" s="20">
        <v>1</v>
      </c>
      <c r="D100" s="6">
        <v>1</v>
      </c>
      <c r="E100" s="6">
        <v>1</v>
      </c>
      <c r="F100" s="21">
        <v>1</v>
      </c>
      <c r="G100" s="6">
        <v>1</v>
      </c>
      <c r="H100" s="6">
        <v>1</v>
      </c>
      <c r="I100" s="6">
        <v>1</v>
      </c>
      <c r="K100">
        <f t="shared" si="27"/>
        <v>1</v>
      </c>
      <c r="L100">
        <f t="shared" si="19"/>
        <v>1</v>
      </c>
      <c r="M100">
        <f t="shared" si="20"/>
        <v>1</v>
      </c>
      <c r="N100" s="26">
        <f t="shared" si="21"/>
        <v>842</v>
      </c>
      <c r="P100" s="5" t="s">
        <v>185</v>
      </c>
      <c r="Q100" s="6">
        <v>1</v>
      </c>
      <c r="R100" s="6">
        <v>1</v>
      </c>
      <c r="S100" s="6">
        <v>1</v>
      </c>
      <c r="T100" s="6">
        <v>393</v>
      </c>
      <c r="AA100">
        <f t="shared" si="22"/>
        <v>1</v>
      </c>
      <c r="AB100">
        <f t="shared" si="28"/>
        <v>1</v>
      </c>
      <c r="AC100">
        <f t="shared" si="23"/>
        <v>1</v>
      </c>
      <c r="AD100" s="26">
        <f t="shared" si="24"/>
        <v>773</v>
      </c>
      <c r="AE100">
        <f t="shared" si="29"/>
        <v>1</v>
      </c>
      <c r="AF100">
        <f t="shared" si="25"/>
        <v>1</v>
      </c>
      <c r="AG100">
        <f t="shared" si="30"/>
        <v>1</v>
      </c>
      <c r="AH100">
        <f t="shared" si="26"/>
        <v>1</v>
      </c>
    </row>
    <row r="101" spans="1:34" ht="15" thickBot="1" x14ac:dyDescent="0.35">
      <c r="A101" s="5" t="s">
        <v>186</v>
      </c>
      <c r="B101" s="6">
        <v>0</v>
      </c>
      <c r="C101" s="20">
        <v>0</v>
      </c>
      <c r="D101" s="6">
        <v>0</v>
      </c>
      <c r="E101" s="6">
        <v>0</v>
      </c>
      <c r="F101" s="21">
        <v>0</v>
      </c>
      <c r="G101" s="6">
        <v>0</v>
      </c>
      <c r="H101" s="6">
        <v>0</v>
      </c>
      <c r="I101" s="6">
        <v>0</v>
      </c>
      <c r="K101">
        <f t="shared" si="27"/>
        <v>1</v>
      </c>
      <c r="L101">
        <f t="shared" si="19"/>
        <v>1</v>
      </c>
      <c r="M101">
        <f t="shared" si="20"/>
        <v>1</v>
      </c>
      <c r="N101" s="28">
        <f t="shared" si="21"/>
        <v>1</v>
      </c>
      <c r="P101" s="5" t="s">
        <v>186</v>
      </c>
      <c r="Q101" s="6">
        <v>0</v>
      </c>
      <c r="R101" s="6">
        <v>0</v>
      </c>
      <c r="S101" s="6">
        <v>0</v>
      </c>
      <c r="T101" s="6">
        <v>392</v>
      </c>
      <c r="AA101">
        <f t="shared" si="22"/>
        <v>1</v>
      </c>
      <c r="AB101">
        <f t="shared" si="28"/>
        <v>1</v>
      </c>
      <c r="AC101">
        <f t="shared" si="23"/>
        <v>1</v>
      </c>
      <c r="AD101" s="28">
        <f t="shared" si="22"/>
        <v>1</v>
      </c>
      <c r="AE101">
        <f t="shared" si="29"/>
        <v>1</v>
      </c>
      <c r="AF101">
        <f t="shared" si="25"/>
        <v>1</v>
      </c>
      <c r="AG101">
        <f t="shared" si="30"/>
        <v>1</v>
      </c>
      <c r="AH101">
        <f t="shared" si="26"/>
        <v>1</v>
      </c>
    </row>
    <row r="102" spans="1:34" ht="18.600000000000001" thickBot="1" x14ac:dyDescent="0.35">
      <c r="A102" s="1"/>
      <c r="P102" s="1"/>
    </row>
    <row r="103" spans="1:34" ht="15" thickBot="1" x14ac:dyDescent="0.35">
      <c r="A103" s="5" t="s">
        <v>242</v>
      </c>
      <c r="B103" s="5" t="s">
        <v>28</v>
      </c>
      <c r="C103" s="5" t="s">
        <v>29</v>
      </c>
      <c r="D103" s="5" t="s">
        <v>30</v>
      </c>
      <c r="E103" s="5" t="s">
        <v>31</v>
      </c>
      <c r="F103" s="5" t="s">
        <v>200</v>
      </c>
      <c r="G103" s="5" t="s">
        <v>201</v>
      </c>
      <c r="H103" s="5" t="s">
        <v>202</v>
      </c>
      <c r="I103" s="5" t="s">
        <v>203</v>
      </c>
      <c r="J103" s="5" t="s">
        <v>82</v>
      </c>
      <c r="K103" s="5" t="s">
        <v>83</v>
      </c>
      <c r="L103" s="5" t="s">
        <v>84</v>
      </c>
      <c r="M103" s="5" t="s">
        <v>85</v>
      </c>
      <c r="P103" s="5" t="s">
        <v>242</v>
      </c>
      <c r="Q103" s="5" t="s">
        <v>28</v>
      </c>
      <c r="R103" s="5" t="s">
        <v>29</v>
      </c>
      <c r="S103" s="5" t="s">
        <v>30</v>
      </c>
      <c r="T103" s="5" t="s">
        <v>31</v>
      </c>
      <c r="U103" s="5" t="s">
        <v>82</v>
      </c>
      <c r="V103" s="5" t="s">
        <v>83</v>
      </c>
      <c r="W103" s="5" t="s">
        <v>84</v>
      </c>
      <c r="X103" s="5" t="s">
        <v>85</v>
      </c>
    </row>
    <row r="104" spans="1:34" ht="15" thickBot="1" x14ac:dyDescent="0.35">
      <c r="A104" s="5" t="s">
        <v>33</v>
      </c>
      <c r="B104" s="6">
        <v>183</v>
      </c>
      <c r="C104" s="6">
        <v>5</v>
      </c>
      <c r="D104" s="6">
        <v>355</v>
      </c>
      <c r="E104" s="6">
        <v>3253</v>
      </c>
      <c r="F104" s="6">
        <v>0</v>
      </c>
      <c r="G104" s="6">
        <v>42</v>
      </c>
      <c r="H104" s="6">
        <v>3</v>
      </c>
      <c r="I104" s="6">
        <v>68</v>
      </c>
      <c r="J104" s="6">
        <v>3909</v>
      </c>
      <c r="K104" s="6">
        <v>3909</v>
      </c>
      <c r="L104" s="6">
        <v>0</v>
      </c>
      <c r="M104" s="6">
        <v>0</v>
      </c>
      <c r="P104" s="5" t="s">
        <v>33</v>
      </c>
      <c r="Q104" s="6">
        <v>272</v>
      </c>
      <c r="R104" s="6">
        <v>5</v>
      </c>
      <c r="S104" s="6">
        <v>536</v>
      </c>
      <c r="T104" s="6">
        <v>3096</v>
      </c>
      <c r="U104" s="6">
        <v>3909</v>
      </c>
      <c r="V104" s="6">
        <v>3909</v>
      </c>
      <c r="W104" s="6">
        <v>0</v>
      </c>
      <c r="X104" s="6">
        <v>0</v>
      </c>
    </row>
    <row r="105" spans="1:34" ht="15" thickBot="1" x14ac:dyDescent="0.35">
      <c r="A105" s="5" t="s">
        <v>34</v>
      </c>
      <c r="B105" s="6">
        <v>183</v>
      </c>
      <c r="C105" s="6">
        <v>10</v>
      </c>
      <c r="D105" s="6">
        <v>107</v>
      </c>
      <c r="E105" s="6">
        <v>6480</v>
      </c>
      <c r="F105" s="6">
        <v>0</v>
      </c>
      <c r="G105" s="6">
        <v>37</v>
      </c>
      <c r="H105" s="6">
        <v>17</v>
      </c>
      <c r="I105" s="6">
        <v>61</v>
      </c>
      <c r="J105" s="6">
        <v>6895</v>
      </c>
      <c r="K105" s="6">
        <v>6895</v>
      </c>
      <c r="L105" s="6">
        <v>0</v>
      </c>
      <c r="M105" s="6">
        <v>0</v>
      </c>
      <c r="P105" s="5" t="s">
        <v>34</v>
      </c>
      <c r="Q105" s="6">
        <v>272</v>
      </c>
      <c r="R105" s="6">
        <v>10</v>
      </c>
      <c r="S105" s="6">
        <v>98</v>
      </c>
      <c r="T105" s="6">
        <v>6515</v>
      </c>
      <c r="U105" s="6">
        <v>6895</v>
      </c>
      <c r="V105" s="6">
        <v>6895</v>
      </c>
      <c r="W105" s="6">
        <v>0</v>
      </c>
      <c r="X105" s="6">
        <v>0</v>
      </c>
    </row>
    <row r="106" spans="1:34" ht="15" thickBot="1" x14ac:dyDescent="0.35">
      <c r="A106" s="5" t="s">
        <v>35</v>
      </c>
      <c r="B106" s="6">
        <v>170</v>
      </c>
      <c r="C106" s="6">
        <v>12</v>
      </c>
      <c r="D106" s="6">
        <v>10</v>
      </c>
      <c r="E106" s="6">
        <v>9220</v>
      </c>
      <c r="F106" s="6">
        <v>13</v>
      </c>
      <c r="G106" s="6">
        <v>35</v>
      </c>
      <c r="H106" s="6">
        <v>19</v>
      </c>
      <c r="I106" s="6">
        <v>3</v>
      </c>
      <c r="J106" s="6">
        <v>9482</v>
      </c>
      <c r="K106" s="6">
        <v>9482</v>
      </c>
      <c r="L106" s="6">
        <v>0</v>
      </c>
      <c r="M106" s="6">
        <v>0</v>
      </c>
      <c r="P106" s="5" t="s">
        <v>35</v>
      </c>
      <c r="Q106" s="6">
        <v>16</v>
      </c>
      <c r="R106" s="6">
        <v>12</v>
      </c>
      <c r="S106" s="6">
        <v>96</v>
      </c>
      <c r="T106" s="6">
        <v>9358</v>
      </c>
      <c r="U106" s="6">
        <v>9482</v>
      </c>
      <c r="V106" s="6">
        <v>9482</v>
      </c>
      <c r="W106" s="6">
        <v>0</v>
      </c>
      <c r="X106" s="6">
        <v>0</v>
      </c>
    </row>
    <row r="107" spans="1:34" ht="15" thickBot="1" x14ac:dyDescent="0.35">
      <c r="A107" s="5" t="s">
        <v>36</v>
      </c>
      <c r="B107" s="6">
        <v>180</v>
      </c>
      <c r="C107" s="6">
        <v>4</v>
      </c>
      <c r="D107" s="6">
        <v>114</v>
      </c>
      <c r="E107" s="6">
        <v>0</v>
      </c>
      <c r="F107" s="6">
        <v>3</v>
      </c>
      <c r="G107" s="6">
        <v>43</v>
      </c>
      <c r="H107" s="6">
        <v>10</v>
      </c>
      <c r="I107" s="6">
        <v>514</v>
      </c>
      <c r="J107" s="6">
        <v>868</v>
      </c>
      <c r="K107" s="6">
        <v>868</v>
      </c>
      <c r="L107" s="6">
        <v>0</v>
      </c>
      <c r="M107" s="6">
        <v>0</v>
      </c>
      <c r="P107" s="5" t="s">
        <v>36</v>
      </c>
      <c r="Q107" s="6">
        <v>269</v>
      </c>
      <c r="R107" s="6">
        <v>4</v>
      </c>
      <c r="S107" s="6">
        <v>203</v>
      </c>
      <c r="T107" s="6">
        <v>392</v>
      </c>
      <c r="U107" s="6">
        <v>868</v>
      </c>
      <c r="V107" s="6">
        <v>868</v>
      </c>
      <c r="W107" s="6">
        <v>0</v>
      </c>
      <c r="X107" s="6">
        <v>0</v>
      </c>
    </row>
    <row r="108" spans="1:34" ht="15" thickBot="1" x14ac:dyDescent="0.35">
      <c r="A108" s="5" t="s">
        <v>37</v>
      </c>
      <c r="B108" s="6">
        <v>3</v>
      </c>
      <c r="C108" s="6">
        <v>8</v>
      </c>
      <c r="D108" s="6">
        <v>233</v>
      </c>
      <c r="E108" s="6">
        <v>7991</v>
      </c>
      <c r="F108" s="6">
        <v>26</v>
      </c>
      <c r="G108" s="6">
        <v>39</v>
      </c>
      <c r="H108" s="6">
        <v>9</v>
      </c>
      <c r="I108" s="6">
        <v>10</v>
      </c>
      <c r="J108" s="6">
        <v>8319</v>
      </c>
      <c r="K108" s="6">
        <v>8319</v>
      </c>
      <c r="L108" s="6">
        <v>0</v>
      </c>
      <c r="M108" s="6">
        <v>0</v>
      </c>
      <c r="P108" s="5" t="s">
        <v>37</v>
      </c>
      <c r="Q108" s="6">
        <v>3</v>
      </c>
      <c r="R108" s="6">
        <v>8</v>
      </c>
      <c r="S108" s="6">
        <v>204</v>
      </c>
      <c r="T108" s="6">
        <v>8104</v>
      </c>
      <c r="U108" s="6">
        <v>8319</v>
      </c>
      <c r="V108" s="6">
        <v>8319</v>
      </c>
      <c r="W108" s="6">
        <v>0</v>
      </c>
      <c r="X108" s="6">
        <v>0</v>
      </c>
    </row>
    <row r="109" spans="1:34" ht="15" thickBot="1" x14ac:dyDescent="0.35">
      <c r="A109" s="5" t="s">
        <v>38</v>
      </c>
      <c r="B109" s="6">
        <v>173</v>
      </c>
      <c r="C109" s="6">
        <v>12</v>
      </c>
      <c r="D109" s="6">
        <v>5</v>
      </c>
      <c r="E109" s="6">
        <v>7993</v>
      </c>
      <c r="F109" s="6">
        <v>10</v>
      </c>
      <c r="G109" s="6">
        <v>35</v>
      </c>
      <c r="H109" s="6">
        <v>30</v>
      </c>
      <c r="I109" s="6">
        <v>8</v>
      </c>
      <c r="J109" s="6">
        <v>8266</v>
      </c>
      <c r="K109" s="6">
        <v>8266</v>
      </c>
      <c r="L109" s="6">
        <v>0</v>
      </c>
      <c r="M109" s="6">
        <v>0</v>
      </c>
      <c r="P109" s="5" t="s">
        <v>38</v>
      </c>
      <c r="Q109" s="6">
        <v>19</v>
      </c>
      <c r="R109" s="6">
        <v>12</v>
      </c>
      <c r="S109" s="6">
        <v>5</v>
      </c>
      <c r="T109" s="6">
        <v>8230</v>
      </c>
      <c r="U109" s="6">
        <v>8266</v>
      </c>
      <c r="V109" s="6">
        <v>8266</v>
      </c>
      <c r="W109" s="6">
        <v>0</v>
      </c>
      <c r="X109" s="6">
        <v>0</v>
      </c>
    </row>
    <row r="110" spans="1:34" ht="15" thickBot="1" x14ac:dyDescent="0.35">
      <c r="A110" s="5" t="s">
        <v>39</v>
      </c>
      <c r="B110" s="6">
        <v>12</v>
      </c>
      <c r="C110" s="6">
        <v>8</v>
      </c>
      <c r="D110" s="6">
        <v>7</v>
      </c>
      <c r="E110" s="6">
        <v>2948</v>
      </c>
      <c r="F110" s="6">
        <v>17</v>
      </c>
      <c r="G110" s="6">
        <v>39</v>
      </c>
      <c r="H110" s="6">
        <v>22</v>
      </c>
      <c r="I110" s="6">
        <v>69</v>
      </c>
      <c r="J110" s="6">
        <v>3122</v>
      </c>
      <c r="K110" s="6">
        <v>3122</v>
      </c>
      <c r="L110" s="6">
        <v>0</v>
      </c>
      <c r="M110" s="6">
        <v>0</v>
      </c>
      <c r="P110" s="5" t="s">
        <v>39</v>
      </c>
      <c r="Q110" s="6">
        <v>12</v>
      </c>
      <c r="R110" s="6">
        <v>8</v>
      </c>
      <c r="S110" s="6">
        <v>7</v>
      </c>
      <c r="T110" s="6">
        <v>3095</v>
      </c>
      <c r="U110" s="6">
        <v>3122</v>
      </c>
      <c r="V110" s="6">
        <v>3122</v>
      </c>
      <c r="W110" s="6">
        <v>0</v>
      </c>
      <c r="X110" s="6">
        <v>0</v>
      </c>
    </row>
    <row r="111" spans="1:34" ht="15" thickBot="1" x14ac:dyDescent="0.35">
      <c r="A111" s="5" t="s">
        <v>40</v>
      </c>
      <c r="B111" s="6">
        <v>176</v>
      </c>
      <c r="C111" s="6">
        <v>6</v>
      </c>
      <c r="D111" s="6">
        <v>112</v>
      </c>
      <c r="E111" s="6">
        <v>5195</v>
      </c>
      <c r="F111" s="6">
        <v>7</v>
      </c>
      <c r="G111" s="6">
        <v>41</v>
      </c>
      <c r="H111" s="6">
        <v>12</v>
      </c>
      <c r="I111" s="6">
        <v>65</v>
      </c>
      <c r="J111" s="6">
        <v>5614</v>
      </c>
      <c r="K111" s="6">
        <v>5614</v>
      </c>
      <c r="L111" s="6">
        <v>0</v>
      </c>
      <c r="M111" s="6">
        <v>0</v>
      </c>
      <c r="P111" s="5" t="s">
        <v>40</v>
      </c>
      <c r="Q111" s="6">
        <v>22</v>
      </c>
      <c r="R111" s="6">
        <v>6</v>
      </c>
      <c r="S111" s="6">
        <v>183</v>
      </c>
      <c r="T111" s="6">
        <v>5403</v>
      </c>
      <c r="U111" s="6">
        <v>5614</v>
      </c>
      <c r="V111" s="6">
        <v>5614</v>
      </c>
      <c r="W111" s="6">
        <v>0</v>
      </c>
      <c r="X111" s="6">
        <v>0</v>
      </c>
    </row>
    <row r="112" spans="1:34" ht="15" thickBot="1" x14ac:dyDescent="0.35">
      <c r="A112" s="5" t="s">
        <v>41</v>
      </c>
      <c r="B112" s="6">
        <v>12</v>
      </c>
      <c r="C112" s="6">
        <v>25</v>
      </c>
      <c r="D112" s="6">
        <v>2</v>
      </c>
      <c r="E112" s="6">
        <v>6481</v>
      </c>
      <c r="F112" s="6">
        <v>17</v>
      </c>
      <c r="G112" s="6">
        <v>4</v>
      </c>
      <c r="H112" s="6">
        <v>33</v>
      </c>
      <c r="I112" s="6">
        <v>12</v>
      </c>
      <c r="J112" s="6">
        <v>6586</v>
      </c>
      <c r="K112" s="6">
        <v>6585</v>
      </c>
      <c r="L112" s="6">
        <v>-1</v>
      </c>
      <c r="M112" s="6">
        <v>-0.02</v>
      </c>
      <c r="P112" s="5" t="s">
        <v>41</v>
      </c>
      <c r="Q112" s="6">
        <v>12</v>
      </c>
      <c r="R112" s="6">
        <v>25</v>
      </c>
      <c r="S112" s="6">
        <v>2</v>
      </c>
      <c r="T112" s="6">
        <v>6546</v>
      </c>
      <c r="U112" s="6">
        <v>6585</v>
      </c>
      <c r="V112" s="6">
        <v>6585</v>
      </c>
      <c r="W112" s="6">
        <v>0</v>
      </c>
      <c r="X112" s="6">
        <v>0</v>
      </c>
    </row>
    <row r="113" spans="1:24" ht="15" thickBot="1" x14ac:dyDescent="0.35">
      <c r="A113" s="5" t="s">
        <v>42</v>
      </c>
      <c r="B113" s="6">
        <v>6</v>
      </c>
      <c r="C113" s="6">
        <v>1</v>
      </c>
      <c r="D113" s="6">
        <v>575</v>
      </c>
      <c r="E113" s="6">
        <v>8804</v>
      </c>
      <c r="F113" s="6">
        <v>23</v>
      </c>
      <c r="G113" s="6">
        <v>46</v>
      </c>
      <c r="H113" s="6">
        <v>0</v>
      </c>
      <c r="I113" s="6">
        <v>6</v>
      </c>
      <c r="J113" s="6">
        <v>9461</v>
      </c>
      <c r="K113" s="6">
        <v>9461</v>
      </c>
      <c r="L113" s="6">
        <v>0</v>
      </c>
      <c r="M113" s="6">
        <v>0</v>
      </c>
      <c r="P113" s="5" t="s">
        <v>42</v>
      </c>
      <c r="Q113" s="6">
        <v>6</v>
      </c>
      <c r="R113" s="6">
        <v>1</v>
      </c>
      <c r="S113" s="6">
        <v>639</v>
      </c>
      <c r="T113" s="6">
        <v>8815</v>
      </c>
      <c r="U113" s="6">
        <v>9461</v>
      </c>
      <c r="V113" s="6">
        <v>9461</v>
      </c>
      <c r="W113" s="6">
        <v>0</v>
      </c>
      <c r="X113" s="6">
        <v>0</v>
      </c>
    </row>
    <row r="114" spans="1:24" ht="15" thickBot="1" x14ac:dyDescent="0.35">
      <c r="A114" s="5" t="s">
        <v>43</v>
      </c>
      <c r="B114" s="6">
        <v>12</v>
      </c>
      <c r="C114" s="6">
        <v>0</v>
      </c>
      <c r="D114" s="6">
        <v>11</v>
      </c>
      <c r="E114" s="6">
        <v>9032</v>
      </c>
      <c r="F114" s="6">
        <v>17</v>
      </c>
      <c r="G114" s="6">
        <v>47</v>
      </c>
      <c r="H114" s="6">
        <v>18</v>
      </c>
      <c r="I114" s="6">
        <v>4</v>
      </c>
      <c r="J114" s="6">
        <v>9141</v>
      </c>
      <c r="K114" s="6">
        <v>9141</v>
      </c>
      <c r="L114" s="6">
        <v>0</v>
      </c>
      <c r="M114" s="6">
        <v>0</v>
      </c>
      <c r="P114" s="5" t="s">
        <v>43</v>
      </c>
      <c r="Q114" s="6">
        <v>12</v>
      </c>
      <c r="R114" s="6">
        <v>0</v>
      </c>
      <c r="S114" s="6">
        <v>97</v>
      </c>
      <c r="T114" s="6">
        <v>9032</v>
      </c>
      <c r="U114" s="6">
        <v>9141</v>
      </c>
      <c r="V114" s="6">
        <v>9141</v>
      </c>
      <c r="W114" s="6">
        <v>0</v>
      </c>
      <c r="X114" s="6">
        <v>0</v>
      </c>
    </row>
    <row r="115" spans="1:24" ht="15" thickBot="1" x14ac:dyDescent="0.35">
      <c r="A115" s="5" t="s">
        <v>44</v>
      </c>
      <c r="B115" s="6">
        <v>12</v>
      </c>
      <c r="C115" s="6">
        <v>2</v>
      </c>
      <c r="D115" s="6">
        <v>111</v>
      </c>
      <c r="E115" s="6">
        <v>8803</v>
      </c>
      <c r="F115" s="6">
        <v>17</v>
      </c>
      <c r="G115" s="6">
        <v>45</v>
      </c>
      <c r="H115" s="6">
        <v>13</v>
      </c>
      <c r="I115" s="6">
        <v>7</v>
      </c>
      <c r="J115" s="6">
        <v>9010</v>
      </c>
      <c r="K115" s="6">
        <v>9010</v>
      </c>
      <c r="L115" s="6">
        <v>0</v>
      </c>
      <c r="M115" s="6">
        <v>0</v>
      </c>
      <c r="P115" s="5" t="s">
        <v>44</v>
      </c>
      <c r="Q115" s="6">
        <v>12</v>
      </c>
      <c r="R115" s="6">
        <v>2</v>
      </c>
      <c r="S115" s="6">
        <v>182</v>
      </c>
      <c r="T115" s="6">
        <v>8814</v>
      </c>
      <c r="U115" s="6">
        <v>9010</v>
      </c>
      <c r="V115" s="6">
        <v>9010</v>
      </c>
      <c r="W115" s="6">
        <v>0</v>
      </c>
      <c r="X115" s="6">
        <v>0</v>
      </c>
    </row>
    <row r="116" spans="1:24" ht="15" thickBot="1" x14ac:dyDescent="0.35">
      <c r="A116" s="5" t="s">
        <v>45</v>
      </c>
      <c r="B116" s="6">
        <v>173</v>
      </c>
      <c r="C116" s="6">
        <v>29</v>
      </c>
      <c r="D116" s="6">
        <v>108</v>
      </c>
      <c r="E116" s="6">
        <v>3254</v>
      </c>
      <c r="F116" s="6">
        <v>10</v>
      </c>
      <c r="G116" s="6">
        <v>0</v>
      </c>
      <c r="H116" s="6">
        <v>16</v>
      </c>
      <c r="I116" s="6">
        <v>67</v>
      </c>
      <c r="J116" s="6">
        <v>3657</v>
      </c>
      <c r="K116" s="6">
        <v>3657</v>
      </c>
      <c r="L116" s="6">
        <v>0</v>
      </c>
      <c r="M116" s="6">
        <v>0</v>
      </c>
      <c r="P116" s="5" t="s">
        <v>45</v>
      </c>
      <c r="Q116" s="6">
        <v>19</v>
      </c>
      <c r="R116" s="6">
        <v>442</v>
      </c>
      <c r="S116" s="6">
        <v>99</v>
      </c>
      <c r="T116" s="6">
        <v>3097</v>
      </c>
      <c r="U116" s="6">
        <v>3657</v>
      </c>
      <c r="V116" s="6">
        <v>3657</v>
      </c>
      <c r="W116" s="6">
        <v>0</v>
      </c>
      <c r="X116" s="6">
        <v>0</v>
      </c>
    </row>
    <row r="117" spans="1:24" ht="15" thickBot="1" x14ac:dyDescent="0.35">
      <c r="A117" s="5" t="s">
        <v>46</v>
      </c>
      <c r="B117" s="6">
        <v>170</v>
      </c>
      <c r="C117" s="6">
        <v>25</v>
      </c>
      <c r="D117" s="6">
        <v>109</v>
      </c>
      <c r="E117" s="6">
        <v>2574</v>
      </c>
      <c r="F117" s="6">
        <v>13</v>
      </c>
      <c r="G117" s="6">
        <v>4</v>
      </c>
      <c r="H117" s="6">
        <v>15</v>
      </c>
      <c r="I117" s="6">
        <v>70</v>
      </c>
      <c r="J117" s="6">
        <v>2980</v>
      </c>
      <c r="K117" s="6">
        <v>2980</v>
      </c>
      <c r="L117" s="6">
        <v>0</v>
      </c>
      <c r="M117" s="6">
        <v>0</v>
      </c>
      <c r="P117" s="5" t="s">
        <v>46</v>
      </c>
      <c r="Q117" s="6">
        <v>16</v>
      </c>
      <c r="R117" s="6">
        <v>25</v>
      </c>
      <c r="S117" s="6">
        <v>180</v>
      </c>
      <c r="T117" s="6">
        <v>2759</v>
      </c>
      <c r="U117" s="6">
        <v>2980</v>
      </c>
      <c r="V117" s="6">
        <v>2980</v>
      </c>
      <c r="W117" s="6">
        <v>0</v>
      </c>
      <c r="X117" s="6">
        <v>0</v>
      </c>
    </row>
    <row r="118" spans="1:24" ht="15" thickBot="1" x14ac:dyDescent="0.35">
      <c r="A118" s="5" t="s">
        <v>47</v>
      </c>
      <c r="B118" s="6">
        <v>180</v>
      </c>
      <c r="C118" s="6">
        <v>26</v>
      </c>
      <c r="D118" s="6">
        <v>4</v>
      </c>
      <c r="E118" s="6">
        <v>6177</v>
      </c>
      <c r="F118" s="6">
        <v>3</v>
      </c>
      <c r="G118" s="6">
        <v>3</v>
      </c>
      <c r="H118" s="6">
        <v>31</v>
      </c>
      <c r="I118" s="6">
        <v>63</v>
      </c>
      <c r="J118" s="6">
        <v>6487</v>
      </c>
      <c r="K118" s="6">
        <v>6487</v>
      </c>
      <c r="L118" s="6">
        <v>0</v>
      </c>
      <c r="M118" s="6">
        <v>0</v>
      </c>
      <c r="P118" s="5" t="s">
        <v>47</v>
      </c>
      <c r="Q118" s="6">
        <v>269</v>
      </c>
      <c r="R118" s="6">
        <v>26</v>
      </c>
      <c r="S118" s="6">
        <v>4</v>
      </c>
      <c r="T118" s="6">
        <v>6188</v>
      </c>
      <c r="U118" s="6">
        <v>6487</v>
      </c>
      <c r="V118" s="6">
        <v>6487</v>
      </c>
      <c r="W118" s="6">
        <v>0</v>
      </c>
      <c r="X118" s="6">
        <v>0</v>
      </c>
    </row>
    <row r="119" spans="1:24" ht="15" thickBot="1" x14ac:dyDescent="0.35">
      <c r="A119" s="5" t="s">
        <v>130</v>
      </c>
      <c r="B119" s="6">
        <v>12</v>
      </c>
      <c r="C119" s="6">
        <v>22</v>
      </c>
      <c r="D119" s="6">
        <v>1</v>
      </c>
      <c r="E119" s="6">
        <v>1106</v>
      </c>
      <c r="F119" s="6">
        <v>17</v>
      </c>
      <c r="G119" s="6">
        <v>7</v>
      </c>
      <c r="H119" s="6">
        <v>34</v>
      </c>
      <c r="I119" s="6">
        <v>73</v>
      </c>
      <c r="J119" s="6">
        <v>1272</v>
      </c>
      <c r="K119" s="6">
        <v>1272</v>
      </c>
      <c r="L119" s="6">
        <v>0</v>
      </c>
      <c r="M119" s="6">
        <v>0</v>
      </c>
      <c r="P119" s="5" t="s">
        <v>130</v>
      </c>
      <c r="Q119" s="6">
        <v>12</v>
      </c>
      <c r="R119" s="6">
        <v>22</v>
      </c>
      <c r="S119" s="6">
        <v>1</v>
      </c>
      <c r="T119" s="6">
        <v>1237</v>
      </c>
      <c r="U119" s="6">
        <v>1272</v>
      </c>
      <c r="V119" s="6">
        <v>1272</v>
      </c>
      <c r="W119" s="6">
        <v>0</v>
      </c>
      <c r="X119" s="6">
        <v>0</v>
      </c>
    </row>
    <row r="120" spans="1:24" ht="15" thickBot="1" x14ac:dyDescent="0.35">
      <c r="A120" s="5" t="s">
        <v>131</v>
      </c>
      <c r="B120" s="6">
        <v>3</v>
      </c>
      <c r="C120" s="6">
        <v>23</v>
      </c>
      <c r="D120" s="6">
        <v>110</v>
      </c>
      <c r="E120" s="6">
        <v>774</v>
      </c>
      <c r="F120" s="6">
        <v>26</v>
      </c>
      <c r="G120" s="6">
        <v>6</v>
      </c>
      <c r="H120" s="6">
        <v>14</v>
      </c>
      <c r="I120" s="6">
        <v>486</v>
      </c>
      <c r="J120" s="6">
        <v>1442</v>
      </c>
      <c r="K120" s="6">
        <v>1442</v>
      </c>
      <c r="L120" s="6">
        <v>0</v>
      </c>
      <c r="M120" s="6">
        <v>0</v>
      </c>
      <c r="P120" s="5" t="s">
        <v>131</v>
      </c>
      <c r="Q120" s="6">
        <v>3</v>
      </c>
      <c r="R120" s="6">
        <v>23</v>
      </c>
      <c r="S120" s="6">
        <v>181</v>
      </c>
      <c r="T120" s="6">
        <v>1235</v>
      </c>
      <c r="U120" s="6">
        <v>1442</v>
      </c>
      <c r="V120" s="6">
        <v>1442</v>
      </c>
      <c r="W120" s="6">
        <v>0</v>
      </c>
      <c r="X120" s="6">
        <v>0</v>
      </c>
    </row>
    <row r="121" spans="1:24" ht="15" thickBot="1" x14ac:dyDescent="0.35">
      <c r="A121" s="5" t="s">
        <v>132</v>
      </c>
      <c r="B121" s="6">
        <v>3</v>
      </c>
      <c r="C121" s="6">
        <v>15</v>
      </c>
      <c r="D121" s="6">
        <v>1</v>
      </c>
      <c r="E121" s="6">
        <v>9265</v>
      </c>
      <c r="F121" s="6">
        <v>26</v>
      </c>
      <c r="G121" s="6">
        <v>32</v>
      </c>
      <c r="H121" s="6">
        <v>34</v>
      </c>
      <c r="I121" s="6">
        <v>2</v>
      </c>
      <c r="J121" s="6">
        <v>9378</v>
      </c>
      <c r="K121" s="6">
        <v>9378</v>
      </c>
      <c r="L121" s="6">
        <v>0</v>
      </c>
      <c r="M121" s="6">
        <v>0</v>
      </c>
      <c r="P121" s="5" t="s">
        <v>132</v>
      </c>
      <c r="Q121" s="6">
        <v>3</v>
      </c>
      <c r="R121" s="6">
        <v>15</v>
      </c>
      <c r="S121" s="6">
        <v>1</v>
      </c>
      <c r="T121" s="6">
        <v>9359</v>
      </c>
      <c r="U121" s="6">
        <v>9378</v>
      </c>
      <c r="V121" s="6">
        <v>9378</v>
      </c>
      <c r="W121" s="6">
        <v>0</v>
      </c>
      <c r="X121" s="6">
        <v>0</v>
      </c>
    </row>
    <row r="122" spans="1:24" ht="15" thickBot="1" x14ac:dyDescent="0.35">
      <c r="A122" s="5" t="s">
        <v>133</v>
      </c>
      <c r="B122" s="6">
        <v>175</v>
      </c>
      <c r="C122" s="6">
        <v>14</v>
      </c>
      <c r="D122" s="6">
        <v>6</v>
      </c>
      <c r="E122" s="6">
        <v>6482</v>
      </c>
      <c r="F122" s="6">
        <v>8</v>
      </c>
      <c r="G122" s="6">
        <v>33</v>
      </c>
      <c r="H122" s="6">
        <v>23</v>
      </c>
      <c r="I122" s="6">
        <v>11</v>
      </c>
      <c r="J122" s="6">
        <v>6752</v>
      </c>
      <c r="K122" s="6">
        <v>6752</v>
      </c>
      <c r="L122" s="6">
        <v>0</v>
      </c>
      <c r="M122" s="6">
        <v>0</v>
      </c>
      <c r="P122" s="5" t="s">
        <v>133</v>
      </c>
      <c r="Q122" s="6">
        <v>21</v>
      </c>
      <c r="R122" s="6">
        <v>14</v>
      </c>
      <c r="S122" s="6">
        <v>6</v>
      </c>
      <c r="T122" s="6">
        <v>6711</v>
      </c>
      <c r="U122" s="6">
        <v>6752</v>
      </c>
      <c r="V122" s="6">
        <v>6752</v>
      </c>
      <c r="W122" s="6">
        <v>0</v>
      </c>
      <c r="X122" s="6">
        <v>0</v>
      </c>
    </row>
    <row r="123" spans="1:24" ht="15" thickBot="1" x14ac:dyDescent="0.35">
      <c r="A123" s="5" t="s">
        <v>134</v>
      </c>
      <c r="B123" s="6">
        <v>12</v>
      </c>
      <c r="C123" s="6">
        <v>9</v>
      </c>
      <c r="D123" s="6">
        <v>357</v>
      </c>
      <c r="E123" s="6">
        <v>10475</v>
      </c>
      <c r="F123" s="6">
        <v>17</v>
      </c>
      <c r="G123" s="6">
        <v>38</v>
      </c>
      <c r="H123" s="6">
        <v>1</v>
      </c>
      <c r="I123" s="6">
        <v>0</v>
      </c>
      <c r="J123" s="6">
        <v>10909</v>
      </c>
      <c r="K123" s="6">
        <v>10909</v>
      </c>
      <c r="L123" s="6">
        <v>0</v>
      </c>
      <c r="M123" s="6">
        <v>0</v>
      </c>
      <c r="P123" s="5" t="s">
        <v>134</v>
      </c>
      <c r="Q123" s="6">
        <v>12</v>
      </c>
      <c r="R123" s="6">
        <v>9</v>
      </c>
      <c r="S123" s="6">
        <v>638</v>
      </c>
      <c r="T123" s="6">
        <v>10250</v>
      </c>
      <c r="U123" s="6">
        <v>10909</v>
      </c>
      <c r="V123" s="6">
        <v>10909</v>
      </c>
      <c r="W123" s="6">
        <v>0</v>
      </c>
      <c r="X123" s="6">
        <v>0</v>
      </c>
    </row>
    <row r="124" spans="1:24" ht="15" thickBot="1" x14ac:dyDescent="0.35">
      <c r="A124" s="5" t="s">
        <v>135</v>
      </c>
      <c r="B124" s="6">
        <v>180</v>
      </c>
      <c r="C124" s="6">
        <v>3</v>
      </c>
      <c r="D124" s="6">
        <v>235</v>
      </c>
      <c r="E124" s="6">
        <v>10020</v>
      </c>
      <c r="F124" s="6">
        <v>3</v>
      </c>
      <c r="G124" s="6">
        <v>44</v>
      </c>
      <c r="H124" s="6">
        <v>7</v>
      </c>
      <c r="I124" s="6">
        <v>1</v>
      </c>
      <c r="J124" s="6">
        <v>10493</v>
      </c>
      <c r="K124" s="6">
        <v>10493</v>
      </c>
      <c r="L124" s="6">
        <v>0</v>
      </c>
      <c r="M124" s="6">
        <v>0</v>
      </c>
      <c r="P124" s="5" t="s">
        <v>135</v>
      </c>
      <c r="Q124" s="6">
        <v>269</v>
      </c>
      <c r="R124" s="6">
        <v>3</v>
      </c>
      <c r="S124" s="6">
        <v>206</v>
      </c>
      <c r="T124" s="6">
        <v>10015</v>
      </c>
      <c r="U124" s="6">
        <v>10493</v>
      </c>
      <c r="V124" s="6">
        <v>10493</v>
      </c>
      <c r="W124" s="6">
        <v>0</v>
      </c>
      <c r="X124" s="6">
        <v>0</v>
      </c>
    </row>
    <row r="125" spans="1:24" ht="15" thickBot="1" x14ac:dyDescent="0.35">
      <c r="A125" s="5" t="s">
        <v>136</v>
      </c>
      <c r="B125" s="6">
        <v>183</v>
      </c>
      <c r="C125" s="6">
        <v>13</v>
      </c>
      <c r="D125" s="6">
        <v>237</v>
      </c>
      <c r="E125" s="6">
        <v>6015</v>
      </c>
      <c r="F125" s="6">
        <v>0</v>
      </c>
      <c r="G125" s="6">
        <v>34</v>
      </c>
      <c r="H125" s="6">
        <v>5</v>
      </c>
      <c r="I125" s="6">
        <v>64</v>
      </c>
      <c r="J125" s="6">
        <v>6551</v>
      </c>
      <c r="K125" s="6">
        <v>6552</v>
      </c>
      <c r="L125" s="6">
        <v>1</v>
      </c>
      <c r="M125" s="6">
        <v>0.02</v>
      </c>
      <c r="P125" s="5" t="s">
        <v>136</v>
      </c>
      <c r="Q125" s="6">
        <v>272</v>
      </c>
      <c r="R125" s="6">
        <v>13</v>
      </c>
      <c r="S125" s="6">
        <v>534</v>
      </c>
      <c r="T125" s="6">
        <v>5733</v>
      </c>
      <c r="U125" s="6">
        <v>6552</v>
      </c>
      <c r="V125" s="6">
        <v>6552</v>
      </c>
      <c r="W125" s="6">
        <v>0</v>
      </c>
      <c r="X125" s="6">
        <v>0</v>
      </c>
    </row>
    <row r="126" spans="1:24" ht="15" thickBot="1" x14ac:dyDescent="0.35">
      <c r="A126" s="5" t="s">
        <v>137</v>
      </c>
      <c r="B126" s="6">
        <v>4</v>
      </c>
      <c r="C126" s="6">
        <v>21</v>
      </c>
      <c r="D126" s="6">
        <v>9</v>
      </c>
      <c r="E126" s="6">
        <v>6441</v>
      </c>
      <c r="F126" s="6">
        <v>25</v>
      </c>
      <c r="G126" s="6">
        <v>8</v>
      </c>
      <c r="H126" s="6">
        <v>20</v>
      </c>
      <c r="I126" s="6">
        <v>62</v>
      </c>
      <c r="J126" s="6">
        <v>6590</v>
      </c>
      <c r="K126" s="6">
        <v>6590</v>
      </c>
      <c r="L126" s="6">
        <v>0</v>
      </c>
      <c r="M126" s="6">
        <v>0</v>
      </c>
      <c r="P126" s="5" t="s">
        <v>137</v>
      </c>
      <c r="Q126" s="6">
        <v>4</v>
      </c>
      <c r="R126" s="6">
        <v>21</v>
      </c>
      <c r="S126" s="6">
        <v>95</v>
      </c>
      <c r="T126" s="6">
        <v>6470</v>
      </c>
      <c r="U126" s="6">
        <v>6590</v>
      </c>
      <c r="V126" s="6">
        <v>6590</v>
      </c>
      <c r="W126" s="6">
        <v>0</v>
      </c>
      <c r="X126" s="6">
        <v>0</v>
      </c>
    </row>
    <row r="127" spans="1:24" ht="15" thickBot="1" x14ac:dyDescent="0.35">
      <c r="A127" s="5" t="s">
        <v>138</v>
      </c>
      <c r="B127" s="6">
        <v>170</v>
      </c>
      <c r="C127" s="6">
        <v>17</v>
      </c>
      <c r="D127" s="6">
        <v>238</v>
      </c>
      <c r="E127" s="6">
        <v>9031</v>
      </c>
      <c r="F127" s="6">
        <v>13</v>
      </c>
      <c r="G127" s="6">
        <v>12</v>
      </c>
      <c r="H127" s="6">
        <v>4</v>
      </c>
      <c r="I127" s="6">
        <v>5</v>
      </c>
      <c r="J127" s="6">
        <v>9490</v>
      </c>
      <c r="K127" s="6">
        <v>9490</v>
      </c>
      <c r="L127" s="6">
        <v>0</v>
      </c>
      <c r="M127" s="6">
        <v>0</v>
      </c>
      <c r="P127" s="5" t="s">
        <v>138</v>
      </c>
      <c r="Q127" s="6">
        <v>16</v>
      </c>
      <c r="R127" s="6">
        <v>17</v>
      </c>
      <c r="S127" s="6">
        <v>535</v>
      </c>
      <c r="T127" s="6">
        <v>8922</v>
      </c>
      <c r="U127" s="6">
        <v>9490</v>
      </c>
      <c r="V127" s="6">
        <v>9490</v>
      </c>
      <c r="W127" s="6">
        <v>0</v>
      </c>
      <c r="X127" s="6">
        <v>0</v>
      </c>
    </row>
    <row r="128" spans="1:24" ht="15" thickBot="1" x14ac:dyDescent="0.35">
      <c r="A128" s="5" t="s">
        <v>139</v>
      </c>
      <c r="B128" s="6">
        <v>170</v>
      </c>
      <c r="C128" s="6">
        <v>20</v>
      </c>
      <c r="D128" s="6">
        <v>3</v>
      </c>
      <c r="E128" s="6">
        <v>1518</v>
      </c>
      <c r="F128" s="6">
        <v>13</v>
      </c>
      <c r="G128" s="6">
        <v>9</v>
      </c>
      <c r="H128" s="6">
        <v>32</v>
      </c>
      <c r="I128" s="6">
        <v>72</v>
      </c>
      <c r="J128" s="6">
        <v>1837</v>
      </c>
      <c r="K128" s="6">
        <v>1837</v>
      </c>
      <c r="L128" s="6">
        <v>0</v>
      </c>
      <c r="M128" s="6">
        <v>0</v>
      </c>
      <c r="P128" s="5" t="s">
        <v>139</v>
      </c>
      <c r="Q128" s="6">
        <v>16</v>
      </c>
      <c r="R128" s="6">
        <v>20</v>
      </c>
      <c r="S128" s="6">
        <v>3</v>
      </c>
      <c r="T128" s="6">
        <v>1798</v>
      </c>
      <c r="U128" s="6">
        <v>1837</v>
      </c>
      <c r="V128" s="6">
        <v>1837</v>
      </c>
      <c r="W128" s="6">
        <v>0</v>
      </c>
      <c r="X128" s="6">
        <v>0</v>
      </c>
    </row>
    <row r="129" spans="1:24" ht="15" thickBot="1" x14ac:dyDescent="0.35">
      <c r="A129" s="5" t="s">
        <v>140</v>
      </c>
      <c r="B129" s="6">
        <v>3</v>
      </c>
      <c r="C129" s="6">
        <v>28</v>
      </c>
      <c r="D129" s="6">
        <v>8</v>
      </c>
      <c r="E129" s="6">
        <v>1</v>
      </c>
      <c r="F129" s="6">
        <v>26</v>
      </c>
      <c r="G129" s="6">
        <v>1</v>
      </c>
      <c r="H129" s="6">
        <v>21</v>
      </c>
      <c r="I129" s="6">
        <v>487</v>
      </c>
      <c r="J129" s="6">
        <v>575</v>
      </c>
      <c r="K129" s="6">
        <v>575</v>
      </c>
      <c r="L129" s="6">
        <v>0</v>
      </c>
      <c r="M129" s="6">
        <v>0</v>
      </c>
      <c r="P129" s="5" t="s">
        <v>140</v>
      </c>
      <c r="Q129" s="6">
        <v>3</v>
      </c>
      <c r="R129" s="6">
        <v>171</v>
      </c>
      <c r="S129" s="6">
        <v>8</v>
      </c>
      <c r="T129" s="6">
        <v>393</v>
      </c>
      <c r="U129" s="6">
        <v>575</v>
      </c>
      <c r="V129" s="6">
        <v>575</v>
      </c>
      <c r="W129" s="6">
        <v>0</v>
      </c>
      <c r="X129" s="6">
        <v>0</v>
      </c>
    </row>
    <row r="130" spans="1:24" ht="15" thickBot="1" x14ac:dyDescent="0.35">
      <c r="A130" s="5" t="s">
        <v>141</v>
      </c>
      <c r="B130" s="6">
        <v>175</v>
      </c>
      <c r="C130" s="6">
        <v>27</v>
      </c>
      <c r="D130" s="6">
        <v>113</v>
      </c>
      <c r="E130" s="6">
        <v>7992</v>
      </c>
      <c r="F130" s="6">
        <v>8</v>
      </c>
      <c r="G130" s="6">
        <v>2</v>
      </c>
      <c r="H130" s="6">
        <v>11</v>
      </c>
      <c r="I130" s="6">
        <v>9</v>
      </c>
      <c r="J130" s="6">
        <v>8337</v>
      </c>
      <c r="K130" s="6">
        <v>8337</v>
      </c>
      <c r="L130" s="6">
        <v>0</v>
      </c>
      <c r="M130" s="6">
        <v>0</v>
      </c>
      <c r="P130" s="5" t="s">
        <v>141</v>
      </c>
      <c r="Q130" s="6">
        <v>21</v>
      </c>
      <c r="R130" s="6">
        <v>27</v>
      </c>
      <c r="S130" s="6">
        <v>184</v>
      </c>
      <c r="T130" s="6">
        <v>8105</v>
      </c>
      <c r="U130" s="6">
        <v>8337</v>
      </c>
      <c r="V130" s="6">
        <v>8337</v>
      </c>
      <c r="W130" s="6">
        <v>0</v>
      </c>
      <c r="X130" s="6">
        <v>0</v>
      </c>
    </row>
    <row r="131" spans="1:24" ht="15" thickBot="1" x14ac:dyDescent="0.35">
      <c r="A131" s="5" t="s">
        <v>142</v>
      </c>
      <c r="B131" s="6">
        <v>6</v>
      </c>
      <c r="C131" s="6">
        <v>16</v>
      </c>
      <c r="D131" s="6">
        <v>234</v>
      </c>
      <c r="E131" s="6">
        <v>3823</v>
      </c>
      <c r="F131" s="6">
        <v>23</v>
      </c>
      <c r="G131" s="6">
        <v>13</v>
      </c>
      <c r="H131" s="6">
        <v>8</v>
      </c>
      <c r="I131" s="6">
        <v>66</v>
      </c>
      <c r="J131" s="6">
        <v>4189</v>
      </c>
      <c r="K131" s="6">
        <v>4189</v>
      </c>
      <c r="L131" s="6">
        <v>0</v>
      </c>
      <c r="M131" s="6">
        <v>0</v>
      </c>
      <c r="P131" s="5" t="s">
        <v>142</v>
      </c>
      <c r="Q131" s="6">
        <v>6</v>
      </c>
      <c r="R131" s="6">
        <v>16</v>
      </c>
      <c r="S131" s="6">
        <v>205</v>
      </c>
      <c r="T131" s="6">
        <v>3962</v>
      </c>
      <c r="U131" s="6">
        <v>4189</v>
      </c>
      <c r="V131" s="6">
        <v>4189</v>
      </c>
      <c r="W131" s="6">
        <v>0</v>
      </c>
      <c r="X131" s="6">
        <v>0</v>
      </c>
    </row>
    <row r="132" spans="1:24" ht="15" thickBot="1" x14ac:dyDescent="0.35">
      <c r="A132" s="5" t="s">
        <v>143</v>
      </c>
      <c r="B132" s="6">
        <v>173</v>
      </c>
      <c r="C132" s="6">
        <v>20</v>
      </c>
      <c r="D132" s="6">
        <v>236</v>
      </c>
      <c r="E132" s="6">
        <v>2347</v>
      </c>
      <c r="F132" s="6">
        <v>10</v>
      </c>
      <c r="G132" s="6">
        <v>9</v>
      </c>
      <c r="H132" s="6">
        <v>6</v>
      </c>
      <c r="I132" s="6">
        <v>71</v>
      </c>
      <c r="J132" s="6">
        <v>2872</v>
      </c>
      <c r="K132" s="6">
        <v>2872</v>
      </c>
      <c r="L132" s="6">
        <v>0</v>
      </c>
      <c r="M132" s="6">
        <v>0</v>
      </c>
      <c r="P132" s="5" t="s">
        <v>143</v>
      </c>
      <c r="Q132" s="6">
        <v>19</v>
      </c>
      <c r="R132" s="6">
        <v>20</v>
      </c>
      <c r="S132" s="6">
        <v>533</v>
      </c>
      <c r="T132" s="6">
        <v>2300</v>
      </c>
      <c r="U132" s="6">
        <v>2872</v>
      </c>
      <c r="V132" s="6">
        <v>2872</v>
      </c>
      <c r="W132" s="6">
        <v>0</v>
      </c>
      <c r="X132" s="6">
        <v>0</v>
      </c>
    </row>
    <row r="133" spans="1:24" ht="15" thickBot="1" x14ac:dyDescent="0.35">
      <c r="A133" s="5" t="s">
        <v>144</v>
      </c>
      <c r="B133" s="6">
        <v>180</v>
      </c>
      <c r="C133" s="6">
        <v>18</v>
      </c>
      <c r="D133" s="6">
        <v>356</v>
      </c>
      <c r="E133" s="6">
        <v>1105</v>
      </c>
      <c r="F133" s="6">
        <v>3</v>
      </c>
      <c r="G133" s="6">
        <v>11</v>
      </c>
      <c r="H133" s="6">
        <v>2</v>
      </c>
      <c r="I133" s="6">
        <v>485</v>
      </c>
      <c r="J133" s="6">
        <v>2160</v>
      </c>
      <c r="K133" s="6">
        <v>2160</v>
      </c>
      <c r="L133" s="6">
        <v>0</v>
      </c>
      <c r="M133" s="6">
        <v>0</v>
      </c>
      <c r="P133" s="5" t="s">
        <v>144</v>
      </c>
      <c r="Q133" s="6">
        <v>269</v>
      </c>
      <c r="R133" s="6">
        <v>18</v>
      </c>
      <c r="S133" s="6">
        <v>637</v>
      </c>
      <c r="T133" s="6">
        <v>1236</v>
      </c>
      <c r="U133" s="6">
        <v>2160</v>
      </c>
      <c r="V133" s="6">
        <v>2160</v>
      </c>
      <c r="W133" s="6">
        <v>0</v>
      </c>
      <c r="X133" s="6">
        <v>0</v>
      </c>
    </row>
    <row r="134" spans="1:24" ht="15" thickBot="1" x14ac:dyDescent="0.35"/>
    <row r="135" spans="1:24" ht="15" thickBot="1" x14ac:dyDescent="0.35">
      <c r="A135" s="7" t="s">
        <v>86</v>
      </c>
      <c r="B135" s="8">
        <v>11887</v>
      </c>
      <c r="P135" s="7" t="s">
        <v>86</v>
      </c>
      <c r="Q135" s="8">
        <v>11603</v>
      </c>
    </row>
    <row r="136" spans="1:24" ht="15" thickBot="1" x14ac:dyDescent="0.35">
      <c r="A136" s="7" t="s">
        <v>187</v>
      </c>
      <c r="B136" s="8">
        <v>0</v>
      </c>
      <c r="P136" s="7" t="s">
        <v>187</v>
      </c>
      <c r="Q136" s="8">
        <v>392</v>
      </c>
    </row>
    <row r="137" spans="1:24" ht="15" thickBot="1" x14ac:dyDescent="0.35">
      <c r="A137" s="7" t="s">
        <v>88</v>
      </c>
      <c r="B137" s="8">
        <v>176644</v>
      </c>
      <c r="P137" s="7" t="s">
        <v>88</v>
      </c>
      <c r="Q137" s="8">
        <v>176644</v>
      </c>
    </row>
    <row r="138" spans="1:24" ht="15" thickBot="1" x14ac:dyDescent="0.35">
      <c r="A138" s="7" t="s">
        <v>89</v>
      </c>
      <c r="B138" s="8">
        <v>176644</v>
      </c>
      <c r="P138" s="7" t="s">
        <v>89</v>
      </c>
      <c r="Q138" s="8">
        <v>176644</v>
      </c>
    </row>
    <row r="139" spans="1:24" ht="15" thickBot="1" x14ac:dyDescent="0.35">
      <c r="A139" s="7" t="s">
        <v>90</v>
      </c>
      <c r="B139" s="8">
        <v>0</v>
      </c>
      <c r="P139" s="7" t="s">
        <v>90</v>
      </c>
      <c r="Q139" s="8">
        <v>0</v>
      </c>
    </row>
    <row r="140" spans="1:24" ht="15" thickBot="1" x14ac:dyDescent="0.35">
      <c r="A140" s="7" t="s">
        <v>91</v>
      </c>
      <c r="B140" s="8"/>
      <c r="P140" s="7" t="s">
        <v>91</v>
      </c>
      <c r="Q140" s="8"/>
    </row>
    <row r="141" spans="1:24" ht="15" thickBot="1" x14ac:dyDescent="0.35">
      <c r="A141" s="7" t="s">
        <v>92</v>
      </c>
      <c r="B141" s="8"/>
      <c r="P141" s="7" t="s">
        <v>92</v>
      </c>
      <c r="Q141" s="8"/>
    </row>
    <row r="142" spans="1:24" ht="15" thickBot="1" x14ac:dyDescent="0.35">
      <c r="A142" s="7" t="s">
        <v>93</v>
      </c>
      <c r="B142" s="8">
        <v>0</v>
      </c>
      <c r="P142" s="7" t="s">
        <v>93</v>
      </c>
      <c r="Q142" s="8">
        <v>0</v>
      </c>
    </row>
    <row r="144" spans="1:24" x14ac:dyDescent="0.3">
      <c r="A144" s="9" t="s">
        <v>94</v>
      </c>
      <c r="P144" s="9" t="s">
        <v>94</v>
      </c>
    </row>
    <row r="146" spans="1:16" x14ac:dyDescent="0.3">
      <c r="A146" s="10" t="s">
        <v>232</v>
      </c>
      <c r="P146" s="10" t="s">
        <v>188</v>
      </c>
    </row>
    <row r="147" spans="1:16" x14ac:dyDescent="0.3">
      <c r="A147" s="10" t="s">
        <v>396</v>
      </c>
      <c r="P147" s="10" t="s">
        <v>119</v>
      </c>
    </row>
  </sheetData>
  <mergeCells count="6">
    <mergeCell ref="K60:N60"/>
    <mergeCell ref="K59:N59"/>
    <mergeCell ref="K58:N58"/>
    <mergeCell ref="AA60:AH60"/>
    <mergeCell ref="AA59:AH59"/>
    <mergeCell ref="AA58:AH58"/>
  </mergeCells>
  <conditionalFormatting sqref="Q72:Q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2:R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2:S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2:T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4" r:id="rId1" display="https://miau.my-x.hu/myx-free/coco/test/169161420220309150413.html" xr:uid="{64B11342-B7CD-479E-A0A3-E451D84E94C3}"/>
    <hyperlink ref="P144" r:id="rId2" display="https://miau.my-x.hu/myx-free/coco/test/211883020220309150537.html" xr:uid="{ABC6DFCB-8C5A-47EF-9D7F-D883393581D4}"/>
    <hyperlink ref="Y92" location="Y0s!K58" display="ZIP" xr:uid="{96BC7D83-9EBA-400F-A05A-79DDAFC0DD26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7AD2-6D1F-48C4-8964-CDC36F196C15}">
  <dimension ref="A1:AA147"/>
  <sheetViews>
    <sheetView zoomScale="25" zoomScaleNormal="25" workbookViewId="0">
      <selection activeCell="AA71" sqref="AA71"/>
    </sheetView>
  </sheetViews>
  <sheetFormatPr defaultRowHeight="14.4" x14ac:dyDescent="0.3"/>
  <sheetData>
    <row r="1" spans="1:23" ht="18.600000000000001" thickBot="1" x14ac:dyDescent="0.35">
      <c r="A1" s="5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28</v>
      </c>
      <c r="G1" s="5" t="s">
        <v>29</v>
      </c>
      <c r="H1" s="5" t="s">
        <v>30</v>
      </c>
      <c r="I1" s="5" t="s">
        <v>31</v>
      </c>
      <c r="J1" s="5" t="s">
        <v>243</v>
      </c>
      <c r="L1" s="1"/>
    </row>
    <row r="2" spans="1:23" ht="15" thickBot="1" x14ac:dyDescent="0.35">
      <c r="A2" s="5" t="s">
        <v>33</v>
      </c>
      <c r="B2" s="20">
        <v>1</v>
      </c>
      <c r="C2" s="6">
        <v>25</v>
      </c>
      <c r="D2" s="6">
        <v>4</v>
      </c>
      <c r="E2" s="6">
        <v>21</v>
      </c>
      <c r="F2" s="20">
        <v>1</v>
      </c>
      <c r="G2" s="6">
        <v>25</v>
      </c>
      <c r="H2" s="6">
        <v>4</v>
      </c>
      <c r="I2" s="6">
        <v>21</v>
      </c>
      <c r="J2" s="6">
        <v>3909</v>
      </c>
      <c r="L2" s="2"/>
    </row>
    <row r="3" spans="1:23" ht="15" thickBot="1" x14ac:dyDescent="0.35">
      <c r="A3" s="5" t="s">
        <v>34</v>
      </c>
      <c r="B3" s="6">
        <v>1</v>
      </c>
      <c r="C3" s="6">
        <v>20</v>
      </c>
      <c r="D3" s="6">
        <v>18</v>
      </c>
      <c r="E3" s="6">
        <v>14</v>
      </c>
      <c r="F3" s="6">
        <v>1</v>
      </c>
      <c r="G3" s="6">
        <v>20</v>
      </c>
      <c r="H3" s="6">
        <v>18</v>
      </c>
      <c r="I3" s="6">
        <v>14</v>
      </c>
      <c r="J3" s="6">
        <v>6895</v>
      </c>
    </row>
    <row r="4" spans="1:23" ht="15" thickBot="1" x14ac:dyDescent="0.35">
      <c r="A4" s="5" t="s">
        <v>35</v>
      </c>
      <c r="B4" s="6">
        <v>14</v>
      </c>
      <c r="C4" s="6">
        <v>18</v>
      </c>
      <c r="D4" s="6">
        <v>20</v>
      </c>
      <c r="E4" s="6">
        <v>4</v>
      </c>
      <c r="F4" s="6">
        <v>14</v>
      </c>
      <c r="G4" s="6">
        <v>18</v>
      </c>
      <c r="H4" s="6">
        <v>20</v>
      </c>
      <c r="I4" s="6">
        <v>4</v>
      </c>
      <c r="J4" s="6">
        <v>9482</v>
      </c>
    </row>
    <row r="5" spans="1:23" ht="18.600000000000001" thickBot="1" x14ac:dyDescent="0.35">
      <c r="A5" s="5" t="s">
        <v>36</v>
      </c>
      <c r="B5" s="6">
        <v>4</v>
      </c>
      <c r="C5" s="6">
        <v>26</v>
      </c>
      <c r="D5" s="6">
        <v>11</v>
      </c>
      <c r="E5" s="6">
        <v>30</v>
      </c>
      <c r="F5" s="6">
        <v>4</v>
      </c>
      <c r="G5" s="6">
        <v>26</v>
      </c>
      <c r="H5" s="6">
        <v>11</v>
      </c>
      <c r="I5" s="6">
        <v>30</v>
      </c>
      <c r="J5" s="6">
        <v>868</v>
      </c>
      <c r="L5" s="3" t="s">
        <v>20</v>
      </c>
      <c r="M5" s="4">
        <v>1483987</v>
      </c>
      <c r="N5" s="3" t="s">
        <v>21</v>
      </c>
      <c r="O5" s="4">
        <v>30</v>
      </c>
      <c r="P5" s="3" t="s">
        <v>22</v>
      </c>
      <c r="Q5" s="4">
        <v>8</v>
      </c>
      <c r="R5" s="3" t="s">
        <v>23</v>
      </c>
      <c r="S5" s="4">
        <v>30</v>
      </c>
      <c r="T5" s="3" t="s">
        <v>24</v>
      </c>
      <c r="U5" s="4">
        <v>0</v>
      </c>
      <c r="V5" s="3" t="s">
        <v>25</v>
      </c>
      <c r="W5" s="4" t="s">
        <v>462</v>
      </c>
    </row>
    <row r="6" spans="1:23" ht="18.600000000000001" thickBot="1" x14ac:dyDescent="0.35">
      <c r="A6" s="5" t="s">
        <v>37</v>
      </c>
      <c r="B6" s="6">
        <v>27</v>
      </c>
      <c r="C6" s="6">
        <v>22</v>
      </c>
      <c r="D6" s="6">
        <v>10</v>
      </c>
      <c r="E6" s="6">
        <v>11</v>
      </c>
      <c r="F6" s="6">
        <v>27</v>
      </c>
      <c r="G6" s="6">
        <v>22</v>
      </c>
      <c r="H6" s="6">
        <v>10</v>
      </c>
      <c r="I6" s="6">
        <v>11</v>
      </c>
      <c r="J6" s="6">
        <v>8319</v>
      </c>
      <c r="L6" s="1"/>
    </row>
    <row r="7" spans="1:23" ht="15" thickBot="1" x14ac:dyDescent="0.35">
      <c r="A7" s="5" t="s">
        <v>38</v>
      </c>
      <c r="B7" s="6">
        <v>11</v>
      </c>
      <c r="C7" s="6">
        <v>18</v>
      </c>
      <c r="D7" s="6">
        <v>25</v>
      </c>
      <c r="E7" s="6">
        <v>9</v>
      </c>
      <c r="F7" s="6">
        <v>11</v>
      </c>
      <c r="G7" s="6">
        <v>18</v>
      </c>
      <c r="H7" s="6">
        <v>25</v>
      </c>
      <c r="I7" s="6">
        <v>9</v>
      </c>
      <c r="J7" s="6">
        <v>8266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Q7" s="5" t="s">
        <v>200</v>
      </c>
      <c r="R7" s="5" t="s">
        <v>201</v>
      </c>
      <c r="S7" s="5" t="s">
        <v>202</v>
      </c>
      <c r="T7" s="5" t="s">
        <v>203</v>
      </c>
      <c r="U7" s="5" t="s">
        <v>204</v>
      </c>
    </row>
    <row r="8" spans="1:23" ht="15" thickBot="1" x14ac:dyDescent="0.35">
      <c r="A8" s="5" t="s">
        <v>39</v>
      </c>
      <c r="B8" s="6">
        <v>18</v>
      </c>
      <c r="C8" s="6">
        <v>22</v>
      </c>
      <c r="D8" s="6">
        <v>23</v>
      </c>
      <c r="E8" s="6">
        <v>22</v>
      </c>
      <c r="F8" s="6">
        <v>18</v>
      </c>
      <c r="G8" s="6">
        <v>22</v>
      </c>
      <c r="H8" s="6">
        <v>23</v>
      </c>
      <c r="I8" s="6">
        <v>22</v>
      </c>
      <c r="J8" s="6">
        <v>3122</v>
      </c>
      <c r="L8" s="5" t="s">
        <v>33</v>
      </c>
      <c r="M8" s="6">
        <v>1</v>
      </c>
      <c r="N8" s="6">
        <v>25</v>
      </c>
      <c r="O8" s="6">
        <v>4</v>
      </c>
      <c r="P8" s="6">
        <v>21</v>
      </c>
      <c r="Q8" s="6">
        <v>1</v>
      </c>
      <c r="R8" s="6">
        <v>25</v>
      </c>
      <c r="S8" s="6">
        <v>4</v>
      </c>
      <c r="T8" s="6">
        <v>21</v>
      </c>
      <c r="U8" s="6">
        <v>3909</v>
      </c>
    </row>
    <row r="9" spans="1:23" ht="15" thickBot="1" x14ac:dyDescent="0.35">
      <c r="A9" s="5" t="s">
        <v>40</v>
      </c>
      <c r="B9" s="6">
        <v>8</v>
      </c>
      <c r="C9" s="6">
        <v>24</v>
      </c>
      <c r="D9" s="6">
        <v>13</v>
      </c>
      <c r="E9" s="6">
        <v>18</v>
      </c>
      <c r="F9" s="6">
        <v>8</v>
      </c>
      <c r="G9" s="6">
        <v>24</v>
      </c>
      <c r="H9" s="6">
        <v>13</v>
      </c>
      <c r="I9" s="6">
        <v>18</v>
      </c>
      <c r="J9" s="6">
        <v>5614</v>
      </c>
      <c r="L9" s="5" t="s">
        <v>34</v>
      </c>
      <c r="M9" s="6">
        <v>1</v>
      </c>
      <c r="N9" s="6">
        <v>20</v>
      </c>
      <c r="O9" s="6">
        <v>18</v>
      </c>
      <c r="P9" s="6">
        <v>14</v>
      </c>
      <c r="Q9" s="6">
        <v>1</v>
      </c>
      <c r="R9" s="6">
        <v>20</v>
      </c>
      <c r="S9" s="6">
        <v>18</v>
      </c>
      <c r="T9" s="6">
        <v>14</v>
      </c>
      <c r="U9" s="6">
        <v>6895</v>
      </c>
    </row>
    <row r="10" spans="1:23" ht="15" thickBot="1" x14ac:dyDescent="0.35">
      <c r="A10" s="5" t="s">
        <v>41</v>
      </c>
      <c r="B10" s="6">
        <v>18</v>
      </c>
      <c r="C10" s="6">
        <v>5</v>
      </c>
      <c r="D10" s="6">
        <v>28</v>
      </c>
      <c r="E10" s="6">
        <v>13</v>
      </c>
      <c r="F10" s="6">
        <v>18</v>
      </c>
      <c r="G10" s="6">
        <v>5</v>
      </c>
      <c r="H10" s="6">
        <v>28</v>
      </c>
      <c r="I10" s="6">
        <v>13</v>
      </c>
      <c r="J10" s="6">
        <v>6585</v>
      </c>
      <c r="L10" s="5" t="s">
        <v>35</v>
      </c>
      <c r="M10" s="6">
        <v>14</v>
      </c>
      <c r="N10" s="6">
        <v>18</v>
      </c>
      <c r="O10" s="6">
        <v>20</v>
      </c>
      <c r="P10" s="6">
        <v>4</v>
      </c>
      <c r="Q10" s="6">
        <v>14</v>
      </c>
      <c r="R10" s="6">
        <v>18</v>
      </c>
      <c r="S10" s="6">
        <v>20</v>
      </c>
      <c r="T10" s="6">
        <v>4</v>
      </c>
      <c r="U10" s="6">
        <v>9482</v>
      </c>
    </row>
    <row r="11" spans="1:23" ht="15" thickBot="1" x14ac:dyDescent="0.35">
      <c r="A11" s="5" t="s">
        <v>42</v>
      </c>
      <c r="B11" s="6">
        <v>24</v>
      </c>
      <c r="C11" s="6">
        <v>29</v>
      </c>
      <c r="D11" s="6">
        <v>1</v>
      </c>
      <c r="E11" s="6">
        <v>7</v>
      </c>
      <c r="F11" s="6">
        <v>24</v>
      </c>
      <c r="G11" s="6">
        <v>29</v>
      </c>
      <c r="H11" s="6">
        <v>1</v>
      </c>
      <c r="I11" s="6">
        <v>7</v>
      </c>
      <c r="J11" s="6">
        <v>9461</v>
      </c>
      <c r="L11" s="5" t="s">
        <v>36</v>
      </c>
      <c r="M11" s="6">
        <v>4</v>
      </c>
      <c r="N11" s="6">
        <v>26</v>
      </c>
      <c r="O11" s="6">
        <v>11</v>
      </c>
      <c r="P11" s="6">
        <v>30</v>
      </c>
      <c r="Q11" s="6">
        <v>4</v>
      </c>
      <c r="R11" s="6">
        <v>26</v>
      </c>
      <c r="S11" s="6">
        <v>11</v>
      </c>
      <c r="T11" s="6">
        <v>30</v>
      </c>
      <c r="U11" s="6">
        <v>868</v>
      </c>
    </row>
    <row r="12" spans="1:23" ht="15" thickBot="1" x14ac:dyDescent="0.35">
      <c r="A12" s="5" t="s">
        <v>43</v>
      </c>
      <c r="B12" s="6">
        <v>18</v>
      </c>
      <c r="C12" s="6">
        <v>30</v>
      </c>
      <c r="D12" s="6">
        <v>19</v>
      </c>
      <c r="E12" s="6">
        <v>5</v>
      </c>
      <c r="F12" s="6">
        <v>18</v>
      </c>
      <c r="G12" s="6">
        <v>30</v>
      </c>
      <c r="H12" s="6">
        <v>19</v>
      </c>
      <c r="I12" s="6">
        <v>5</v>
      </c>
      <c r="J12" s="6">
        <v>9141</v>
      </c>
      <c r="L12" s="5" t="s">
        <v>37</v>
      </c>
      <c r="M12" s="6">
        <v>27</v>
      </c>
      <c r="N12" s="6">
        <v>22</v>
      </c>
      <c r="O12" s="6">
        <v>10</v>
      </c>
      <c r="P12" s="6">
        <v>11</v>
      </c>
      <c r="Q12" s="6">
        <v>27</v>
      </c>
      <c r="R12" s="6">
        <v>22</v>
      </c>
      <c r="S12" s="6">
        <v>10</v>
      </c>
      <c r="T12" s="6">
        <v>11</v>
      </c>
      <c r="U12" s="6">
        <v>8319</v>
      </c>
    </row>
    <row r="13" spans="1:23" ht="15" thickBot="1" x14ac:dyDescent="0.35">
      <c r="A13" s="5" t="s">
        <v>44</v>
      </c>
      <c r="B13" s="6">
        <v>18</v>
      </c>
      <c r="C13" s="6">
        <v>28</v>
      </c>
      <c r="D13" s="6">
        <v>14</v>
      </c>
      <c r="E13" s="6">
        <v>8</v>
      </c>
      <c r="F13" s="6">
        <v>18</v>
      </c>
      <c r="G13" s="6">
        <v>28</v>
      </c>
      <c r="H13" s="6">
        <v>14</v>
      </c>
      <c r="I13" s="6">
        <v>8</v>
      </c>
      <c r="J13" s="6">
        <v>9010</v>
      </c>
      <c r="L13" s="5" t="s">
        <v>38</v>
      </c>
      <c r="M13" s="6">
        <v>11</v>
      </c>
      <c r="N13" s="6">
        <v>18</v>
      </c>
      <c r="O13" s="6">
        <v>25</v>
      </c>
      <c r="P13" s="6">
        <v>9</v>
      </c>
      <c r="Q13" s="6">
        <v>11</v>
      </c>
      <c r="R13" s="6">
        <v>18</v>
      </c>
      <c r="S13" s="6">
        <v>25</v>
      </c>
      <c r="T13" s="6">
        <v>9</v>
      </c>
      <c r="U13" s="6">
        <v>8266</v>
      </c>
    </row>
    <row r="14" spans="1:23" ht="15" thickBot="1" x14ac:dyDescent="0.35">
      <c r="A14" s="5" t="s">
        <v>45</v>
      </c>
      <c r="B14" s="6">
        <v>11</v>
      </c>
      <c r="C14" s="6">
        <v>1</v>
      </c>
      <c r="D14" s="6">
        <v>17</v>
      </c>
      <c r="E14" s="6">
        <v>20</v>
      </c>
      <c r="F14" s="6">
        <v>11</v>
      </c>
      <c r="G14" s="6">
        <v>1</v>
      </c>
      <c r="H14" s="6">
        <v>17</v>
      </c>
      <c r="I14" s="6">
        <v>20</v>
      </c>
      <c r="J14" s="6">
        <v>3657</v>
      </c>
      <c r="L14" s="5" t="s">
        <v>39</v>
      </c>
      <c r="M14" s="6">
        <v>18</v>
      </c>
      <c r="N14" s="6">
        <v>22</v>
      </c>
      <c r="O14" s="6">
        <v>23</v>
      </c>
      <c r="P14" s="6">
        <v>22</v>
      </c>
      <c r="Q14" s="6">
        <v>18</v>
      </c>
      <c r="R14" s="6">
        <v>22</v>
      </c>
      <c r="S14" s="6">
        <v>23</v>
      </c>
      <c r="T14" s="6">
        <v>22</v>
      </c>
      <c r="U14" s="6">
        <v>3122</v>
      </c>
    </row>
    <row r="15" spans="1:23" ht="15" thickBot="1" x14ac:dyDescent="0.35">
      <c r="A15" s="5" t="s">
        <v>46</v>
      </c>
      <c r="B15" s="6">
        <v>14</v>
      </c>
      <c r="C15" s="6">
        <v>5</v>
      </c>
      <c r="D15" s="6">
        <v>16</v>
      </c>
      <c r="E15" s="6">
        <v>23</v>
      </c>
      <c r="F15" s="6">
        <v>14</v>
      </c>
      <c r="G15" s="6">
        <v>5</v>
      </c>
      <c r="H15" s="6">
        <v>16</v>
      </c>
      <c r="I15" s="6">
        <v>23</v>
      </c>
      <c r="J15" s="6">
        <v>2980</v>
      </c>
      <c r="L15" s="5" t="s">
        <v>40</v>
      </c>
      <c r="M15" s="6">
        <v>8</v>
      </c>
      <c r="N15" s="6">
        <v>24</v>
      </c>
      <c r="O15" s="6">
        <v>13</v>
      </c>
      <c r="P15" s="6">
        <v>18</v>
      </c>
      <c r="Q15" s="6">
        <v>8</v>
      </c>
      <c r="R15" s="6">
        <v>24</v>
      </c>
      <c r="S15" s="6">
        <v>13</v>
      </c>
      <c r="T15" s="6">
        <v>18</v>
      </c>
      <c r="U15" s="6">
        <v>5614</v>
      </c>
    </row>
    <row r="16" spans="1:23" ht="15" thickBot="1" x14ac:dyDescent="0.35">
      <c r="A16" s="5" t="s">
        <v>47</v>
      </c>
      <c r="B16" s="6">
        <v>4</v>
      </c>
      <c r="C16" s="6">
        <v>4</v>
      </c>
      <c r="D16" s="6">
        <v>26</v>
      </c>
      <c r="E16" s="6">
        <v>16</v>
      </c>
      <c r="F16" s="6">
        <v>4</v>
      </c>
      <c r="G16" s="6">
        <v>4</v>
      </c>
      <c r="H16" s="6">
        <v>26</v>
      </c>
      <c r="I16" s="6">
        <v>16</v>
      </c>
      <c r="J16" s="6">
        <v>6487</v>
      </c>
      <c r="L16" s="5" t="s">
        <v>41</v>
      </c>
      <c r="M16" s="6">
        <v>18</v>
      </c>
      <c r="N16" s="6">
        <v>5</v>
      </c>
      <c r="O16" s="6">
        <v>28</v>
      </c>
      <c r="P16" s="6">
        <v>13</v>
      </c>
      <c r="Q16" s="6">
        <v>18</v>
      </c>
      <c r="R16" s="6">
        <v>5</v>
      </c>
      <c r="S16" s="6">
        <v>28</v>
      </c>
      <c r="T16" s="6">
        <v>13</v>
      </c>
      <c r="U16" s="6">
        <v>6585</v>
      </c>
    </row>
    <row r="17" spans="1:21" ht="15" thickBot="1" x14ac:dyDescent="0.35">
      <c r="A17" s="5" t="s">
        <v>130</v>
      </c>
      <c r="B17" s="6">
        <v>18</v>
      </c>
      <c r="C17" s="6">
        <v>8</v>
      </c>
      <c r="D17" s="6">
        <v>29</v>
      </c>
      <c r="E17" s="6">
        <v>26</v>
      </c>
      <c r="F17" s="6">
        <v>18</v>
      </c>
      <c r="G17" s="6">
        <v>8</v>
      </c>
      <c r="H17" s="6">
        <v>29</v>
      </c>
      <c r="I17" s="6">
        <v>26</v>
      </c>
      <c r="J17" s="6">
        <v>1272</v>
      </c>
      <c r="L17" s="5" t="s">
        <v>42</v>
      </c>
      <c r="M17" s="6">
        <v>24</v>
      </c>
      <c r="N17" s="6">
        <v>29</v>
      </c>
      <c r="O17" s="6">
        <v>1</v>
      </c>
      <c r="P17" s="6">
        <v>7</v>
      </c>
      <c r="Q17" s="6">
        <v>24</v>
      </c>
      <c r="R17" s="6">
        <v>29</v>
      </c>
      <c r="S17" s="6">
        <v>1</v>
      </c>
      <c r="T17" s="6">
        <v>7</v>
      </c>
      <c r="U17" s="6">
        <v>9461</v>
      </c>
    </row>
    <row r="18" spans="1:21" ht="15" thickBot="1" x14ac:dyDescent="0.35">
      <c r="A18" s="5" t="s">
        <v>131</v>
      </c>
      <c r="B18" s="6">
        <v>27</v>
      </c>
      <c r="C18" s="6">
        <v>7</v>
      </c>
      <c r="D18" s="6">
        <v>15</v>
      </c>
      <c r="E18" s="6">
        <v>28</v>
      </c>
      <c r="F18" s="6">
        <v>27</v>
      </c>
      <c r="G18" s="6">
        <v>7</v>
      </c>
      <c r="H18" s="6">
        <v>15</v>
      </c>
      <c r="I18" s="6">
        <v>28</v>
      </c>
      <c r="J18" s="6">
        <v>1442</v>
      </c>
      <c r="L18" s="5" t="s">
        <v>43</v>
      </c>
      <c r="M18" s="6">
        <v>18</v>
      </c>
      <c r="N18" s="6">
        <v>30</v>
      </c>
      <c r="O18" s="6">
        <v>19</v>
      </c>
      <c r="P18" s="6">
        <v>5</v>
      </c>
      <c r="Q18" s="6">
        <v>18</v>
      </c>
      <c r="R18" s="6">
        <v>30</v>
      </c>
      <c r="S18" s="6">
        <v>19</v>
      </c>
      <c r="T18" s="6">
        <v>5</v>
      </c>
      <c r="U18" s="6">
        <v>9141</v>
      </c>
    </row>
    <row r="19" spans="1:21" ht="15" thickBot="1" x14ac:dyDescent="0.35">
      <c r="A19" s="5" t="s">
        <v>132</v>
      </c>
      <c r="B19" s="6">
        <v>27</v>
      </c>
      <c r="C19" s="6">
        <v>15</v>
      </c>
      <c r="D19" s="6">
        <v>29</v>
      </c>
      <c r="E19" s="6">
        <v>3</v>
      </c>
      <c r="F19" s="6">
        <v>27</v>
      </c>
      <c r="G19" s="6">
        <v>15</v>
      </c>
      <c r="H19" s="6">
        <v>29</v>
      </c>
      <c r="I19" s="6">
        <v>3</v>
      </c>
      <c r="J19" s="6">
        <v>9378</v>
      </c>
      <c r="L19" s="5" t="s">
        <v>44</v>
      </c>
      <c r="M19" s="6">
        <v>18</v>
      </c>
      <c r="N19" s="6">
        <v>28</v>
      </c>
      <c r="O19" s="6">
        <v>14</v>
      </c>
      <c r="P19" s="6">
        <v>8</v>
      </c>
      <c r="Q19" s="6">
        <v>18</v>
      </c>
      <c r="R19" s="6">
        <v>28</v>
      </c>
      <c r="S19" s="6">
        <v>14</v>
      </c>
      <c r="T19" s="6">
        <v>8</v>
      </c>
      <c r="U19" s="6">
        <v>9010</v>
      </c>
    </row>
    <row r="20" spans="1:21" ht="15" thickBot="1" x14ac:dyDescent="0.35">
      <c r="A20" s="5" t="s">
        <v>133</v>
      </c>
      <c r="B20" s="6">
        <v>9</v>
      </c>
      <c r="C20" s="6">
        <v>16</v>
      </c>
      <c r="D20" s="6">
        <v>24</v>
      </c>
      <c r="E20" s="6">
        <v>12</v>
      </c>
      <c r="F20" s="6">
        <v>9</v>
      </c>
      <c r="G20" s="6">
        <v>16</v>
      </c>
      <c r="H20" s="6">
        <v>24</v>
      </c>
      <c r="I20" s="6">
        <v>12</v>
      </c>
      <c r="J20" s="6">
        <v>6752</v>
      </c>
      <c r="L20" s="5" t="s">
        <v>45</v>
      </c>
      <c r="M20" s="6">
        <v>11</v>
      </c>
      <c r="N20" s="6">
        <v>1</v>
      </c>
      <c r="O20" s="6">
        <v>17</v>
      </c>
      <c r="P20" s="6">
        <v>20</v>
      </c>
      <c r="Q20" s="6">
        <v>11</v>
      </c>
      <c r="R20" s="6">
        <v>1</v>
      </c>
      <c r="S20" s="6">
        <v>17</v>
      </c>
      <c r="T20" s="6">
        <v>20</v>
      </c>
      <c r="U20" s="6">
        <v>3657</v>
      </c>
    </row>
    <row r="21" spans="1:21" ht="15" thickBot="1" x14ac:dyDescent="0.35">
      <c r="A21" s="5" t="s">
        <v>134</v>
      </c>
      <c r="B21" s="6">
        <v>18</v>
      </c>
      <c r="C21" s="6">
        <v>21</v>
      </c>
      <c r="D21" s="6">
        <v>2</v>
      </c>
      <c r="E21" s="6">
        <v>1</v>
      </c>
      <c r="F21" s="6">
        <v>18</v>
      </c>
      <c r="G21" s="6">
        <v>21</v>
      </c>
      <c r="H21" s="6">
        <v>2</v>
      </c>
      <c r="I21" s="6">
        <v>1</v>
      </c>
      <c r="J21" s="6">
        <v>10909</v>
      </c>
      <c r="L21" s="5" t="s">
        <v>46</v>
      </c>
      <c r="M21" s="6">
        <v>14</v>
      </c>
      <c r="N21" s="6">
        <v>5</v>
      </c>
      <c r="O21" s="6">
        <v>16</v>
      </c>
      <c r="P21" s="6">
        <v>23</v>
      </c>
      <c r="Q21" s="6">
        <v>14</v>
      </c>
      <c r="R21" s="6">
        <v>5</v>
      </c>
      <c r="S21" s="6">
        <v>16</v>
      </c>
      <c r="T21" s="6">
        <v>23</v>
      </c>
      <c r="U21" s="6">
        <v>2980</v>
      </c>
    </row>
    <row r="22" spans="1:21" ht="15" thickBot="1" x14ac:dyDescent="0.35">
      <c r="A22" s="5" t="s">
        <v>135</v>
      </c>
      <c r="B22" s="6">
        <v>4</v>
      </c>
      <c r="C22" s="6">
        <v>27</v>
      </c>
      <c r="D22" s="6">
        <v>8</v>
      </c>
      <c r="E22" s="6">
        <v>2</v>
      </c>
      <c r="F22" s="6">
        <v>4</v>
      </c>
      <c r="G22" s="6">
        <v>27</v>
      </c>
      <c r="H22" s="6">
        <v>8</v>
      </c>
      <c r="I22" s="6">
        <v>2</v>
      </c>
      <c r="J22" s="6">
        <v>10493</v>
      </c>
      <c r="L22" s="5" t="s">
        <v>47</v>
      </c>
      <c r="M22" s="6">
        <v>4</v>
      </c>
      <c r="N22" s="6">
        <v>4</v>
      </c>
      <c r="O22" s="6">
        <v>26</v>
      </c>
      <c r="P22" s="6">
        <v>16</v>
      </c>
      <c r="Q22" s="6">
        <v>4</v>
      </c>
      <c r="R22" s="6">
        <v>4</v>
      </c>
      <c r="S22" s="6">
        <v>26</v>
      </c>
      <c r="T22" s="6">
        <v>16</v>
      </c>
      <c r="U22" s="6">
        <v>6487</v>
      </c>
    </row>
    <row r="23" spans="1:21" ht="15" thickBot="1" x14ac:dyDescent="0.35">
      <c r="A23" s="5" t="s">
        <v>136</v>
      </c>
      <c r="B23" s="6">
        <v>1</v>
      </c>
      <c r="C23" s="6">
        <v>17</v>
      </c>
      <c r="D23" s="6">
        <v>6</v>
      </c>
      <c r="E23" s="6">
        <v>17</v>
      </c>
      <c r="F23" s="6">
        <v>1</v>
      </c>
      <c r="G23" s="6">
        <v>17</v>
      </c>
      <c r="H23" s="6">
        <v>6</v>
      </c>
      <c r="I23" s="6">
        <v>17</v>
      </c>
      <c r="J23" s="6">
        <v>6552</v>
      </c>
      <c r="L23" s="5" t="s">
        <v>130</v>
      </c>
      <c r="M23" s="6">
        <v>18</v>
      </c>
      <c r="N23" s="6">
        <v>8</v>
      </c>
      <c r="O23" s="6">
        <v>29</v>
      </c>
      <c r="P23" s="6">
        <v>26</v>
      </c>
      <c r="Q23" s="6">
        <v>18</v>
      </c>
      <c r="R23" s="6">
        <v>8</v>
      </c>
      <c r="S23" s="6">
        <v>29</v>
      </c>
      <c r="T23" s="6">
        <v>26</v>
      </c>
      <c r="U23" s="6">
        <v>1272</v>
      </c>
    </row>
    <row r="24" spans="1:21" ht="15" thickBot="1" x14ac:dyDescent="0.35">
      <c r="A24" s="5" t="s">
        <v>137</v>
      </c>
      <c r="B24" s="6">
        <v>26</v>
      </c>
      <c r="C24" s="6">
        <v>9</v>
      </c>
      <c r="D24" s="6">
        <v>21</v>
      </c>
      <c r="E24" s="6">
        <v>15</v>
      </c>
      <c r="F24" s="6">
        <v>26</v>
      </c>
      <c r="G24" s="6">
        <v>9</v>
      </c>
      <c r="H24" s="6">
        <v>21</v>
      </c>
      <c r="I24" s="6">
        <v>15</v>
      </c>
      <c r="J24" s="6">
        <v>6590</v>
      </c>
      <c r="L24" s="5" t="s">
        <v>131</v>
      </c>
      <c r="M24" s="6">
        <v>27</v>
      </c>
      <c r="N24" s="6">
        <v>7</v>
      </c>
      <c r="O24" s="6">
        <v>15</v>
      </c>
      <c r="P24" s="6">
        <v>28</v>
      </c>
      <c r="Q24" s="6">
        <v>27</v>
      </c>
      <c r="R24" s="6">
        <v>7</v>
      </c>
      <c r="S24" s="6">
        <v>15</v>
      </c>
      <c r="T24" s="6">
        <v>28</v>
      </c>
      <c r="U24" s="6">
        <v>1442</v>
      </c>
    </row>
    <row r="25" spans="1:21" ht="15" thickBot="1" x14ac:dyDescent="0.35">
      <c r="A25" s="5" t="s">
        <v>138</v>
      </c>
      <c r="B25" s="6">
        <v>14</v>
      </c>
      <c r="C25" s="6">
        <v>13</v>
      </c>
      <c r="D25" s="6">
        <v>5</v>
      </c>
      <c r="E25" s="6">
        <v>6</v>
      </c>
      <c r="F25" s="6">
        <v>14</v>
      </c>
      <c r="G25" s="6">
        <v>13</v>
      </c>
      <c r="H25" s="6">
        <v>5</v>
      </c>
      <c r="I25" s="6">
        <v>6</v>
      </c>
      <c r="J25" s="6">
        <v>9490</v>
      </c>
      <c r="L25" s="5" t="s">
        <v>132</v>
      </c>
      <c r="M25" s="6">
        <v>27</v>
      </c>
      <c r="N25" s="6">
        <v>15</v>
      </c>
      <c r="O25" s="6">
        <v>29</v>
      </c>
      <c r="P25" s="6">
        <v>3</v>
      </c>
      <c r="Q25" s="6">
        <v>27</v>
      </c>
      <c r="R25" s="6">
        <v>15</v>
      </c>
      <c r="S25" s="6">
        <v>29</v>
      </c>
      <c r="T25" s="6">
        <v>3</v>
      </c>
      <c r="U25" s="6">
        <v>9378</v>
      </c>
    </row>
    <row r="26" spans="1:21" ht="15" thickBot="1" x14ac:dyDescent="0.35">
      <c r="A26" s="5" t="s">
        <v>139</v>
      </c>
      <c r="B26" s="6">
        <v>14</v>
      </c>
      <c r="C26" s="6">
        <v>10</v>
      </c>
      <c r="D26" s="6">
        <v>27</v>
      </c>
      <c r="E26" s="6">
        <v>25</v>
      </c>
      <c r="F26" s="6">
        <v>14</v>
      </c>
      <c r="G26" s="6">
        <v>10</v>
      </c>
      <c r="H26" s="6">
        <v>27</v>
      </c>
      <c r="I26" s="6">
        <v>25</v>
      </c>
      <c r="J26" s="6">
        <v>1837</v>
      </c>
      <c r="L26" s="5" t="s">
        <v>133</v>
      </c>
      <c r="M26" s="6">
        <v>9</v>
      </c>
      <c r="N26" s="6">
        <v>16</v>
      </c>
      <c r="O26" s="6">
        <v>24</v>
      </c>
      <c r="P26" s="6">
        <v>12</v>
      </c>
      <c r="Q26" s="6">
        <v>9</v>
      </c>
      <c r="R26" s="6">
        <v>16</v>
      </c>
      <c r="S26" s="6">
        <v>24</v>
      </c>
      <c r="T26" s="6">
        <v>12</v>
      </c>
      <c r="U26" s="6">
        <v>6752</v>
      </c>
    </row>
    <row r="27" spans="1:21" ht="15" thickBot="1" x14ac:dyDescent="0.35">
      <c r="A27" s="5" t="s">
        <v>140</v>
      </c>
      <c r="B27" s="6">
        <v>27</v>
      </c>
      <c r="C27" s="6">
        <v>2</v>
      </c>
      <c r="D27" s="6">
        <v>22</v>
      </c>
      <c r="E27" s="6">
        <v>29</v>
      </c>
      <c r="F27" s="6">
        <v>27</v>
      </c>
      <c r="G27" s="6">
        <v>2</v>
      </c>
      <c r="H27" s="6">
        <v>22</v>
      </c>
      <c r="I27" s="6">
        <v>29</v>
      </c>
      <c r="J27" s="6">
        <v>575</v>
      </c>
      <c r="L27" s="5" t="s">
        <v>134</v>
      </c>
      <c r="M27" s="6">
        <v>18</v>
      </c>
      <c r="N27" s="6">
        <v>21</v>
      </c>
      <c r="O27" s="6">
        <v>2</v>
      </c>
      <c r="P27" s="6">
        <v>1</v>
      </c>
      <c r="Q27" s="6">
        <v>18</v>
      </c>
      <c r="R27" s="6">
        <v>21</v>
      </c>
      <c r="S27" s="6">
        <v>2</v>
      </c>
      <c r="T27" s="6">
        <v>1</v>
      </c>
      <c r="U27" s="6">
        <v>10909</v>
      </c>
    </row>
    <row r="28" spans="1:21" ht="15" thickBot="1" x14ac:dyDescent="0.35">
      <c r="A28" s="5" t="s">
        <v>141</v>
      </c>
      <c r="B28" s="6">
        <v>9</v>
      </c>
      <c r="C28" s="6">
        <v>3</v>
      </c>
      <c r="D28" s="6">
        <v>12</v>
      </c>
      <c r="E28" s="6">
        <v>10</v>
      </c>
      <c r="F28" s="6">
        <v>9</v>
      </c>
      <c r="G28" s="6">
        <v>3</v>
      </c>
      <c r="H28" s="6">
        <v>12</v>
      </c>
      <c r="I28" s="6">
        <v>10</v>
      </c>
      <c r="J28" s="6">
        <v>8337</v>
      </c>
      <c r="L28" s="5" t="s">
        <v>135</v>
      </c>
      <c r="M28" s="6">
        <v>4</v>
      </c>
      <c r="N28" s="6">
        <v>27</v>
      </c>
      <c r="O28" s="6">
        <v>8</v>
      </c>
      <c r="P28" s="6">
        <v>2</v>
      </c>
      <c r="Q28" s="6">
        <v>4</v>
      </c>
      <c r="R28" s="6">
        <v>27</v>
      </c>
      <c r="S28" s="6">
        <v>8</v>
      </c>
      <c r="T28" s="6">
        <v>2</v>
      </c>
      <c r="U28" s="6">
        <v>10493</v>
      </c>
    </row>
    <row r="29" spans="1:21" ht="15" thickBot="1" x14ac:dyDescent="0.35">
      <c r="A29" s="5" t="s">
        <v>142</v>
      </c>
      <c r="B29" s="6">
        <v>24</v>
      </c>
      <c r="C29" s="6">
        <v>14</v>
      </c>
      <c r="D29" s="6">
        <v>9</v>
      </c>
      <c r="E29" s="6">
        <v>19</v>
      </c>
      <c r="F29" s="6">
        <v>24</v>
      </c>
      <c r="G29" s="6">
        <v>14</v>
      </c>
      <c r="H29" s="6">
        <v>9</v>
      </c>
      <c r="I29" s="6">
        <v>19</v>
      </c>
      <c r="J29" s="6">
        <v>4189</v>
      </c>
      <c r="L29" s="5" t="s">
        <v>136</v>
      </c>
      <c r="M29" s="6">
        <v>1</v>
      </c>
      <c r="N29" s="6">
        <v>17</v>
      </c>
      <c r="O29" s="6">
        <v>6</v>
      </c>
      <c r="P29" s="6">
        <v>17</v>
      </c>
      <c r="Q29" s="6">
        <v>1</v>
      </c>
      <c r="R29" s="6">
        <v>17</v>
      </c>
      <c r="S29" s="6">
        <v>6</v>
      </c>
      <c r="T29" s="6">
        <v>17</v>
      </c>
      <c r="U29" s="6">
        <v>6552</v>
      </c>
    </row>
    <row r="30" spans="1:21" ht="15" thickBot="1" x14ac:dyDescent="0.35">
      <c r="A30" s="5" t="s">
        <v>143</v>
      </c>
      <c r="B30" s="6">
        <v>11</v>
      </c>
      <c r="C30" s="6">
        <v>10</v>
      </c>
      <c r="D30" s="6">
        <v>7</v>
      </c>
      <c r="E30" s="6">
        <v>24</v>
      </c>
      <c r="F30" s="6">
        <v>11</v>
      </c>
      <c r="G30" s="6">
        <v>10</v>
      </c>
      <c r="H30" s="6">
        <v>7</v>
      </c>
      <c r="I30" s="6">
        <v>24</v>
      </c>
      <c r="J30" s="6">
        <v>2872</v>
      </c>
      <c r="L30" s="5" t="s">
        <v>137</v>
      </c>
      <c r="M30" s="6">
        <v>26</v>
      </c>
      <c r="N30" s="6">
        <v>9</v>
      </c>
      <c r="O30" s="6">
        <v>21</v>
      </c>
      <c r="P30" s="6">
        <v>15</v>
      </c>
      <c r="Q30" s="6">
        <v>26</v>
      </c>
      <c r="R30" s="6">
        <v>9</v>
      </c>
      <c r="S30" s="6">
        <v>21</v>
      </c>
      <c r="T30" s="6">
        <v>15</v>
      </c>
      <c r="U30" s="6">
        <v>6590</v>
      </c>
    </row>
    <row r="31" spans="1:21" ht="15" thickBot="1" x14ac:dyDescent="0.35">
      <c r="A31" s="5" t="s">
        <v>144</v>
      </c>
      <c r="B31" s="6">
        <v>4</v>
      </c>
      <c r="C31" s="6">
        <v>12</v>
      </c>
      <c r="D31" s="6">
        <v>3</v>
      </c>
      <c r="E31" s="20">
        <v>27</v>
      </c>
      <c r="F31" s="6">
        <v>4</v>
      </c>
      <c r="G31" s="6">
        <v>12</v>
      </c>
      <c r="H31" s="6">
        <v>3</v>
      </c>
      <c r="I31" s="20">
        <v>27</v>
      </c>
      <c r="J31" s="6">
        <v>2160</v>
      </c>
      <c r="L31" s="5" t="s">
        <v>138</v>
      </c>
      <c r="M31" s="6">
        <v>14</v>
      </c>
      <c r="N31" s="6">
        <v>13</v>
      </c>
      <c r="O31" s="6">
        <v>5</v>
      </c>
      <c r="P31" s="6">
        <v>6</v>
      </c>
      <c r="Q31" s="6">
        <v>14</v>
      </c>
      <c r="R31" s="6">
        <v>13</v>
      </c>
      <c r="S31" s="6">
        <v>5</v>
      </c>
      <c r="T31" s="6">
        <v>6</v>
      </c>
      <c r="U31" s="6">
        <v>9490</v>
      </c>
    </row>
    <row r="32" spans="1:21" ht="15" thickBot="1" x14ac:dyDescent="0.35">
      <c r="L32" s="5" t="s">
        <v>139</v>
      </c>
      <c r="M32" s="6">
        <v>14</v>
      </c>
      <c r="N32" s="6">
        <v>10</v>
      </c>
      <c r="O32" s="6">
        <v>27</v>
      </c>
      <c r="P32" s="6">
        <v>25</v>
      </c>
      <c r="Q32" s="6">
        <v>14</v>
      </c>
      <c r="R32" s="6">
        <v>10</v>
      </c>
      <c r="S32" s="6">
        <v>27</v>
      </c>
      <c r="T32" s="6">
        <v>25</v>
      </c>
      <c r="U32" s="6">
        <v>1837</v>
      </c>
    </row>
    <row r="33" spans="12:21" ht="15" thickBot="1" x14ac:dyDescent="0.35">
      <c r="L33" s="5" t="s">
        <v>140</v>
      </c>
      <c r="M33" s="6">
        <v>27</v>
      </c>
      <c r="N33" s="6">
        <v>2</v>
      </c>
      <c r="O33" s="6">
        <v>22</v>
      </c>
      <c r="P33" s="6">
        <v>29</v>
      </c>
      <c r="Q33" s="6">
        <v>27</v>
      </c>
      <c r="R33" s="6">
        <v>2</v>
      </c>
      <c r="S33" s="6">
        <v>22</v>
      </c>
      <c r="T33" s="6">
        <v>29</v>
      </c>
      <c r="U33" s="6">
        <v>575</v>
      </c>
    </row>
    <row r="34" spans="12:21" ht="15" thickBot="1" x14ac:dyDescent="0.35">
      <c r="L34" s="5" t="s">
        <v>141</v>
      </c>
      <c r="M34" s="6">
        <v>9</v>
      </c>
      <c r="N34" s="6">
        <v>3</v>
      </c>
      <c r="O34" s="6">
        <v>12</v>
      </c>
      <c r="P34" s="6">
        <v>10</v>
      </c>
      <c r="Q34" s="6">
        <v>9</v>
      </c>
      <c r="R34" s="6">
        <v>3</v>
      </c>
      <c r="S34" s="6">
        <v>12</v>
      </c>
      <c r="T34" s="6">
        <v>10</v>
      </c>
      <c r="U34" s="6">
        <v>8337</v>
      </c>
    </row>
    <row r="35" spans="12:21" ht="15" thickBot="1" x14ac:dyDescent="0.35">
      <c r="L35" s="5" t="s">
        <v>142</v>
      </c>
      <c r="M35" s="6">
        <v>24</v>
      </c>
      <c r="N35" s="6">
        <v>14</v>
      </c>
      <c r="O35" s="6">
        <v>9</v>
      </c>
      <c r="P35" s="6">
        <v>19</v>
      </c>
      <c r="Q35" s="6">
        <v>24</v>
      </c>
      <c r="R35" s="6">
        <v>14</v>
      </c>
      <c r="S35" s="6">
        <v>9</v>
      </c>
      <c r="T35" s="6">
        <v>19</v>
      </c>
      <c r="U35" s="6">
        <v>4189</v>
      </c>
    </row>
    <row r="36" spans="12:21" ht="15" thickBot="1" x14ac:dyDescent="0.35">
      <c r="L36" s="5" t="s">
        <v>143</v>
      </c>
      <c r="M36" s="6">
        <v>11</v>
      </c>
      <c r="N36" s="6">
        <v>10</v>
      </c>
      <c r="O36" s="6">
        <v>7</v>
      </c>
      <c r="P36" s="6">
        <v>24</v>
      </c>
      <c r="Q36" s="6">
        <v>11</v>
      </c>
      <c r="R36" s="6">
        <v>10</v>
      </c>
      <c r="S36" s="6">
        <v>7</v>
      </c>
      <c r="T36" s="6">
        <v>24</v>
      </c>
      <c r="U36" s="6">
        <v>2872</v>
      </c>
    </row>
    <row r="37" spans="12:21" ht="15" thickBot="1" x14ac:dyDescent="0.35">
      <c r="L37" s="5" t="s">
        <v>144</v>
      </c>
      <c r="M37" s="6">
        <v>4</v>
      </c>
      <c r="N37" s="6">
        <v>12</v>
      </c>
      <c r="O37" s="6">
        <v>3</v>
      </c>
      <c r="P37" s="6">
        <v>27</v>
      </c>
      <c r="Q37" s="6">
        <v>4</v>
      </c>
      <c r="R37" s="6">
        <v>12</v>
      </c>
      <c r="S37" s="6">
        <v>3</v>
      </c>
      <c r="T37" s="6">
        <v>27</v>
      </c>
      <c r="U37" s="6">
        <v>2160</v>
      </c>
    </row>
    <row r="38" spans="12:21" ht="18.600000000000001" thickBot="1" x14ac:dyDescent="0.35">
      <c r="L38" s="1"/>
    </row>
    <row r="39" spans="12:21" ht="15" thickBot="1" x14ac:dyDescent="0.35">
      <c r="L39" s="5" t="s">
        <v>48</v>
      </c>
      <c r="M39" s="5" t="s">
        <v>28</v>
      </c>
      <c r="N39" s="5" t="s">
        <v>29</v>
      </c>
      <c r="O39" s="5" t="s">
        <v>30</v>
      </c>
      <c r="P39" s="5" t="s">
        <v>31</v>
      </c>
      <c r="Q39" s="5" t="s">
        <v>200</v>
      </c>
      <c r="R39" s="5" t="s">
        <v>201</v>
      </c>
      <c r="S39" s="5" t="s">
        <v>202</v>
      </c>
      <c r="T39" s="5" t="s">
        <v>203</v>
      </c>
    </row>
    <row r="40" spans="12:21" ht="15" thickBot="1" x14ac:dyDescent="0.35">
      <c r="L40" s="5" t="s">
        <v>49</v>
      </c>
      <c r="M40" s="6" t="s">
        <v>463</v>
      </c>
      <c r="N40" s="6" t="s">
        <v>464</v>
      </c>
      <c r="O40" s="6" t="s">
        <v>465</v>
      </c>
      <c r="P40" s="6" t="s">
        <v>466</v>
      </c>
      <c r="Q40" s="6" t="s">
        <v>278</v>
      </c>
      <c r="R40" s="6" t="s">
        <v>278</v>
      </c>
      <c r="S40" s="6" t="s">
        <v>467</v>
      </c>
      <c r="T40" s="6" t="s">
        <v>278</v>
      </c>
    </row>
    <row r="41" spans="12:21" ht="15" thickBot="1" x14ac:dyDescent="0.35">
      <c r="L41" s="5" t="s">
        <v>54</v>
      </c>
      <c r="M41" s="6" t="s">
        <v>468</v>
      </c>
      <c r="N41" s="6" t="s">
        <v>469</v>
      </c>
      <c r="O41" s="6" t="s">
        <v>470</v>
      </c>
      <c r="P41" s="6" t="s">
        <v>471</v>
      </c>
      <c r="Q41" s="6" t="s">
        <v>284</v>
      </c>
      <c r="R41" s="6" t="s">
        <v>284</v>
      </c>
      <c r="S41" s="6" t="s">
        <v>109</v>
      </c>
      <c r="T41" s="6" t="s">
        <v>284</v>
      </c>
    </row>
    <row r="42" spans="12:21" ht="15" thickBot="1" x14ac:dyDescent="0.35">
      <c r="L42" s="5" t="s">
        <v>56</v>
      </c>
      <c r="M42" s="6" t="s">
        <v>472</v>
      </c>
      <c r="N42" s="6" t="s">
        <v>291</v>
      </c>
      <c r="O42" s="6" t="s">
        <v>473</v>
      </c>
      <c r="P42" s="6" t="s">
        <v>474</v>
      </c>
      <c r="Q42" s="6" t="s">
        <v>291</v>
      </c>
      <c r="R42" s="6" t="s">
        <v>291</v>
      </c>
      <c r="S42" s="6" t="s">
        <v>475</v>
      </c>
      <c r="T42" s="6" t="s">
        <v>291</v>
      </c>
    </row>
    <row r="43" spans="12:21" ht="15" thickBot="1" x14ac:dyDescent="0.35">
      <c r="L43" s="5" t="s">
        <v>58</v>
      </c>
      <c r="M43" s="6" t="s">
        <v>476</v>
      </c>
      <c r="N43" s="6" t="s">
        <v>298</v>
      </c>
      <c r="O43" s="6" t="s">
        <v>477</v>
      </c>
      <c r="P43" s="6" t="s">
        <v>478</v>
      </c>
      <c r="Q43" s="6" t="s">
        <v>298</v>
      </c>
      <c r="R43" s="6" t="s">
        <v>298</v>
      </c>
      <c r="S43" s="6" t="s">
        <v>298</v>
      </c>
      <c r="T43" s="6" t="s">
        <v>298</v>
      </c>
    </row>
    <row r="44" spans="12:21" ht="15" thickBot="1" x14ac:dyDescent="0.35">
      <c r="L44" s="5" t="s">
        <v>60</v>
      </c>
      <c r="M44" s="6" t="s">
        <v>305</v>
      </c>
      <c r="N44" s="6" t="s">
        <v>305</v>
      </c>
      <c r="O44" s="6" t="s">
        <v>479</v>
      </c>
      <c r="P44" s="6" t="s">
        <v>480</v>
      </c>
      <c r="Q44" s="6" t="s">
        <v>305</v>
      </c>
      <c r="R44" s="6" t="s">
        <v>305</v>
      </c>
      <c r="S44" s="6" t="s">
        <v>305</v>
      </c>
      <c r="T44" s="6" t="s">
        <v>305</v>
      </c>
    </row>
    <row r="45" spans="12:21" ht="15" thickBot="1" x14ac:dyDescent="0.35">
      <c r="L45" s="5" t="s">
        <v>61</v>
      </c>
      <c r="M45" s="6" t="s">
        <v>312</v>
      </c>
      <c r="N45" s="6" t="s">
        <v>312</v>
      </c>
      <c r="O45" s="6" t="s">
        <v>481</v>
      </c>
      <c r="P45" s="6" t="s">
        <v>482</v>
      </c>
      <c r="Q45" s="6" t="s">
        <v>312</v>
      </c>
      <c r="R45" s="6" t="s">
        <v>312</v>
      </c>
      <c r="S45" s="6" t="s">
        <v>312</v>
      </c>
      <c r="T45" s="6" t="s">
        <v>312</v>
      </c>
    </row>
    <row r="46" spans="12:21" ht="15" thickBot="1" x14ac:dyDescent="0.35">
      <c r="L46" s="5" t="s">
        <v>63</v>
      </c>
      <c r="M46" s="6" t="s">
        <v>319</v>
      </c>
      <c r="N46" s="6" t="s">
        <v>319</v>
      </c>
      <c r="O46" s="6" t="s">
        <v>483</v>
      </c>
      <c r="P46" s="6" t="s">
        <v>484</v>
      </c>
      <c r="Q46" s="6" t="s">
        <v>319</v>
      </c>
      <c r="R46" s="6" t="s">
        <v>319</v>
      </c>
      <c r="S46" s="6" t="s">
        <v>319</v>
      </c>
      <c r="T46" s="6" t="s">
        <v>319</v>
      </c>
    </row>
    <row r="47" spans="12:21" ht="15" thickBot="1" x14ac:dyDescent="0.35">
      <c r="L47" s="5" t="s">
        <v>66</v>
      </c>
      <c r="M47" s="6" t="s">
        <v>325</v>
      </c>
      <c r="N47" s="6" t="s">
        <v>325</v>
      </c>
      <c r="O47" s="6" t="s">
        <v>306</v>
      </c>
      <c r="P47" s="6" t="s">
        <v>485</v>
      </c>
      <c r="Q47" s="6" t="s">
        <v>325</v>
      </c>
      <c r="R47" s="6" t="s">
        <v>325</v>
      </c>
      <c r="S47" s="6" t="s">
        <v>325</v>
      </c>
      <c r="T47" s="6" t="s">
        <v>325</v>
      </c>
    </row>
    <row r="48" spans="12:21" ht="15" thickBot="1" x14ac:dyDescent="0.35">
      <c r="L48" s="5" t="s">
        <v>68</v>
      </c>
      <c r="M48" s="6" t="s">
        <v>331</v>
      </c>
      <c r="N48" s="6" t="s">
        <v>331</v>
      </c>
      <c r="O48" s="6" t="s">
        <v>313</v>
      </c>
      <c r="P48" s="6" t="s">
        <v>486</v>
      </c>
      <c r="Q48" s="6" t="s">
        <v>331</v>
      </c>
      <c r="R48" s="6" t="s">
        <v>331</v>
      </c>
      <c r="S48" s="6" t="s">
        <v>331</v>
      </c>
      <c r="T48" s="6" t="s">
        <v>331</v>
      </c>
    </row>
    <row r="49" spans="12:20" ht="15" thickBot="1" x14ac:dyDescent="0.35">
      <c r="L49" s="5" t="s">
        <v>70</v>
      </c>
      <c r="M49" s="6" t="s">
        <v>337</v>
      </c>
      <c r="N49" s="6" t="s">
        <v>337</v>
      </c>
      <c r="O49" s="6" t="s">
        <v>320</v>
      </c>
      <c r="P49" s="6" t="s">
        <v>487</v>
      </c>
      <c r="Q49" s="6" t="s">
        <v>337</v>
      </c>
      <c r="R49" s="6" t="s">
        <v>337</v>
      </c>
      <c r="S49" s="6" t="s">
        <v>337</v>
      </c>
      <c r="T49" s="6" t="s">
        <v>337</v>
      </c>
    </row>
    <row r="50" spans="12:20" ht="15" thickBot="1" x14ac:dyDescent="0.35">
      <c r="L50" s="5" t="s">
        <v>72</v>
      </c>
      <c r="M50" s="6" t="s">
        <v>342</v>
      </c>
      <c r="N50" s="6" t="s">
        <v>342</v>
      </c>
      <c r="O50" s="6" t="s">
        <v>326</v>
      </c>
      <c r="P50" s="6" t="s">
        <v>488</v>
      </c>
      <c r="Q50" s="6" t="s">
        <v>342</v>
      </c>
      <c r="R50" s="6" t="s">
        <v>342</v>
      </c>
      <c r="S50" s="6" t="s">
        <v>342</v>
      </c>
      <c r="T50" s="6" t="s">
        <v>342</v>
      </c>
    </row>
    <row r="51" spans="12:20" ht="15" thickBot="1" x14ac:dyDescent="0.35">
      <c r="L51" s="5" t="s">
        <v>74</v>
      </c>
      <c r="M51" s="6" t="s">
        <v>151</v>
      </c>
      <c r="N51" s="6" t="s">
        <v>151</v>
      </c>
      <c r="O51" s="6" t="s">
        <v>297</v>
      </c>
      <c r="P51" s="6" t="s">
        <v>489</v>
      </c>
      <c r="Q51" s="6" t="s">
        <v>151</v>
      </c>
      <c r="R51" s="6" t="s">
        <v>151</v>
      </c>
      <c r="S51" s="6" t="s">
        <v>151</v>
      </c>
      <c r="T51" s="6" t="s">
        <v>151</v>
      </c>
    </row>
    <row r="52" spans="12:20" ht="15" thickBot="1" x14ac:dyDescent="0.35">
      <c r="L52" s="5" t="s">
        <v>75</v>
      </c>
      <c r="M52" s="6" t="s">
        <v>353</v>
      </c>
      <c r="N52" s="6" t="s">
        <v>353</v>
      </c>
      <c r="O52" s="6" t="s">
        <v>304</v>
      </c>
      <c r="P52" s="6" t="s">
        <v>490</v>
      </c>
      <c r="Q52" s="6" t="s">
        <v>353</v>
      </c>
      <c r="R52" s="6" t="s">
        <v>353</v>
      </c>
      <c r="S52" s="6" t="s">
        <v>353</v>
      </c>
      <c r="T52" s="6" t="s">
        <v>353</v>
      </c>
    </row>
    <row r="53" spans="12:20" ht="15" thickBot="1" x14ac:dyDescent="0.35">
      <c r="L53" s="5" t="s">
        <v>77</v>
      </c>
      <c r="M53" s="6" t="s">
        <v>356</v>
      </c>
      <c r="N53" s="6" t="s">
        <v>356</v>
      </c>
      <c r="O53" s="6" t="s">
        <v>311</v>
      </c>
      <c r="P53" s="6" t="s">
        <v>491</v>
      </c>
      <c r="Q53" s="6" t="s">
        <v>356</v>
      </c>
      <c r="R53" s="6" t="s">
        <v>356</v>
      </c>
      <c r="S53" s="6" t="s">
        <v>356</v>
      </c>
      <c r="T53" s="6" t="s">
        <v>356</v>
      </c>
    </row>
    <row r="54" spans="12:20" ht="15" thickBot="1" x14ac:dyDescent="0.35">
      <c r="L54" s="5" t="s">
        <v>79</v>
      </c>
      <c r="M54" s="6" t="s">
        <v>360</v>
      </c>
      <c r="N54" s="6" t="s">
        <v>360</v>
      </c>
      <c r="O54" s="6" t="s">
        <v>318</v>
      </c>
      <c r="P54" s="6" t="s">
        <v>492</v>
      </c>
      <c r="Q54" s="6" t="s">
        <v>360</v>
      </c>
      <c r="R54" s="6" t="s">
        <v>360</v>
      </c>
      <c r="S54" s="6" t="s">
        <v>360</v>
      </c>
      <c r="T54" s="6" t="s">
        <v>360</v>
      </c>
    </row>
    <row r="55" spans="12:20" ht="15" thickBot="1" x14ac:dyDescent="0.35">
      <c r="L55" s="5" t="s">
        <v>162</v>
      </c>
      <c r="M55" s="6" t="s">
        <v>364</v>
      </c>
      <c r="N55" s="6" t="s">
        <v>364</v>
      </c>
      <c r="O55" s="6" t="s">
        <v>324</v>
      </c>
      <c r="P55" s="6" t="s">
        <v>493</v>
      </c>
      <c r="Q55" s="6" t="s">
        <v>364</v>
      </c>
      <c r="R55" s="6" t="s">
        <v>364</v>
      </c>
      <c r="S55" s="6" t="s">
        <v>364</v>
      </c>
      <c r="T55" s="6" t="s">
        <v>364</v>
      </c>
    </row>
    <row r="56" spans="12:20" ht="15" thickBot="1" x14ac:dyDescent="0.35">
      <c r="L56" s="5" t="s">
        <v>164</v>
      </c>
      <c r="M56" s="6" t="s">
        <v>368</v>
      </c>
      <c r="N56" s="6" t="s">
        <v>368</v>
      </c>
      <c r="O56" s="6" t="s">
        <v>494</v>
      </c>
      <c r="P56" s="6" t="s">
        <v>495</v>
      </c>
      <c r="Q56" s="6" t="s">
        <v>368</v>
      </c>
      <c r="R56" s="6" t="s">
        <v>368</v>
      </c>
      <c r="S56" s="6" t="s">
        <v>368</v>
      </c>
      <c r="T56" s="6" t="s">
        <v>368</v>
      </c>
    </row>
    <row r="57" spans="12:20" ht="15" thickBot="1" x14ac:dyDescent="0.35">
      <c r="L57" s="5" t="s">
        <v>167</v>
      </c>
      <c r="M57" s="6" t="s">
        <v>372</v>
      </c>
      <c r="N57" s="6" t="s">
        <v>372</v>
      </c>
      <c r="O57" s="6" t="s">
        <v>496</v>
      </c>
      <c r="P57" s="6" t="s">
        <v>497</v>
      </c>
      <c r="Q57" s="6" t="s">
        <v>372</v>
      </c>
      <c r="R57" s="6" t="s">
        <v>372</v>
      </c>
      <c r="S57" s="6" t="s">
        <v>372</v>
      </c>
      <c r="T57" s="6" t="s">
        <v>372</v>
      </c>
    </row>
    <row r="58" spans="12:20" ht="15" thickBot="1" x14ac:dyDescent="0.35">
      <c r="L58" s="5" t="s">
        <v>169</v>
      </c>
      <c r="M58" s="6" t="s">
        <v>375</v>
      </c>
      <c r="N58" s="6" t="s">
        <v>375</v>
      </c>
      <c r="O58" s="6" t="s">
        <v>498</v>
      </c>
      <c r="P58" s="6" t="s">
        <v>499</v>
      </c>
      <c r="Q58" s="6" t="s">
        <v>375</v>
      </c>
      <c r="R58" s="6" t="s">
        <v>375</v>
      </c>
      <c r="S58" s="6" t="s">
        <v>375</v>
      </c>
      <c r="T58" s="6" t="s">
        <v>375</v>
      </c>
    </row>
    <row r="59" spans="12:20" ht="15" thickBot="1" x14ac:dyDescent="0.35">
      <c r="L59" s="5" t="s">
        <v>171</v>
      </c>
      <c r="M59" s="6" t="s">
        <v>377</v>
      </c>
      <c r="N59" s="6" t="s">
        <v>377</v>
      </c>
      <c r="O59" s="6" t="s">
        <v>500</v>
      </c>
      <c r="P59" s="6" t="s">
        <v>501</v>
      </c>
      <c r="Q59" s="6" t="s">
        <v>377</v>
      </c>
      <c r="R59" s="6" t="s">
        <v>377</v>
      </c>
      <c r="S59" s="6" t="s">
        <v>377</v>
      </c>
      <c r="T59" s="6" t="s">
        <v>377</v>
      </c>
    </row>
    <row r="60" spans="12:20" ht="15" thickBot="1" x14ac:dyDescent="0.35">
      <c r="L60" s="5" t="s">
        <v>173</v>
      </c>
      <c r="M60" s="6" t="s">
        <v>379</v>
      </c>
      <c r="N60" s="6" t="s">
        <v>379</v>
      </c>
      <c r="O60" s="6" t="s">
        <v>502</v>
      </c>
      <c r="P60" s="6" t="s">
        <v>503</v>
      </c>
      <c r="Q60" s="6" t="s">
        <v>379</v>
      </c>
      <c r="R60" s="6" t="s">
        <v>379</v>
      </c>
      <c r="S60" s="6" t="s">
        <v>379</v>
      </c>
      <c r="T60" s="6" t="s">
        <v>379</v>
      </c>
    </row>
    <row r="61" spans="12:20" ht="15" thickBot="1" x14ac:dyDescent="0.35">
      <c r="L61" s="5" t="s">
        <v>174</v>
      </c>
      <c r="M61" s="6" t="s">
        <v>381</v>
      </c>
      <c r="N61" s="6" t="s">
        <v>381</v>
      </c>
      <c r="O61" s="6" t="s">
        <v>381</v>
      </c>
      <c r="P61" s="6" t="s">
        <v>504</v>
      </c>
      <c r="Q61" s="6" t="s">
        <v>381</v>
      </c>
      <c r="R61" s="6" t="s">
        <v>381</v>
      </c>
      <c r="S61" s="6" t="s">
        <v>381</v>
      </c>
      <c r="T61" s="6" t="s">
        <v>381</v>
      </c>
    </row>
    <row r="62" spans="12:20" ht="15" thickBot="1" x14ac:dyDescent="0.35">
      <c r="L62" s="5" t="s">
        <v>175</v>
      </c>
      <c r="M62" s="6" t="s">
        <v>383</v>
      </c>
      <c r="N62" s="6" t="s">
        <v>383</v>
      </c>
      <c r="O62" s="6" t="s">
        <v>383</v>
      </c>
      <c r="P62" s="6" t="s">
        <v>505</v>
      </c>
      <c r="Q62" s="6" t="s">
        <v>383</v>
      </c>
      <c r="R62" s="6" t="s">
        <v>383</v>
      </c>
      <c r="S62" s="6" t="s">
        <v>383</v>
      </c>
      <c r="T62" s="6" t="s">
        <v>383</v>
      </c>
    </row>
    <row r="63" spans="12:20" ht="15" thickBot="1" x14ac:dyDescent="0.35">
      <c r="L63" s="5" t="s">
        <v>177</v>
      </c>
      <c r="M63" s="6" t="s">
        <v>385</v>
      </c>
      <c r="N63" s="6" t="s">
        <v>385</v>
      </c>
      <c r="O63" s="6" t="s">
        <v>385</v>
      </c>
      <c r="P63" s="6" t="s">
        <v>506</v>
      </c>
      <c r="Q63" s="6" t="s">
        <v>385</v>
      </c>
      <c r="R63" s="6" t="s">
        <v>385</v>
      </c>
      <c r="S63" s="6" t="s">
        <v>385</v>
      </c>
      <c r="T63" s="6" t="s">
        <v>385</v>
      </c>
    </row>
    <row r="64" spans="12:20" ht="15" thickBot="1" x14ac:dyDescent="0.35">
      <c r="L64" s="5" t="s">
        <v>179</v>
      </c>
      <c r="M64" s="6" t="s">
        <v>387</v>
      </c>
      <c r="N64" s="6" t="s">
        <v>387</v>
      </c>
      <c r="O64" s="6" t="s">
        <v>387</v>
      </c>
      <c r="P64" s="6" t="s">
        <v>507</v>
      </c>
      <c r="Q64" s="6" t="s">
        <v>387</v>
      </c>
      <c r="R64" s="6" t="s">
        <v>387</v>
      </c>
      <c r="S64" s="6" t="s">
        <v>387</v>
      </c>
      <c r="T64" s="6" t="s">
        <v>387</v>
      </c>
    </row>
    <row r="65" spans="6:27" ht="15" thickBot="1" x14ac:dyDescent="0.35">
      <c r="L65" s="5" t="s">
        <v>181</v>
      </c>
      <c r="M65" s="6" t="s">
        <v>389</v>
      </c>
      <c r="N65" s="6" t="s">
        <v>389</v>
      </c>
      <c r="O65" s="6" t="s">
        <v>389</v>
      </c>
      <c r="P65" s="6" t="s">
        <v>508</v>
      </c>
      <c r="Q65" s="6" t="s">
        <v>389</v>
      </c>
      <c r="R65" s="6" t="s">
        <v>389</v>
      </c>
      <c r="S65" s="6" t="s">
        <v>389</v>
      </c>
      <c r="T65" s="6" t="s">
        <v>389</v>
      </c>
    </row>
    <row r="66" spans="6:27" ht="15" thickBot="1" x14ac:dyDescent="0.35">
      <c r="L66" s="5" t="s">
        <v>183</v>
      </c>
      <c r="M66" s="6" t="s">
        <v>391</v>
      </c>
      <c r="N66" s="6" t="s">
        <v>391</v>
      </c>
      <c r="O66" s="6" t="s">
        <v>391</v>
      </c>
      <c r="P66" s="6" t="s">
        <v>509</v>
      </c>
      <c r="Q66" s="6" t="s">
        <v>391</v>
      </c>
      <c r="R66" s="6" t="s">
        <v>391</v>
      </c>
      <c r="S66" s="6" t="s">
        <v>391</v>
      </c>
      <c r="T66" s="6" t="s">
        <v>391</v>
      </c>
    </row>
    <row r="67" spans="6:27" ht="15" thickBot="1" x14ac:dyDescent="0.35">
      <c r="L67" s="5" t="s">
        <v>184</v>
      </c>
      <c r="M67" s="6" t="s">
        <v>393</v>
      </c>
      <c r="N67" s="6" t="s">
        <v>393</v>
      </c>
      <c r="O67" s="6" t="s">
        <v>393</v>
      </c>
      <c r="P67" s="6" t="s">
        <v>510</v>
      </c>
      <c r="Q67" s="6" t="s">
        <v>393</v>
      </c>
      <c r="R67" s="6" t="s">
        <v>393</v>
      </c>
      <c r="S67" s="6" t="s">
        <v>393</v>
      </c>
      <c r="T67" s="6" t="s">
        <v>393</v>
      </c>
    </row>
    <row r="68" spans="6:27" ht="15" thickBot="1" x14ac:dyDescent="0.35">
      <c r="L68" s="5" t="s">
        <v>185</v>
      </c>
      <c r="M68" s="6" t="s">
        <v>395</v>
      </c>
      <c r="N68" s="6" t="s">
        <v>395</v>
      </c>
      <c r="O68" s="6" t="s">
        <v>395</v>
      </c>
      <c r="P68" s="6" t="s">
        <v>511</v>
      </c>
      <c r="Q68" s="6" t="s">
        <v>395</v>
      </c>
      <c r="R68" s="6" t="s">
        <v>395</v>
      </c>
      <c r="S68" s="6" t="s">
        <v>395</v>
      </c>
      <c r="T68" s="6" t="s">
        <v>395</v>
      </c>
    </row>
    <row r="69" spans="6:27" ht="15" thickBot="1" x14ac:dyDescent="0.35">
      <c r="L69" s="5" t="s">
        <v>186</v>
      </c>
      <c r="M69" s="6" t="s">
        <v>50</v>
      </c>
      <c r="N69" s="6" t="s">
        <v>50</v>
      </c>
      <c r="O69" s="6" t="s">
        <v>50</v>
      </c>
      <c r="P69" s="6" t="s">
        <v>512</v>
      </c>
      <c r="Q69" s="6" t="s">
        <v>50</v>
      </c>
      <c r="R69" s="6" t="s">
        <v>50</v>
      </c>
      <c r="S69" s="6" t="s">
        <v>50</v>
      </c>
      <c r="T69" s="6" t="s">
        <v>50</v>
      </c>
    </row>
    <row r="70" spans="6:27" ht="18.600000000000001" thickBot="1" x14ac:dyDescent="0.35">
      <c r="L70" s="1"/>
      <c r="V70" t="s">
        <v>514</v>
      </c>
      <c r="W70" t="s">
        <v>514</v>
      </c>
      <c r="X70" t="s">
        <v>514</v>
      </c>
      <c r="Y70" t="s">
        <v>514</v>
      </c>
    </row>
    <row r="71" spans="6:27" ht="15" thickBot="1" x14ac:dyDescent="0.35">
      <c r="F71" s="5" t="s">
        <v>80</v>
      </c>
      <c r="G71" s="5" t="s">
        <v>28</v>
      </c>
      <c r="H71" s="5" t="s">
        <v>29</v>
      </c>
      <c r="I71" s="5" t="s">
        <v>30</v>
      </c>
      <c r="J71" s="5" t="s">
        <v>31</v>
      </c>
      <c r="L71" s="5" t="s">
        <v>80</v>
      </c>
      <c r="M71" s="5" t="s">
        <v>28</v>
      </c>
      <c r="N71" s="5" t="s">
        <v>29</v>
      </c>
      <c r="O71" s="15" t="s">
        <v>30</v>
      </c>
      <c r="P71" s="5" t="s">
        <v>31</v>
      </c>
      <c r="Q71" s="13" t="s">
        <v>200</v>
      </c>
      <c r="R71" s="13" t="s">
        <v>201</v>
      </c>
      <c r="S71" s="15" t="s">
        <v>202</v>
      </c>
      <c r="T71" s="13" t="s">
        <v>203</v>
      </c>
      <c r="V71" t="str">
        <f>M71</f>
        <v>X(A1)</v>
      </c>
      <c r="W71" t="str">
        <f t="shared" ref="W71:Y71" si="0">N71</f>
        <v>X(A2)</v>
      </c>
      <c r="X71" t="str">
        <f t="shared" si="0"/>
        <v>X(A3)</v>
      </c>
      <c r="Y71" t="str">
        <f t="shared" si="0"/>
        <v>X(A4)</v>
      </c>
      <c r="AA71" t="s">
        <v>189</v>
      </c>
    </row>
    <row r="72" spans="6:27" ht="15" thickBot="1" x14ac:dyDescent="0.35">
      <c r="F72" s="5" t="s">
        <v>49</v>
      </c>
      <c r="G72" s="6">
        <v>272</v>
      </c>
      <c r="H72" s="6">
        <v>442</v>
      </c>
      <c r="I72" s="6">
        <v>639</v>
      </c>
      <c r="J72" s="6">
        <v>10250</v>
      </c>
      <c r="L72" s="5" t="s">
        <v>49</v>
      </c>
      <c r="M72" s="6">
        <v>249</v>
      </c>
      <c r="N72" s="6">
        <v>424</v>
      </c>
      <c r="O72" s="21">
        <v>529</v>
      </c>
      <c r="P72" s="6">
        <v>10184</v>
      </c>
      <c r="Q72" s="20">
        <v>29</v>
      </c>
      <c r="R72" s="20">
        <v>29</v>
      </c>
      <c r="S72" s="21">
        <v>128</v>
      </c>
      <c r="T72" s="20">
        <v>29</v>
      </c>
      <c r="V72">
        <f>M72+Q72</f>
        <v>278</v>
      </c>
      <c r="W72">
        <f t="shared" ref="W72:W101" si="1">N72+R72</f>
        <v>453</v>
      </c>
      <c r="X72">
        <f t="shared" ref="X72:X101" si="2">O72+S72</f>
        <v>657</v>
      </c>
      <c r="Y72">
        <f t="shared" ref="Y72:Y101" si="3">P72+T72</f>
        <v>10213</v>
      </c>
      <c r="AA72" t="s">
        <v>515</v>
      </c>
    </row>
    <row r="73" spans="6:27" ht="15" thickBot="1" x14ac:dyDescent="0.35">
      <c r="F73" s="5" t="s">
        <v>54</v>
      </c>
      <c r="G73" s="6">
        <v>271</v>
      </c>
      <c r="H73" s="6">
        <v>171</v>
      </c>
      <c r="I73" s="6">
        <v>638</v>
      </c>
      <c r="J73" s="6">
        <v>10015</v>
      </c>
      <c r="L73" s="5" t="s">
        <v>54</v>
      </c>
      <c r="M73" s="6">
        <v>248</v>
      </c>
      <c r="N73" s="6">
        <v>189</v>
      </c>
      <c r="O73" s="21">
        <v>527</v>
      </c>
      <c r="P73" s="6">
        <v>9927</v>
      </c>
      <c r="Q73" s="20">
        <v>28</v>
      </c>
      <c r="R73" s="20">
        <v>28</v>
      </c>
      <c r="S73" s="21">
        <v>127</v>
      </c>
      <c r="T73" s="20">
        <v>28</v>
      </c>
      <c r="V73">
        <f t="shared" ref="V73:V101" si="4">M73+Q73</f>
        <v>276</v>
      </c>
      <c r="W73">
        <f t="shared" si="1"/>
        <v>217</v>
      </c>
      <c r="X73">
        <f t="shared" si="2"/>
        <v>654</v>
      </c>
      <c r="Y73">
        <f t="shared" si="3"/>
        <v>9955</v>
      </c>
      <c r="AA73" t="s">
        <v>516</v>
      </c>
    </row>
    <row r="74" spans="6:27" ht="15" thickBot="1" x14ac:dyDescent="0.35">
      <c r="F74" s="5" t="s">
        <v>56</v>
      </c>
      <c r="G74" s="6">
        <v>270</v>
      </c>
      <c r="H74" s="6">
        <v>27</v>
      </c>
      <c r="I74" s="6">
        <v>637</v>
      </c>
      <c r="J74" s="6">
        <v>9359</v>
      </c>
      <c r="L74" s="5" t="s">
        <v>56</v>
      </c>
      <c r="M74" s="6">
        <v>247</v>
      </c>
      <c r="N74" s="6">
        <v>27</v>
      </c>
      <c r="O74" s="21">
        <v>526</v>
      </c>
      <c r="P74" s="6">
        <v>9313</v>
      </c>
      <c r="Q74" s="20">
        <v>27</v>
      </c>
      <c r="R74" s="20">
        <v>27</v>
      </c>
      <c r="S74" s="21">
        <v>126</v>
      </c>
      <c r="T74" s="20">
        <v>27</v>
      </c>
      <c r="V74">
        <f t="shared" si="4"/>
        <v>274</v>
      </c>
      <c r="W74">
        <f t="shared" si="1"/>
        <v>54</v>
      </c>
      <c r="X74">
        <f t="shared" si="2"/>
        <v>652</v>
      </c>
      <c r="Y74">
        <f t="shared" si="3"/>
        <v>9340</v>
      </c>
      <c r="AA74" t="s">
        <v>517</v>
      </c>
    </row>
    <row r="75" spans="6:27" ht="15" thickBot="1" x14ac:dyDescent="0.35">
      <c r="F75" s="5" t="s">
        <v>58</v>
      </c>
      <c r="G75" s="6">
        <v>269</v>
      </c>
      <c r="H75" s="6">
        <v>26</v>
      </c>
      <c r="I75" s="6">
        <v>536</v>
      </c>
      <c r="J75" s="6">
        <v>9358</v>
      </c>
      <c r="L75" s="5" t="s">
        <v>58</v>
      </c>
      <c r="M75" s="6">
        <v>246</v>
      </c>
      <c r="N75" s="6">
        <v>26</v>
      </c>
      <c r="O75" s="6">
        <v>525</v>
      </c>
      <c r="P75" s="6">
        <v>9312</v>
      </c>
      <c r="Q75" s="20">
        <v>26</v>
      </c>
      <c r="R75" s="20">
        <v>26</v>
      </c>
      <c r="S75" s="6">
        <v>26</v>
      </c>
      <c r="T75" s="20">
        <v>26</v>
      </c>
      <c r="V75">
        <f t="shared" si="4"/>
        <v>272</v>
      </c>
      <c r="W75">
        <f t="shared" si="1"/>
        <v>52</v>
      </c>
      <c r="X75">
        <f t="shared" si="2"/>
        <v>551</v>
      </c>
      <c r="Y75">
        <f t="shared" si="3"/>
        <v>9338</v>
      </c>
    </row>
    <row r="76" spans="6:27" ht="15" thickBot="1" x14ac:dyDescent="0.35">
      <c r="F76" s="5" t="s">
        <v>60</v>
      </c>
      <c r="G76" s="6">
        <v>25</v>
      </c>
      <c r="H76" s="6">
        <v>25</v>
      </c>
      <c r="I76" s="6">
        <v>535</v>
      </c>
      <c r="J76" s="6">
        <v>9032</v>
      </c>
      <c r="L76" s="5" t="s">
        <v>60</v>
      </c>
      <c r="M76" s="6">
        <v>25</v>
      </c>
      <c r="N76" s="6">
        <v>25</v>
      </c>
      <c r="O76" s="6">
        <v>524</v>
      </c>
      <c r="P76" s="6">
        <v>9002</v>
      </c>
      <c r="Q76" s="20">
        <v>25</v>
      </c>
      <c r="R76" s="20">
        <v>25</v>
      </c>
      <c r="S76" s="6">
        <v>25</v>
      </c>
      <c r="T76" s="20">
        <v>25</v>
      </c>
      <c r="V76">
        <f t="shared" si="4"/>
        <v>50</v>
      </c>
      <c r="W76">
        <f t="shared" si="1"/>
        <v>50</v>
      </c>
      <c r="X76">
        <f t="shared" si="2"/>
        <v>549</v>
      </c>
      <c r="Y76">
        <f t="shared" si="3"/>
        <v>9027</v>
      </c>
    </row>
    <row r="77" spans="6:27" ht="15" thickBot="1" x14ac:dyDescent="0.35">
      <c r="F77" s="5" t="s">
        <v>61</v>
      </c>
      <c r="G77" s="6">
        <v>24</v>
      </c>
      <c r="H77" s="6">
        <v>24</v>
      </c>
      <c r="I77" s="6">
        <v>534</v>
      </c>
      <c r="J77" s="6">
        <v>8922</v>
      </c>
      <c r="L77" s="5" t="s">
        <v>61</v>
      </c>
      <c r="M77" s="6">
        <v>24</v>
      </c>
      <c r="N77" s="6">
        <v>24</v>
      </c>
      <c r="O77" s="6">
        <v>523</v>
      </c>
      <c r="P77" s="6">
        <v>8851</v>
      </c>
      <c r="Q77" s="20">
        <v>24</v>
      </c>
      <c r="R77" s="20">
        <v>24</v>
      </c>
      <c r="S77" s="6">
        <v>24</v>
      </c>
      <c r="T77" s="20">
        <v>24</v>
      </c>
      <c r="V77">
        <f t="shared" si="4"/>
        <v>48</v>
      </c>
      <c r="W77">
        <f t="shared" si="1"/>
        <v>48</v>
      </c>
      <c r="X77">
        <f t="shared" si="2"/>
        <v>547</v>
      </c>
      <c r="Y77">
        <f t="shared" si="3"/>
        <v>8875</v>
      </c>
    </row>
    <row r="78" spans="6:27" ht="15" thickBot="1" x14ac:dyDescent="0.35">
      <c r="F78" s="5" t="s">
        <v>63</v>
      </c>
      <c r="G78" s="6">
        <v>23</v>
      </c>
      <c r="H78" s="6">
        <v>23</v>
      </c>
      <c r="I78" s="6">
        <v>533</v>
      </c>
      <c r="J78" s="6">
        <v>8815</v>
      </c>
      <c r="L78" s="5" t="s">
        <v>63</v>
      </c>
      <c r="M78" s="6">
        <v>23</v>
      </c>
      <c r="N78" s="6">
        <v>23</v>
      </c>
      <c r="O78" s="6">
        <v>522</v>
      </c>
      <c r="P78" s="6">
        <v>8767</v>
      </c>
      <c r="Q78" s="20">
        <v>23</v>
      </c>
      <c r="R78" s="20">
        <v>23</v>
      </c>
      <c r="S78" s="6">
        <v>23</v>
      </c>
      <c r="T78" s="20">
        <v>23</v>
      </c>
      <c r="V78">
        <f t="shared" si="4"/>
        <v>46</v>
      </c>
      <c r="W78">
        <f t="shared" si="1"/>
        <v>46</v>
      </c>
      <c r="X78">
        <f t="shared" si="2"/>
        <v>545</v>
      </c>
      <c r="Y78">
        <f t="shared" si="3"/>
        <v>8790</v>
      </c>
    </row>
    <row r="79" spans="6:27" ht="15" thickBot="1" x14ac:dyDescent="0.35">
      <c r="F79" s="5" t="s">
        <v>66</v>
      </c>
      <c r="G79" s="6">
        <v>22</v>
      </c>
      <c r="H79" s="6">
        <v>22</v>
      </c>
      <c r="I79" s="6">
        <v>206</v>
      </c>
      <c r="J79" s="6">
        <v>8814</v>
      </c>
      <c r="L79" s="5" t="s">
        <v>66</v>
      </c>
      <c r="M79" s="6">
        <v>22</v>
      </c>
      <c r="N79" s="6">
        <v>22</v>
      </c>
      <c r="O79" s="6">
        <v>238</v>
      </c>
      <c r="P79" s="6">
        <v>8766</v>
      </c>
      <c r="Q79" s="20">
        <v>22</v>
      </c>
      <c r="R79" s="20">
        <v>22</v>
      </c>
      <c r="S79" s="6">
        <v>22</v>
      </c>
      <c r="T79" s="20">
        <v>22</v>
      </c>
      <c r="V79">
        <f t="shared" si="4"/>
        <v>44</v>
      </c>
      <c r="W79">
        <f t="shared" si="1"/>
        <v>44</v>
      </c>
      <c r="X79">
        <f t="shared" si="2"/>
        <v>260</v>
      </c>
      <c r="Y79">
        <f t="shared" si="3"/>
        <v>8788</v>
      </c>
    </row>
    <row r="80" spans="6:27" ht="15" thickBot="1" x14ac:dyDescent="0.35">
      <c r="F80" s="5" t="s">
        <v>68</v>
      </c>
      <c r="G80" s="6">
        <v>21</v>
      </c>
      <c r="H80" s="6">
        <v>21</v>
      </c>
      <c r="I80" s="6">
        <v>205</v>
      </c>
      <c r="J80" s="6">
        <v>8230</v>
      </c>
      <c r="L80" s="5" t="s">
        <v>68</v>
      </c>
      <c r="M80" s="6">
        <v>21</v>
      </c>
      <c r="N80" s="6">
        <v>21</v>
      </c>
      <c r="O80" s="6">
        <v>237</v>
      </c>
      <c r="P80" s="6">
        <v>8173</v>
      </c>
      <c r="Q80" s="20">
        <v>21</v>
      </c>
      <c r="R80" s="20">
        <v>21</v>
      </c>
      <c r="S80" s="6">
        <v>21</v>
      </c>
      <c r="T80" s="20">
        <v>21</v>
      </c>
      <c r="V80">
        <f t="shared" si="4"/>
        <v>42</v>
      </c>
      <c r="W80">
        <f t="shared" si="1"/>
        <v>42</v>
      </c>
      <c r="X80">
        <f t="shared" si="2"/>
        <v>258</v>
      </c>
      <c r="Y80">
        <f t="shared" si="3"/>
        <v>8194</v>
      </c>
    </row>
    <row r="81" spans="6:25" ht="15" thickBot="1" x14ac:dyDescent="0.35">
      <c r="F81" s="5" t="s">
        <v>70</v>
      </c>
      <c r="G81" s="6">
        <v>20</v>
      </c>
      <c r="H81" s="6">
        <v>20</v>
      </c>
      <c r="I81" s="6">
        <v>204</v>
      </c>
      <c r="J81" s="6">
        <v>8105</v>
      </c>
      <c r="L81" s="5" t="s">
        <v>70</v>
      </c>
      <c r="M81" s="6">
        <v>20</v>
      </c>
      <c r="N81" s="6">
        <v>20</v>
      </c>
      <c r="O81" s="6">
        <v>236</v>
      </c>
      <c r="P81" s="6">
        <v>8023</v>
      </c>
      <c r="Q81" s="20">
        <v>20</v>
      </c>
      <c r="R81" s="20">
        <v>20</v>
      </c>
      <c r="S81" s="6">
        <v>20</v>
      </c>
      <c r="T81" s="20">
        <v>20</v>
      </c>
      <c r="V81">
        <f t="shared" si="4"/>
        <v>40</v>
      </c>
      <c r="W81">
        <f t="shared" si="1"/>
        <v>40</v>
      </c>
      <c r="X81">
        <f t="shared" si="2"/>
        <v>256</v>
      </c>
      <c r="Y81">
        <f t="shared" si="3"/>
        <v>8043</v>
      </c>
    </row>
    <row r="82" spans="6:25" ht="15" thickBot="1" x14ac:dyDescent="0.35">
      <c r="F82" s="5" t="s">
        <v>72</v>
      </c>
      <c r="G82" s="6">
        <v>19</v>
      </c>
      <c r="H82" s="6">
        <v>19</v>
      </c>
      <c r="I82" s="6">
        <v>203</v>
      </c>
      <c r="J82" s="6">
        <v>8104</v>
      </c>
      <c r="L82" s="5" t="s">
        <v>72</v>
      </c>
      <c r="M82" s="6">
        <v>19</v>
      </c>
      <c r="N82" s="6">
        <v>19</v>
      </c>
      <c r="O82" s="6">
        <v>235</v>
      </c>
      <c r="P82" s="6">
        <v>8022</v>
      </c>
      <c r="Q82" s="20">
        <v>19</v>
      </c>
      <c r="R82" s="20">
        <v>19</v>
      </c>
      <c r="S82" s="6">
        <v>19</v>
      </c>
      <c r="T82" s="20">
        <v>19</v>
      </c>
      <c r="V82">
        <f t="shared" si="4"/>
        <v>38</v>
      </c>
      <c r="W82">
        <f t="shared" si="1"/>
        <v>38</v>
      </c>
      <c r="X82">
        <f t="shared" si="2"/>
        <v>254</v>
      </c>
      <c r="Y82">
        <f t="shared" si="3"/>
        <v>8041</v>
      </c>
    </row>
    <row r="83" spans="6:25" ht="15" thickBot="1" x14ac:dyDescent="0.35">
      <c r="F83" s="5" t="s">
        <v>74</v>
      </c>
      <c r="G83" s="6">
        <v>18</v>
      </c>
      <c r="H83" s="6">
        <v>18</v>
      </c>
      <c r="I83" s="6">
        <v>184</v>
      </c>
      <c r="J83" s="6">
        <v>6711</v>
      </c>
      <c r="L83" s="5" t="s">
        <v>74</v>
      </c>
      <c r="M83" s="6">
        <v>18</v>
      </c>
      <c r="N83" s="6">
        <v>18</v>
      </c>
      <c r="O83" s="6">
        <v>180</v>
      </c>
      <c r="P83" s="6">
        <v>6652</v>
      </c>
      <c r="Q83" s="20">
        <v>18</v>
      </c>
      <c r="R83" s="20">
        <v>18</v>
      </c>
      <c r="S83" s="6">
        <v>18</v>
      </c>
      <c r="T83" s="20">
        <v>18</v>
      </c>
      <c r="V83">
        <f t="shared" si="4"/>
        <v>36</v>
      </c>
      <c r="W83">
        <f t="shared" si="1"/>
        <v>36</v>
      </c>
      <c r="X83">
        <f t="shared" si="2"/>
        <v>198</v>
      </c>
      <c r="Y83">
        <f t="shared" si="3"/>
        <v>6670</v>
      </c>
    </row>
    <row r="84" spans="6:25" ht="15" thickBot="1" x14ac:dyDescent="0.35">
      <c r="F84" s="5" t="s">
        <v>75</v>
      </c>
      <c r="G84" s="6">
        <v>17</v>
      </c>
      <c r="H84" s="6">
        <v>17</v>
      </c>
      <c r="I84" s="6">
        <v>183</v>
      </c>
      <c r="J84" s="6">
        <v>6546</v>
      </c>
      <c r="L84" s="5" t="s">
        <v>75</v>
      </c>
      <c r="M84" s="6">
        <v>17</v>
      </c>
      <c r="N84" s="6">
        <v>17</v>
      </c>
      <c r="O84" s="6">
        <v>179</v>
      </c>
      <c r="P84" s="6">
        <v>6490</v>
      </c>
      <c r="Q84" s="20">
        <v>17</v>
      </c>
      <c r="R84" s="20">
        <v>17</v>
      </c>
      <c r="S84" s="6">
        <v>17</v>
      </c>
      <c r="T84" s="20">
        <v>17</v>
      </c>
      <c r="V84">
        <f t="shared" si="4"/>
        <v>34</v>
      </c>
      <c r="W84">
        <f t="shared" si="1"/>
        <v>34</v>
      </c>
      <c r="X84">
        <f t="shared" si="2"/>
        <v>196</v>
      </c>
      <c r="Y84">
        <f t="shared" si="3"/>
        <v>6507</v>
      </c>
    </row>
    <row r="85" spans="6:25" ht="15" thickBot="1" x14ac:dyDescent="0.35">
      <c r="F85" s="5" t="s">
        <v>77</v>
      </c>
      <c r="G85" s="6">
        <v>16</v>
      </c>
      <c r="H85" s="6">
        <v>16</v>
      </c>
      <c r="I85" s="6">
        <v>182</v>
      </c>
      <c r="J85" s="6">
        <v>6515</v>
      </c>
      <c r="L85" s="5" t="s">
        <v>77</v>
      </c>
      <c r="M85" s="6">
        <v>16</v>
      </c>
      <c r="N85" s="6">
        <v>16</v>
      </c>
      <c r="O85" s="6">
        <v>178</v>
      </c>
      <c r="P85" s="6">
        <v>6489</v>
      </c>
      <c r="Q85" s="20">
        <v>16</v>
      </c>
      <c r="R85" s="20">
        <v>16</v>
      </c>
      <c r="S85" s="6">
        <v>16</v>
      </c>
      <c r="T85" s="20">
        <v>16</v>
      </c>
      <c r="V85">
        <f t="shared" si="4"/>
        <v>32</v>
      </c>
      <c r="W85">
        <f t="shared" si="1"/>
        <v>32</v>
      </c>
      <c r="X85">
        <f t="shared" si="2"/>
        <v>194</v>
      </c>
      <c r="Y85">
        <f t="shared" si="3"/>
        <v>6505</v>
      </c>
    </row>
    <row r="86" spans="6:25" ht="15" thickBot="1" x14ac:dyDescent="0.35">
      <c r="F86" s="5" t="s">
        <v>79</v>
      </c>
      <c r="G86" s="6">
        <v>15</v>
      </c>
      <c r="H86" s="6">
        <v>15</v>
      </c>
      <c r="I86" s="6">
        <v>181</v>
      </c>
      <c r="J86" s="6">
        <v>6470</v>
      </c>
      <c r="L86" s="5" t="s">
        <v>79</v>
      </c>
      <c r="M86" s="6">
        <v>15</v>
      </c>
      <c r="N86" s="6">
        <v>15</v>
      </c>
      <c r="O86" s="6">
        <v>177</v>
      </c>
      <c r="P86" s="6">
        <v>6439</v>
      </c>
      <c r="Q86" s="20">
        <v>15</v>
      </c>
      <c r="R86" s="20">
        <v>15</v>
      </c>
      <c r="S86" s="6">
        <v>15</v>
      </c>
      <c r="T86" s="20">
        <v>15</v>
      </c>
      <c r="V86">
        <f t="shared" si="4"/>
        <v>30</v>
      </c>
      <c r="W86">
        <f t="shared" si="1"/>
        <v>30</v>
      </c>
      <c r="X86">
        <f t="shared" si="2"/>
        <v>192</v>
      </c>
      <c r="Y86">
        <f t="shared" si="3"/>
        <v>6454</v>
      </c>
    </row>
    <row r="87" spans="6:25" ht="15" thickBot="1" x14ac:dyDescent="0.35">
      <c r="F87" s="5" t="s">
        <v>162</v>
      </c>
      <c r="G87" s="6">
        <v>14</v>
      </c>
      <c r="H87" s="6">
        <v>14</v>
      </c>
      <c r="I87" s="6">
        <v>180</v>
      </c>
      <c r="J87" s="6">
        <v>6188</v>
      </c>
      <c r="L87" s="5" t="s">
        <v>162</v>
      </c>
      <c r="M87" s="6">
        <v>14</v>
      </c>
      <c r="N87" s="6">
        <v>14</v>
      </c>
      <c r="O87" s="6">
        <v>176</v>
      </c>
      <c r="P87" s="6">
        <v>6141</v>
      </c>
      <c r="Q87" s="20">
        <v>14</v>
      </c>
      <c r="R87" s="20">
        <v>14</v>
      </c>
      <c r="S87" s="6">
        <v>14</v>
      </c>
      <c r="T87" s="20">
        <v>14</v>
      </c>
      <c r="V87">
        <f t="shared" si="4"/>
        <v>28</v>
      </c>
      <c r="W87">
        <f t="shared" si="1"/>
        <v>28</v>
      </c>
      <c r="X87">
        <f t="shared" si="2"/>
        <v>190</v>
      </c>
      <c r="Y87">
        <f t="shared" si="3"/>
        <v>6155</v>
      </c>
    </row>
    <row r="88" spans="6:25" ht="15" thickBot="1" x14ac:dyDescent="0.35">
      <c r="F88" s="5" t="s">
        <v>164</v>
      </c>
      <c r="G88" s="6">
        <v>13</v>
      </c>
      <c r="H88" s="6">
        <v>13</v>
      </c>
      <c r="I88" s="6">
        <v>99</v>
      </c>
      <c r="J88" s="6">
        <v>5733</v>
      </c>
      <c r="L88" s="5" t="s">
        <v>164</v>
      </c>
      <c r="M88" s="6">
        <v>13</v>
      </c>
      <c r="N88" s="6">
        <v>13</v>
      </c>
      <c r="O88" s="6">
        <v>81</v>
      </c>
      <c r="P88" s="6">
        <v>5688</v>
      </c>
      <c r="Q88" s="20">
        <v>13</v>
      </c>
      <c r="R88" s="20">
        <v>13</v>
      </c>
      <c r="S88" s="6">
        <v>13</v>
      </c>
      <c r="T88" s="20">
        <v>13</v>
      </c>
      <c r="V88">
        <f t="shared" si="4"/>
        <v>26</v>
      </c>
      <c r="W88">
        <f t="shared" si="1"/>
        <v>26</v>
      </c>
      <c r="X88">
        <f t="shared" si="2"/>
        <v>94</v>
      </c>
      <c r="Y88">
        <f t="shared" si="3"/>
        <v>5701</v>
      </c>
    </row>
    <row r="89" spans="6:25" ht="15" thickBot="1" x14ac:dyDescent="0.35">
      <c r="F89" s="5" t="s">
        <v>167</v>
      </c>
      <c r="G89" s="6">
        <v>12</v>
      </c>
      <c r="H89" s="6">
        <v>12</v>
      </c>
      <c r="I89" s="6">
        <v>98</v>
      </c>
      <c r="J89" s="6">
        <v>5403</v>
      </c>
      <c r="L89" s="5" t="s">
        <v>167</v>
      </c>
      <c r="M89" s="6">
        <v>12</v>
      </c>
      <c r="N89" s="6">
        <v>12</v>
      </c>
      <c r="O89" s="6">
        <v>80</v>
      </c>
      <c r="P89" s="6">
        <v>5350</v>
      </c>
      <c r="Q89" s="20">
        <v>12</v>
      </c>
      <c r="R89" s="20">
        <v>12</v>
      </c>
      <c r="S89" s="6">
        <v>12</v>
      </c>
      <c r="T89" s="20">
        <v>12</v>
      </c>
      <c r="V89">
        <f t="shared" si="4"/>
        <v>24</v>
      </c>
      <c r="W89">
        <f t="shared" si="1"/>
        <v>24</v>
      </c>
      <c r="X89">
        <f t="shared" si="2"/>
        <v>92</v>
      </c>
      <c r="Y89">
        <f t="shared" si="3"/>
        <v>5362</v>
      </c>
    </row>
    <row r="90" spans="6:25" ht="15" thickBot="1" x14ac:dyDescent="0.35">
      <c r="F90" s="5" t="s">
        <v>169</v>
      </c>
      <c r="G90" s="6">
        <v>11</v>
      </c>
      <c r="H90" s="6">
        <v>11</v>
      </c>
      <c r="I90" s="6">
        <v>97</v>
      </c>
      <c r="J90" s="6">
        <v>3962</v>
      </c>
      <c r="L90" s="5" t="s">
        <v>169</v>
      </c>
      <c r="M90" s="6">
        <v>11</v>
      </c>
      <c r="N90" s="6">
        <v>11</v>
      </c>
      <c r="O90" s="6">
        <v>79</v>
      </c>
      <c r="P90" s="6">
        <v>3876</v>
      </c>
      <c r="Q90" s="20">
        <v>11</v>
      </c>
      <c r="R90" s="20">
        <v>11</v>
      </c>
      <c r="S90" s="6">
        <v>11</v>
      </c>
      <c r="T90" s="20">
        <v>11</v>
      </c>
      <c r="V90">
        <f t="shared" si="4"/>
        <v>22</v>
      </c>
      <c r="W90">
        <f t="shared" si="1"/>
        <v>22</v>
      </c>
      <c r="X90">
        <f t="shared" si="2"/>
        <v>90</v>
      </c>
      <c r="Y90">
        <f t="shared" si="3"/>
        <v>3887</v>
      </c>
    </row>
    <row r="91" spans="6:25" ht="15" thickBot="1" x14ac:dyDescent="0.35">
      <c r="F91" s="5" t="s">
        <v>171</v>
      </c>
      <c r="G91" s="6">
        <v>10</v>
      </c>
      <c r="H91" s="6">
        <v>10</v>
      </c>
      <c r="I91" s="6">
        <v>96</v>
      </c>
      <c r="J91" s="6">
        <v>3097</v>
      </c>
      <c r="L91" s="5" t="s">
        <v>171</v>
      </c>
      <c r="M91" s="6">
        <v>10</v>
      </c>
      <c r="N91" s="6">
        <v>10</v>
      </c>
      <c r="O91" s="6">
        <v>78</v>
      </c>
      <c r="P91" s="6">
        <v>3062</v>
      </c>
      <c r="Q91" s="20">
        <v>10</v>
      </c>
      <c r="R91" s="20">
        <v>10</v>
      </c>
      <c r="S91" s="6">
        <v>10</v>
      </c>
      <c r="T91" s="20">
        <v>10</v>
      </c>
      <c r="V91">
        <f t="shared" si="4"/>
        <v>20</v>
      </c>
      <c r="W91">
        <f t="shared" si="1"/>
        <v>20</v>
      </c>
      <c r="X91">
        <f t="shared" si="2"/>
        <v>88</v>
      </c>
      <c r="Y91">
        <f t="shared" si="3"/>
        <v>3072</v>
      </c>
    </row>
    <row r="92" spans="6:25" ht="15" thickBot="1" x14ac:dyDescent="0.35">
      <c r="F92" s="5" t="s">
        <v>173</v>
      </c>
      <c r="G92" s="6">
        <v>9</v>
      </c>
      <c r="H92" s="6">
        <v>9</v>
      </c>
      <c r="I92" s="6">
        <v>95</v>
      </c>
      <c r="J92" s="6">
        <v>3096</v>
      </c>
      <c r="L92" s="5" t="s">
        <v>173</v>
      </c>
      <c r="M92" s="6">
        <v>9</v>
      </c>
      <c r="N92" s="6">
        <v>9</v>
      </c>
      <c r="O92" s="6">
        <v>77</v>
      </c>
      <c r="P92" s="6">
        <v>3061</v>
      </c>
      <c r="Q92" s="20">
        <v>9</v>
      </c>
      <c r="R92" s="20">
        <v>9</v>
      </c>
      <c r="S92" s="6">
        <v>9</v>
      </c>
      <c r="T92" s="20">
        <v>9</v>
      </c>
      <c r="V92">
        <f t="shared" si="4"/>
        <v>18</v>
      </c>
      <c r="W92">
        <f t="shared" si="1"/>
        <v>18</v>
      </c>
      <c r="X92">
        <f t="shared" si="2"/>
        <v>86</v>
      </c>
      <c r="Y92">
        <f t="shared" si="3"/>
        <v>3070</v>
      </c>
    </row>
    <row r="93" spans="6:25" ht="15" thickBot="1" x14ac:dyDescent="0.35">
      <c r="F93" s="5" t="s">
        <v>174</v>
      </c>
      <c r="G93" s="6">
        <v>8</v>
      </c>
      <c r="H93" s="6">
        <v>8</v>
      </c>
      <c r="I93" s="6">
        <v>8</v>
      </c>
      <c r="J93" s="6">
        <v>3095</v>
      </c>
      <c r="L93" s="5" t="s">
        <v>174</v>
      </c>
      <c r="M93" s="6">
        <v>8</v>
      </c>
      <c r="N93" s="6">
        <v>8</v>
      </c>
      <c r="O93" s="6">
        <v>8</v>
      </c>
      <c r="P93" s="6">
        <v>3060</v>
      </c>
      <c r="Q93" s="20">
        <v>8</v>
      </c>
      <c r="R93" s="20">
        <v>8</v>
      </c>
      <c r="S93" s="6">
        <v>8</v>
      </c>
      <c r="T93" s="20">
        <v>8</v>
      </c>
      <c r="V93">
        <f t="shared" si="4"/>
        <v>16</v>
      </c>
      <c r="W93">
        <f t="shared" si="1"/>
        <v>16</v>
      </c>
      <c r="X93">
        <f t="shared" si="2"/>
        <v>16</v>
      </c>
      <c r="Y93">
        <f t="shared" si="3"/>
        <v>3068</v>
      </c>
    </row>
    <row r="94" spans="6:25" ht="15" thickBot="1" x14ac:dyDescent="0.35">
      <c r="F94" s="5" t="s">
        <v>175</v>
      </c>
      <c r="G94" s="6">
        <v>7</v>
      </c>
      <c r="H94" s="6">
        <v>7</v>
      </c>
      <c r="I94" s="6">
        <v>7</v>
      </c>
      <c r="J94" s="6">
        <v>2759</v>
      </c>
      <c r="L94" s="5" t="s">
        <v>175</v>
      </c>
      <c r="M94" s="6">
        <v>7</v>
      </c>
      <c r="N94" s="6">
        <v>7</v>
      </c>
      <c r="O94" s="6">
        <v>7</v>
      </c>
      <c r="P94" s="6">
        <v>2701</v>
      </c>
      <c r="Q94" s="20">
        <v>7</v>
      </c>
      <c r="R94" s="20">
        <v>7</v>
      </c>
      <c r="S94" s="6">
        <v>7</v>
      </c>
      <c r="T94" s="20">
        <v>7</v>
      </c>
      <c r="V94">
        <f t="shared" si="4"/>
        <v>14</v>
      </c>
      <c r="W94">
        <f t="shared" si="1"/>
        <v>14</v>
      </c>
      <c r="X94">
        <f t="shared" si="2"/>
        <v>14</v>
      </c>
      <c r="Y94">
        <f t="shared" si="3"/>
        <v>2708</v>
      </c>
    </row>
    <row r="95" spans="6:25" ht="15" thickBot="1" x14ac:dyDescent="0.35">
      <c r="F95" s="5" t="s">
        <v>177</v>
      </c>
      <c r="G95" s="6">
        <v>6</v>
      </c>
      <c r="H95" s="6">
        <v>6</v>
      </c>
      <c r="I95" s="6">
        <v>6</v>
      </c>
      <c r="J95" s="6">
        <v>2300</v>
      </c>
      <c r="L95" s="5" t="s">
        <v>177</v>
      </c>
      <c r="M95" s="6">
        <v>6</v>
      </c>
      <c r="N95" s="6">
        <v>6</v>
      </c>
      <c r="O95" s="6">
        <v>6</v>
      </c>
      <c r="P95" s="6">
        <v>2243</v>
      </c>
      <c r="Q95" s="20">
        <v>6</v>
      </c>
      <c r="R95" s="20">
        <v>6</v>
      </c>
      <c r="S95" s="6">
        <v>6</v>
      </c>
      <c r="T95" s="20">
        <v>6</v>
      </c>
      <c r="V95">
        <f t="shared" si="4"/>
        <v>12</v>
      </c>
      <c r="W95">
        <f t="shared" si="1"/>
        <v>12</v>
      </c>
      <c r="X95">
        <f t="shared" si="2"/>
        <v>12</v>
      </c>
      <c r="Y95">
        <f t="shared" si="3"/>
        <v>2249</v>
      </c>
    </row>
    <row r="96" spans="6:25" ht="15" thickBot="1" x14ac:dyDescent="0.35">
      <c r="F96" s="5" t="s">
        <v>179</v>
      </c>
      <c r="G96" s="6">
        <v>5</v>
      </c>
      <c r="H96" s="6">
        <v>5</v>
      </c>
      <c r="I96" s="6">
        <v>5</v>
      </c>
      <c r="J96" s="6">
        <v>1798</v>
      </c>
      <c r="L96" s="5" t="s">
        <v>179</v>
      </c>
      <c r="M96" s="6">
        <v>5</v>
      </c>
      <c r="N96" s="6">
        <v>5</v>
      </c>
      <c r="O96" s="6">
        <v>5</v>
      </c>
      <c r="P96" s="6">
        <v>1754</v>
      </c>
      <c r="Q96" s="20">
        <v>5</v>
      </c>
      <c r="R96" s="20">
        <v>5</v>
      </c>
      <c r="S96" s="6">
        <v>5</v>
      </c>
      <c r="T96" s="20">
        <v>5</v>
      </c>
      <c r="V96">
        <f t="shared" si="4"/>
        <v>10</v>
      </c>
      <c r="W96">
        <f t="shared" si="1"/>
        <v>10</v>
      </c>
      <c r="X96">
        <f t="shared" si="2"/>
        <v>10</v>
      </c>
      <c r="Y96">
        <f t="shared" si="3"/>
        <v>1759</v>
      </c>
    </row>
    <row r="97" spans="6:25" ht="15" thickBot="1" x14ac:dyDescent="0.35">
      <c r="F97" s="5" t="s">
        <v>181</v>
      </c>
      <c r="G97" s="6">
        <v>4</v>
      </c>
      <c r="H97" s="6">
        <v>4</v>
      </c>
      <c r="I97" s="6">
        <v>4</v>
      </c>
      <c r="J97" s="6">
        <v>1237</v>
      </c>
      <c r="L97" s="5" t="s">
        <v>181</v>
      </c>
      <c r="M97" s="6">
        <v>4</v>
      </c>
      <c r="N97" s="6">
        <v>4</v>
      </c>
      <c r="O97" s="6">
        <v>4</v>
      </c>
      <c r="P97" s="6">
        <v>1198</v>
      </c>
      <c r="Q97" s="20">
        <v>4</v>
      </c>
      <c r="R97" s="20">
        <v>4</v>
      </c>
      <c r="S97" s="6">
        <v>4</v>
      </c>
      <c r="T97" s="20">
        <v>4</v>
      </c>
      <c r="V97">
        <f t="shared" si="4"/>
        <v>8</v>
      </c>
      <c r="W97">
        <f t="shared" si="1"/>
        <v>8</v>
      </c>
      <c r="X97">
        <f t="shared" si="2"/>
        <v>8</v>
      </c>
      <c r="Y97">
        <f t="shared" si="3"/>
        <v>1202</v>
      </c>
    </row>
    <row r="98" spans="6:25" ht="15" thickBot="1" x14ac:dyDescent="0.35">
      <c r="F98" s="5" t="s">
        <v>183</v>
      </c>
      <c r="G98" s="6">
        <v>3</v>
      </c>
      <c r="H98" s="6">
        <v>3</v>
      </c>
      <c r="I98" s="6">
        <v>3</v>
      </c>
      <c r="J98" s="6">
        <v>1236</v>
      </c>
      <c r="L98" s="5" t="s">
        <v>183</v>
      </c>
      <c r="M98" s="6">
        <v>3</v>
      </c>
      <c r="N98" s="6">
        <v>3</v>
      </c>
      <c r="O98" s="6">
        <v>3</v>
      </c>
      <c r="P98" s="6">
        <v>1197</v>
      </c>
      <c r="Q98" s="20">
        <v>3</v>
      </c>
      <c r="R98" s="20">
        <v>3</v>
      </c>
      <c r="S98" s="6">
        <v>3</v>
      </c>
      <c r="T98" s="20">
        <v>3</v>
      </c>
      <c r="V98">
        <f t="shared" si="4"/>
        <v>6</v>
      </c>
      <c r="W98">
        <f t="shared" si="1"/>
        <v>6</v>
      </c>
      <c r="X98">
        <f t="shared" si="2"/>
        <v>6</v>
      </c>
      <c r="Y98">
        <f t="shared" si="3"/>
        <v>1200</v>
      </c>
    </row>
    <row r="99" spans="6:25" ht="15" thickBot="1" x14ac:dyDescent="0.35">
      <c r="F99" s="5" t="s">
        <v>184</v>
      </c>
      <c r="G99" s="6">
        <v>2</v>
      </c>
      <c r="H99" s="6">
        <v>2</v>
      </c>
      <c r="I99" s="6">
        <v>2</v>
      </c>
      <c r="J99" s="6">
        <v>1235</v>
      </c>
      <c r="L99" s="5" t="s">
        <v>184</v>
      </c>
      <c r="M99" s="6">
        <v>2</v>
      </c>
      <c r="N99" s="6">
        <v>2</v>
      </c>
      <c r="O99" s="6">
        <v>2</v>
      </c>
      <c r="P99" s="6">
        <v>1196</v>
      </c>
      <c r="Q99" s="20">
        <v>2</v>
      </c>
      <c r="R99" s="20">
        <v>2</v>
      </c>
      <c r="S99" s="6">
        <v>2</v>
      </c>
      <c r="T99" s="20">
        <v>2</v>
      </c>
      <c r="V99">
        <f t="shared" si="4"/>
        <v>4</v>
      </c>
      <c r="W99">
        <f t="shared" si="1"/>
        <v>4</v>
      </c>
      <c r="X99">
        <f t="shared" si="2"/>
        <v>4</v>
      </c>
      <c r="Y99">
        <f t="shared" si="3"/>
        <v>1198</v>
      </c>
    </row>
    <row r="100" spans="6:25" ht="15" thickBot="1" x14ac:dyDescent="0.35">
      <c r="F100" s="5" t="s">
        <v>185</v>
      </c>
      <c r="G100" s="6">
        <v>1</v>
      </c>
      <c r="H100" s="6">
        <v>1</v>
      </c>
      <c r="I100" s="6">
        <v>1</v>
      </c>
      <c r="J100" s="6">
        <v>393</v>
      </c>
      <c r="L100" s="5" t="s">
        <v>185</v>
      </c>
      <c r="M100" s="6">
        <v>1</v>
      </c>
      <c r="N100" s="6">
        <v>1</v>
      </c>
      <c r="O100" s="6">
        <v>1</v>
      </c>
      <c r="P100" s="6">
        <v>335</v>
      </c>
      <c r="Q100" s="20">
        <v>1</v>
      </c>
      <c r="R100" s="20">
        <v>1</v>
      </c>
      <c r="S100" s="6">
        <v>1</v>
      </c>
      <c r="T100" s="20">
        <v>1</v>
      </c>
      <c r="V100">
        <f t="shared" si="4"/>
        <v>2</v>
      </c>
      <c r="W100">
        <f t="shared" si="1"/>
        <v>2</v>
      </c>
      <c r="X100">
        <f t="shared" si="2"/>
        <v>2</v>
      </c>
      <c r="Y100">
        <f t="shared" si="3"/>
        <v>336</v>
      </c>
    </row>
    <row r="101" spans="6:25" ht="15" thickBot="1" x14ac:dyDescent="0.35">
      <c r="F101" s="5" t="s">
        <v>186</v>
      </c>
      <c r="G101" s="6">
        <v>0</v>
      </c>
      <c r="H101" s="6">
        <v>0</v>
      </c>
      <c r="I101" s="6">
        <v>0</v>
      </c>
      <c r="J101" s="6">
        <v>392</v>
      </c>
      <c r="L101" s="5" t="s">
        <v>186</v>
      </c>
      <c r="M101" s="6">
        <v>0</v>
      </c>
      <c r="N101" s="6">
        <v>0</v>
      </c>
      <c r="O101" s="6">
        <v>0</v>
      </c>
      <c r="P101" s="6">
        <v>334</v>
      </c>
      <c r="Q101" s="20">
        <v>0</v>
      </c>
      <c r="R101" s="20">
        <v>0</v>
      </c>
      <c r="S101" s="6">
        <v>0</v>
      </c>
      <c r="T101" s="20">
        <v>0</v>
      </c>
      <c r="V101">
        <f t="shared" si="4"/>
        <v>0</v>
      </c>
      <c r="W101">
        <f t="shared" si="1"/>
        <v>0</v>
      </c>
      <c r="X101">
        <f t="shared" si="2"/>
        <v>0</v>
      </c>
      <c r="Y101">
        <f t="shared" si="3"/>
        <v>334</v>
      </c>
    </row>
    <row r="102" spans="6:25" ht="18.600000000000001" thickBot="1" x14ac:dyDescent="0.35">
      <c r="L102" s="1"/>
    </row>
    <row r="103" spans="6:25" ht="15" thickBot="1" x14ac:dyDescent="0.35">
      <c r="L103" s="5" t="s">
        <v>242</v>
      </c>
      <c r="M103" s="5" t="s">
        <v>28</v>
      </c>
      <c r="N103" s="5" t="s">
        <v>29</v>
      </c>
      <c r="O103" s="5" t="s">
        <v>30</v>
      </c>
      <c r="P103" s="5" t="s">
        <v>31</v>
      </c>
      <c r="Q103" s="5" t="s">
        <v>200</v>
      </c>
      <c r="R103" s="5" t="s">
        <v>201</v>
      </c>
      <c r="S103" s="5" t="s">
        <v>202</v>
      </c>
      <c r="T103" s="5" t="s">
        <v>203</v>
      </c>
      <c r="U103" s="5" t="s">
        <v>82</v>
      </c>
      <c r="V103" s="5" t="s">
        <v>83</v>
      </c>
      <c r="W103" s="5" t="s">
        <v>84</v>
      </c>
      <c r="X103" s="5" t="s">
        <v>85</v>
      </c>
    </row>
    <row r="104" spans="6:25" ht="15" thickBot="1" x14ac:dyDescent="0.35">
      <c r="L104" s="5" t="s">
        <v>33</v>
      </c>
      <c r="M104" s="6">
        <v>249</v>
      </c>
      <c r="N104" s="6">
        <v>5</v>
      </c>
      <c r="O104" s="6">
        <v>525</v>
      </c>
      <c r="P104" s="6">
        <v>3061</v>
      </c>
      <c r="Q104" s="6">
        <v>29</v>
      </c>
      <c r="R104" s="6">
        <v>5</v>
      </c>
      <c r="S104" s="6">
        <v>26</v>
      </c>
      <c r="T104" s="6">
        <v>9</v>
      </c>
      <c r="U104" s="6">
        <v>3909</v>
      </c>
      <c r="V104" s="6">
        <v>3909</v>
      </c>
      <c r="W104" s="6">
        <v>0</v>
      </c>
      <c r="X104" s="6">
        <v>0</v>
      </c>
    </row>
    <row r="105" spans="6:25" ht="15" thickBot="1" x14ac:dyDescent="0.35">
      <c r="L105" s="5" t="s">
        <v>34</v>
      </c>
      <c r="M105" s="6">
        <v>249</v>
      </c>
      <c r="N105" s="6">
        <v>10</v>
      </c>
      <c r="O105" s="6">
        <v>80</v>
      </c>
      <c r="P105" s="6">
        <v>6489</v>
      </c>
      <c r="Q105" s="6">
        <v>29</v>
      </c>
      <c r="R105" s="6">
        <v>10</v>
      </c>
      <c r="S105" s="6">
        <v>12</v>
      </c>
      <c r="T105" s="6">
        <v>16</v>
      </c>
      <c r="U105" s="6">
        <v>6895</v>
      </c>
      <c r="V105" s="6">
        <v>6895</v>
      </c>
      <c r="W105" s="6">
        <v>0</v>
      </c>
      <c r="X105" s="6">
        <v>0</v>
      </c>
    </row>
    <row r="106" spans="6:25" ht="15" thickBot="1" x14ac:dyDescent="0.35">
      <c r="L106" s="5" t="s">
        <v>35</v>
      </c>
      <c r="M106" s="6">
        <v>16</v>
      </c>
      <c r="N106" s="6">
        <v>12</v>
      </c>
      <c r="O106" s="6">
        <v>78</v>
      </c>
      <c r="P106" s="6">
        <v>9312</v>
      </c>
      <c r="Q106" s="6">
        <v>16</v>
      </c>
      <c r="R106" s="6">
        <v>12</v>
      </c>
      <c r="S106" s="6">
        <v>10</v>
      </c>
      <c r="T106" s="6">
        <v>26</v>
      </c>
      <c r="U106" s="6">
        <v>9482</v>
      </c>
      <c r="V106" s="6">
        <v>9482</v>
      </c>
      <c r="W106" s="6">
        <v>0</v>
      </c>
      <c r="X106" s="6">
        <v>0</v>
      </c>
    </row>
    <row r="107" spans="6:25" ht="15" thickBot="1" x14ac:dyDescent="0.35">
      <c r="L107" s="5" t="s">
        <v>36</v>
      </c>
      <c r="M107" s="6">
        <v>246</v>
      </c>
      <c r="N107" s="6">
        <v>4</v>
      </c>
      <c r="O107" s="6">
        <v>235</v>
      </c>
      <c r="P107" s="6">
        <v>334</v>
      </c>
      <c r="Q107" s="6">
        <v>26</v>
      </c>
      <c r="R107" s="6">
        <v>4</v>
      </c>
      <c r="S107" s="6">
        <v>19</v>
      </c>
      <c r="T107" s="6">
        <v>0</v>
      </c>
      <c r="U107" s="6">
        <v>868</v>
      </c>
      <c r="V107" s="6">
        <v>868</v>
      </c>
      <c r="W107" s="6">
        <v>0</v>
      </c>
      <c r="X107" s="6">
        <v>0</v>
      </c>
    </row>
    <row r="108" spans="6:25" ht="15" thickBot="1" x14ac:dyDescent="0.35">
      <c r="L108" s="5" t="s">
        <v>37</v>
      </c>
      <c r="M108" s="6">
        <v>3</v>
      </c>
      <c r="N108" s="6">
        <v>8</v>
      </c>
      <c r="O108" s="6">
        <v>236</v>
      </c>
      <c r="P108" s="6">
        <v>8022</v>
      </c>
      <c r="Q108" s="6">
        <v>3</v>
      </c>
      <c r="R108" s="6">
        <v>8</v>
      </c>
      <c r="S108" s="6">
        <v>20</v>
      </c>
      <c r="T108" s="6">
        <v>19</v>
      </c>
      <c r="U108" s="6">
        <v>8319</v>
      </c>
      <c r="V108" s="6">
        <v>8319</v>
      </c>
      <c r="W108" s="6">
        <v>0</v>
      </c>
      <c r="X108" s="6">
        <v>0</v>
      </c>
    </row>
    <row r="109" spans="6:25" ht="15" thickBot="1" x14ac:dyDescent="0.35">
      <c r="L109" s="5" t="s">
        <v>38</v>
      </c>
      <c r="M109" s="6">
        <v>19</v>
      </c>
      <c r="N109" s="6">
        <v>12</v>
      </c>
      <c r="O109" s="6">
        <v>5</v>
      </c>
      <c r="P109" s="6">
        <v>8173</v>
      </c>
      <c r="Q109" s="6">
        <v>19</v>
      </c>
      <c r="R109" s="6">
        <v>12</v>
      </c>
      <c r="S109" s="6">
        <v>5</v>
      </c>
      <c r="T109" s="6">
        <v>21</v>
      </c>
      <c r="U109" s="6">
        <v>8266</v>
      </c>
      <c r="V109" s="6">
        <v>8266</v>
      </c>
      <c r="W109" s="6">
        <v>0</v>
      </c>
      <c r="X109" s="6">
        <v>0</v>
      </c>
    </row>
    <row r="110" spans="6:25" ht="15" thickBot="1" x14ac:dyDescent="0.35">
      <c r="L110" s="5" t="s">
        <v>39</v>
      </c>
      <c r="M110" s="6">
        <v>12</v>
      </c>
      <c r="N110" s="6">
        <v>8</v>
      </c>
      <c r="O110" s="6">
        <v>7</v>
      </c>
      <c r="P110" s="6">
        <v>3060</v>
      </c>
      <c r="Q110" s="6">
        <v>12</v>
      </c>
      <c r="R110" s="6">
        <v>8</v>
      </c>
      <c r="S110" s="6">
        <v>7</v>
      </c>
      <c r="T110" s="6">
        <v>8</v>
      </c>
      <c r="U110" s="6">
        <v>3122</v>
      </c>
      <c r="V110" s="6">
        <v>3122</v>
      </c>
      <c r="W110" s="6">
        <v>0</v>
      </c>
      <c r="X110" s="6">
        <v>0</v>
      </c>
    </row>
    <row r="111" spans="6:25" ht="15" thickBot="1" x14ac:dyDescent="0.35">
      <c r="L111" s="5" t="s">
        <v>40</v>
      </c>
      <c r="M111" s="6">
        <v>22</v>
      </c>
      <c r="N111" s="6">
        <v>6</v>
      </c>
      <c r="O111" s="6">
        <v>179</v>
      </c>
      <c r="P111" s="6">
        <v>5350</v>
      </c>
      <c r="Q111" s="6">
        <v>22</v>
      </c>
      <c r="R111" s="6">
        <v>6</v>
      </c>
      <c r="S111" s="6">
        <v>17</v>
      </c>
      <c r="T111" s="6">
        <v>12</v>
      </c>
      <c r="U111" s="6">
        <v>5614</v>
      </c>
      <c r="V111" s="6">
        <v>5614</v>
      </c>
      <c r="W111" s="6">
        <v>0</v>
      </c>
      <c r="X111" s="6">
        <v>0</v>
      </c>
    </row>
    <row r="112" spans="6:25" ht="15" thickBot="1" x14ac:dyDescent="0.35">
      <c r="L112" s="5" t="s">
        <v>41</v>
      </c>
      <c r="M112" s="6">
        <v>12</v>
      </c>
      <c r="N112" s="6">
        <v>25</v>
      </c>
      <c r="O112" s="6">
        <v>2</v>
      </c>
      <c r="P112" s="6">
        <v>6490</v>
      </c>
      <c r="Q112" s="6">
        <v>12</v>
      </c>
      <c r="R112" s="6">
        <v>25</v>
      </c>
      <c r="S112" s="6">
        <v>2</v>
      </c>
      <c r="T112" s="6">
        <v>17</v>
      </c>
      <c r="U112" s="6">
        <v>6585</v>
      </c>
      <c r="V112" s="6">
        <v>6585</v>
      </c>
      <c r="W112" s="6">
        <v>0</v>
      </c>
      <c r="X112" s="6">
        <v>0</v>
      </c>
    </row>
    <row r="113" spans="12:24" ht="15" thickBot="1" x14ac:dyDescent="0.35">
      <c r="L113" s="5" t="s">
        <v>42</v>
      </c>
      <c r="M113" s="6">
        <v>6</v>
      </c>
      <c r="N113" s="6">
        <v>1</v>
      </c>
      <c r="O113" s="6">
        <v>529</v>
      </c>
      <c r="P113" s="6">
        <v>8767</v>
      </c>
      <c r="Q113" s="6">
        <v>6</v>
      </c>
      <c r="R113" s="6">
        <v>1</v>
      </c>
      <c r="S113" s="6">
        <v>128</v>
      </c>
      <c r="T113" s="6">
        <v>23</v>
      </c>
      <c r="U113" s="6">
        <v>9461</v>
      </c>
      <c r="V113" s="6">
        <v>9461</v>
      </c>
      <c r="W113" s="6">
        <v>0</v>
      </c>
      <c r="X113" s="6">
        <v>0</v>
      </c>
    </row>
    <row r="114" spans="12:24" ht="15" thickBot="1" x14ac:dyDescent="0.35">
      <c r="L114" s="5" t="s">
        <v>43</v>
      </c>
      <c r="M114" s="6">
        <v>12</v>
      </c>
      <c r="N114" s="6">
        <v>0</v>
      </c>
      <c r="O114" s="6">
        <v>79</v>
      </c>
      <c r="P114" s="6">
        <v>9002</v>
      </c>
      <c r="Q114" s="6">
        <v>12</v>
      </c>
      <c r="R114" s="6">
        <v>0</v>
      </c>
      <c r="S114" s="6">
        <v>11</v>
      </c>
      <c r="T114" s="6">
        <v>25</v>
      </c>
      <c r="U114" s="6">
        <v>9141</v>
      </c>
      <c r="V114" s="6">
        <v>9141</v>
      </c>
      <c r="W114" s="6">
        <v>0</v>
      </c>
      <c r="X114" s="6">
        <v>0</v>
      </c>
    </row>
    <row r="115" spans="12:24" ht="15" thickBot="1" x14ac:dyDescent="0.35">
      <c r="L115" s="5" t="s">
        <v>44</v>
      </c>
      <c r="M115" s="6">
        <v>12</v>
      </c>
      <c r="N115" s="6">
        <v>2</v>
      </c>
      <c r="O115" s="6">
        <v>178</v>
      </c>
      <c r="P115" s="6">
        <v>8766</v>
      </c>
      <c r="Q115" s="6">
        <v>12</v>
      </c>
      <c r="R115" s="6">
        <v>2</v>
      </c>
      <c r="S115" s="6">
        <v>16</v>
      </c>
      <c r="T115" s="6">
        <v>22</v>
      </c>
      <c r="U115" s="6">
        <v>9010</v>
      </c>
      <c r="V115" s="6">
        <v>9010</v>
      </c>
      <c r="W115" s="6">
        <v>0</v>
      </c>
      <c r="X115" s="6">
        <v>0</v>
      </c>
    </row>
    <row r="116" spans="12:24" ht="15" thickBot="1" x14ac:dyDescent="0.35">
      <c r="L116" s="5" t="s">
        <v>45</v>
      </c>
      <c r="M116" s="6">
        <v>19</v>
      </c>
      <c r="N116" s="6">
        <v>424</v>
      </c>
      <c r="O116" s="6">
        <v>81</v>
      </c>
      <c r="P116" s="6">
        <v>3062</v>
      </c>
      <c r="Q116" s="6">
        <v>19</v>
      </c>
      <c r="R116" s="6">
        <v>29</v>
      </c>
      <c r="S116" s="6">
        <v>13</v>
      </c>
      <c r="T116" s="6">
        <v>10</v>
      </c>
      <c r="U116" s="6">
        <v>3657</v>
      </c>
      <c r="V116" s="6">
        <v>3657</v>
      </c>
      <c r="W116" s="6">
        <v>0</v>
      </c>
      <c r="X116" s="6">
        <v>0</v>
      </c>
    </row>
    <row r="117" spans="12:24" ht="15" thickBot="1" x14ac:dyDescent="0.35">
      <c r="L117" s="5" t="s">
        <v>46</v>
      </c>
      <c r="M117" s="6">
        <v>16</v>
      </c>
      <c r="N117" s="6">
        <v>25</v>
      </c>
      <c r="O117" s="6">
        <v>176</v>
      </c>
      <c r="P117" s="6">
        <v>2701</v>
      </c>
      <c r="Q117" s="6">
        <v>16</v>
      </c>
      <c r="R117" s="6">
        <v>25</v>
      </c>
      <c r="S117" s="6">
        <v>14</v>
      </c>
      <c r="T117" s="6">
        <v>7</v>
      </c>
      <c r="U117" s="6">
        <v>2980</v>
      </c>
      <c r="V117" s="6">
        <v>2980</v>
      </c>
      <c r="W117" s="6">
        <v>0</v>
      </c>
      <c r="X117" s="6">
        <v>0</v>
      </c>
    </row>
    <row r="118" spans="12:24" ht="15" thickBot="1" x14ac:dyDescent="0.35">
      <c r="L118" s="5" t="s">
        <v>47</v>
      </c>
      <c r="M118" s="6">
        <v>246</v>
      </c>
      <c r="N118" s="6">
        <v>26</v>
      </c>
      <c r="O118" s="6">
        <v>4</v>
      </c>
      <c r="P118" s="6">
        <v>6141</v>
      </c>
      <c r="Q118" s="6">
        <v>26</v>
      </c>
      <c r="R118" s="6">
        <v>26</v>
      </c>
      <c r="S118" s="6">
        <v>4</v>
      </c>
      <c r="T118" s="6">
        <v>14</v>
      </c>
      <c r="U118" s="6">
        <v>6487</v>
      </c>
      <c r="V118" s="6">
        <v>6487</v>
      </c>
      <c r="W118" s="6">
        <v>0</v>
      </c>
      <c r="X118" s="6">
        <v>0</v>
      </c>
    </row>
    <row r="119" spans="12:24" ht="15" thickBot="1" x14ac:dyDescent="0.35">
      <c r="L119" s="5" t="s">
        <v>130</v>
      </c>
      <c r="M119" s="6">
        <v>12</v>
      </c>
      <c r="N119" s="6">
        <v>22</v>
      </c>
      <c r="O119" s="6">
        <v>1</v>
      </c>
      <c r="P119" s="6">
        <v>1198</v>
      </c>
      <c r="Q119" s="6">
        <v>12</v>
      </c>
      <c r="R119" s="6">
        <v>22</v>
      </c>
      <c r="S119" s="6">
        <v>1</v>
      </c>
      <c r="T119" s="6">
        <v>4</v>
      </c>
      <c r="U119" s="6">
        <v>1272</v>
      </c>
      <c r="V119" s="6">
        <v>1272</v>
      </c>
      <c r="W119" s="6">
        <v>0</v>
      </c>
      <c r="X119" s="6">
        <v>0</v>
      </c>
    </row>
    <row r="120" spans="12:24" ht="15" thickBot="1" x14ac:dyDescent="0.35">
      <c r="L120" s="5" t="s">
        <v>131</v>
      </c>
      <c r="M120" s="6">
        <v>3</v>
      </c>
      <c r="N120" s="6">
        <v>23</v>
      </c>
      <c r="O120" s="6">
        <v>177</v>
      </c>
      <c r="P120" s="6">
        <v>1196</v>
      </c>
      <c r="Q120" s="6">
        <v>3</v>
      </c>
      <c r="R120" s="6">
        <v>23</v>
      </c>
      <c r="S120" s="6">
        <v>15</v>
      </c>
      <c r="T120" s="6">
        <v>2</v>
      </c>
      <c r="U120" s="6">
        <v>1442</v>
      </c>
      <c r="V120" s="6">
        <v>1442</v>
      </c>
      <c r="W120" s="6">
        <v>0</v>
      </c>
      <c r="X120" s="6">
        <v>0</v>
      </c>
    </row>
    <row r="121" spans="12:24" ht="15" thickBot="1" x14ac:dyDescent="0.35">
      <c r="L121" s="5" t="s">
        <v>132</v>
      </c>
      <c r="M121" s="6">
        <v>3</v>
      </c>
      <c r="N121" s="6">
        <v>15</v>
      </c>
      <c r="O121" s="6">
        <v>1</v>
      </c>
      <c r="P121" s="6">
        <v>9313</v>
      </c>
      <c r="Q121" s="6">
        <v>3</v>
      </c>
      <c r="R121" s="6">
        <v>15</v>
      </c>
      <c r="S121" s="6">
        <v>1</v>
      </c>
      <c r="T121" s="6">
        <v>27</v>
      </c>
      <c r="U121" s="6">
        <v>9378</v>
      </c>
      <c r="V121" s="6">
        <v>9378</v>
      </c>
      <c r="W121" s="6">
        <v>0</v>
      </c>
      <c r="X121" s="6">
        <v>0</v>
      </c>
    </row>
    <row r="122" spans="12:24" ht="15" thickBot="1" x14ac:dyDescent="0.35">
      <c r="L122" s="5" t="s">
        <v>133</v>
      </c>
      <c r="M122" s="6">
        <v>21</v>
      </c>
      <c r="N122" s="6">
        <v>14</v>
      </c>
      <c r="O122" s="6">
        <v>6</v>
      </c>
      <c r="P122" s="6">
        <v>6652</v>
      </c>
      <c r="Q122" s="6">
        <v>21</v>
      </c>
      <c r="R122" s="6">
        <v>14</v>
      </c>
      <c r="S122" s="6">
        <v>6</v>
      </c>
      <c r="T122" s="6">
        <v>18</v>
      </c>
      <c r="U122" s="6">
        <v>6752</v>
      </c>
      <c r="V122" s="6">
        <v>6752</v>
      </c>
      <c r="W122" s="6">
        <v>0</v>
      </c>
      <c r="X122" s="6">
        <v>0</v>
      </c>
    </row>
    <row r="123" spans="12:24" ht="15" thickBot="1" x14ac:dyDescent="0.35">
      <c r="L123" s="5" t="s">
        <v>134</v>
      </c>
      <c r="M123" s="6">
        <v>12</v>
      </c>
      <c r="N123" s="6">
        <v>9</v>
      </c>
      <c r="O123" s="6">
        <v>527</v>
      </c>
      <c r="P123" s="6">
        <v>10184</v>
      </c>
      <c r="Q123" s="6">
        <v>12</v>
      </c>
      <c r="R123" s="6">
        <v>9</v>
      </c>
      <c r="S123" s="6">
        <v>127</v>
      </c>
      <c r="T123" s="6">
        <v>29</v>
      </c>
      <c r="U123" s="6">
        <v>10909</v>
      </c>
      <c r="V123" s="6">
        <v>10909</v>
      </c>
      <c r="W123" s="6">
        <v>0</v>
      </c>
      <c r="X123" s="6">
        <v>0</v>
      </c>
    </row>
    <row r="124" spans="12:24" ht="15" thickBot="1" x14ac:dyDescent="0.35">
      <c r="L124" s="5" t="s">
        <v>135</v>
      </c>
      <c r="M124" s="6">
        <v>246</v>
      </c>
      <c r="N124" s="6">
        <v>3</v>
      </c>
      <c r="O124" s="6">
        <v>238</v>
      </c>
      <c r="P124" s="6">
        <v>9927</v>
      </c>
      <c r="Q124" s="6">
        <v>26</v>
      </c>
      <c r="R124" s="6">
        <v>3</v>
      </c>
      <c r="S124" s="6">
        <v>22</v>
      </c>
      <c r="T124" s="6">
        <v>28</v>
      </c>
      <c r="U124" s="6">
        <v>10493</v>
      </c>
      <c r="V124" s="6">
        <v>10493</v>
      </c>
      <c r="W124" s="6">
        <v>0</v>
      </c>
      <c r="X124" s="6">
        <v>0</v>
      </c>
    </row>
    <row r="125" spans="12:24" ht="15" thickBot="1" x14ac:dyDescent="0.35">
      <c r="L125" s="5" t="s">
        <v>136</v>
      </c>
      <c r="M125" s="6">
        <v>249</v>
      </c>
      <c r="N125" s="6">
        <v>13</v>
      </c>
      <c r="O125" s="6">
        <v>523</v>
      </c>
      <c r="P125" s="6">
        <v>5688</v>
      </c>
      <c r="Q125" s="6">
        <v>29</v>
      </c>
      <c r="R125" s="6">
        <v>13</v>
      </c>
      <c r="S125" s="6">
        <v>24</v>
      </c>
      <c r="T125" s="6">
        <v>13</v>
      </c>
      <c r="U125" s="6">
        <v>6552</v>
      </c>
      <c r="V125" s="6">
        <v>6552</v>
      </c>
      <c r="W125" s="6">
        <v>0</v>
      </c>
      <c r="X125" s="6">
        <v>0</v>
      </c>
    </row>
    <row r="126" spans="12:24" ht="15" thickBot="1" x14ac:dyDescent="0.35">
      <c r="L126" s="5" t="s">
        <v>137</v>
      </c>
      <c r="M126" s="6">
        <v>4</v>
      </c>
      <c r="N126" s="6">
        <v>21</v>
      </c>
      <c r="O126" s="6">
        <v>77</v>
      </c>
      <c r="P126" s="6">
        <v>6439</v>
      </c>
      <c r="Q126" s="6">
        <v>4</v>
      </c>
      <c r="R126" s="6">
        <v>21</v>
      </c>
      <c r="S126" s="6">
        <v>9</v>
      </c>
      <c r="T126" s="6">
        <v>15</v>
      </c>
      <c r="U126" s="6">
        <v>6590</v>
      </c>
      <c r="V126" s="6">
        <v>6590</v>
      </c>
      <c r="W126" s="6">
        <v>0</v>
      </c>
      <c r="X126" s="6">
        <v>0</v>
      </c>
    </row>
    <row r="127" spans="12:24" ht="15" thickBot="1" x14ac:dyDescent="0.35">
      <c r="L127" s="5" t="s">
        <v>138</v>
      </c>
      <c r="M127" s="6">
        <v>16</v>
      </c>
      <c r="N127" s="6">
        <v>17</v>
      </c>
      <c r="O127" s="6">
        <v>524</v>
      </c>
      <c r="P127" s="6">
        <v>8851</v>
      </c>
      <c r="Q127" s="6">
        <v>16</v>
      </c>
      <c r="R127" s="6">
        <v>17</v>
      </c>
      <c r="S127" s="6">
        <v>25</v>
      </c>
      <c r="T127" s="6">
        <v>24</v>
      </c>
      <c r="U127" s="6">
        <v>9490</v>
      </c>
      <c r="V127" s="6">
        <v>9490</v>
      </c>
      <c r="W127" s="6">
        <v>0</v>
      </c>
      <c r="X127" s="6">
        <v>0</v>
      </c>
    </row>
    <row r="128" spans="12:24" ht="15" thickBot="1" x14ac:dyDescent="0.35">
      <c r="L128" s="5" t="s">
        <v>139</v>
      </c>
      <c r="M128" s="6">
        <v>16</v>
      </c>
      <c r="N128" s="6">
        <v>20</v>
      </c>
      <c r="O128" s="6">
        <v>3</v>
      </c>
      <c r="P128" s="6">
        <v>1754</v>
      </c>
      <c r="Q128" s="6">
        <v>16</v>
      </c>
      <c r="R128" s="6">
        <v>20</v>
      </c>
      <c r="S128" s="6">
        <v>3</v>
      </c>
      <c r="T128" s="6">
        <v>5</v>
      </c>
      <c r="U128" s="6">
        <v>1837</v>
      </c>
      <c r="V128" s="6">
        <v>1837</v>
      </c>
      <c r="W128" s="6">
        <v>0</v>
      </c>
      <c r="X128" s="6">
        <v>0</v>
      </c>
    </row>
    <row r="129" spans="12:24" ht="15" thickBot="1" x14ac:dyDescent="0.35">
      <c r="L129" s="5" t="s">
        <v>140</v>
      </c>
      <c r="M129" s="6">
        <v>3</v>
      </c>
      <c r="N129" s="6">
        <v>189</v>
      </c>
      <c r="O129" s="6">
        <v>8</v>
      </c>
      <c r="P129" s="6">
        <v>335</v>
      </c>
      <c r="Q129" s="6">
        <v>3</v>
      </c>
      <c r="R129" s="6">
        <v>28</v>
      </c>
      <c r="S129" s="6">
        <v>8</v>
      </c>
      <c r="T129" s="6">
        <v>1</v>
      </c>
      <c r="U129" s="6">
        <v>575</v>
      </c>
      <c r="V129" s="6">
        <v>575</v>
      </c>
      <c r="W129" s="6">
        <v>0</v>
      </c>
      <c r="X129" s="6">
        <v>0</v>
      </c>
    </row>
    <row r="130" spans="12:24" ht="15" thickBot="1" x14ac:dyDescent="0.35">
      <c r="L130" s="5" t="s">
        <v>141</v>
      </c>
      <c r="M130" s="6">
        <v>21</v>
      </c>
      <c r="N130" s="6">
        <v>27</v>
      </c>
      <c r="O130" s="6">
        <v>180</v>
      </c>
      <c r="P130" s="6">
        <v>8023</v>
      </c>
      <c r="Q130" s="6">
        <v>21</v>
      </c>
      <c r="R130" s="6">
        <v>27</v>
      </c>
      <c r="S130" s="6">
        <v>18</v>
      </c>
      <c r="T130" s="6">
        <v>20</v>
      </c>
      <c r="U130" s="6">
        <v>8337</v>
      </c>
      <c r="V130" s="6">
        <v>8337</v>
      </c>
      <c r="W130" s="6">
        <v>0</v>
      </c>
      <c r="X130" s="6">
        <v>0</v>
      </c>
    </row>
    <row r="131" spans="12:24" ht="15" thickBot="1" x14ac:dyDescent="0.35">
      <c r="L131" s="5" t="s">
        <v>142</v>
      </c>
      <c r="M131" s="6">
        <v>6</v>
      </c>
      <c r="N131" s="6">
        <v>16</v>
      </c>
      <c r="O131" s="6">
        <v>237</v>
      </c>
      <c r="P131" s="6">
        <v>3876</v>
      </c>
      <c r="Q131" s="6">
        <v>6</v>
      </c>
      <c r="R131" s="6">
        <v>16</v>
      </c>
      <c r="S131" s="6">
        <v>21</v>
      </c>
      <c r="T131" s="6">
        <v>11</v>
      </c>
      <c r="U131" s="6">
        <v>4189</v>
      </c>
      <c r="V131" s="6">
        <v>4189</v>
      </c>
      <c r="W131" s="6">
        <v>0</v>
      </c>
      <c r="X131" s="6">
        <v>0</v>
      </c>
    </row>
    <row r="132" spans="12:24" ht="15" thickBot="1" x14ac:dyDescent="0.35">
      <c r="L132" s="5" t="s">
        <v>143</v>
      </c>
      <c r="M132" s="6">
        <v>19</v>
      </c>
      <c r="N132" s="6">
        <v>20</v>
      </c>
      <c r="O132" s="6">
        <v>522</v>
      </c>
      <c r="P132" s="6">
        <v>2243</v>
      </c>
      <c r="Q132" s="6">
        <v>19</v>
      </c>
      <c r="R132" s="6">
        <v>20</v>
      </c>
      <c r="S132" s="6">
        <v>23</v>
      </c>
      <c r="T132" s="6">
        <v>6</v>
      </c>
      <c r="U132" s="6">
        <v>2872</v>
      </c>
      <c r="V132" s="6">
        <v>2872</v>
      </c>
      <c r="W132" s="6">
        <v>0</v>
      </c>
      <c r="X132" s="6">
        <v>0</v>
      </c>
    </row>
    <row r="133" spans="12:24" ht="15" thickBot="1" x14ac:dyDescent="0.35">
      <c r="L133" s="5" t="s">
        <v>144</v>
      </c>
      <c r="M133" s="6">
        <v>246</v>
      </c>
      <c r="N133" s="6">
        <v>18</v>
      </c>
      <c r="O133" s="6">
        <v>526</v>
      </c>
      <c r="P133" s="6">
        <v>1197</v>
      </c>
      <c r="Q133" s="6">
        <v>26</v>
      </c>
      <c r="R133" s="6">
        <v>18</v>
      </c>
      <c r="S133" s="6">
        <v>126</v>
      </c>
      <c r="T133" s="6">
        <v>3</v>
      </c>
      <c r="U133" s="6">
        <v>2160</v>
      </c>
      <c r="V133" s="6">
        <v>2160</v>
      </c>
      <c r="W133" s="6">
        <v>0</v>
      </c>
      <c r="X133" s="6">
        <v>0</v>
      </c>
    </row>
    <row r="134" spans="12:24" ht="15" thickBot="1" x14ac:dyDescent="0.35"/>
    <row r="135" spans="12:24" ht="15" thickBot="1" x14ac:dyDescent="0.35">
      <c r="L135" s="7" t="s">
        <v>86</v>
      </c>
      <c r="M135" s="8">
        <v>11601</v>
      </c>
    </row>
    <row r="136" spans="12:24" ht="15" thickBot="1" x14ac:dyDescent="0.35">
      <c r="L136" s="7" t="s">
        <v>187</v>
      </c>
      <c r="M136" s="8">
        <v>334</v>
      </c>
    </row>
    <row r="137" spans="12:24" ht="15" thickBot="1" x14ac:dyDescent="0.35">
      <c r="L137" s="7" t="s">
        <v>88</v>
      </c>
      <c r="M137" s="8">
        <v>176644</v>
      </c>
    </row>
    <row r="138" spans="12:24" ht="15" thickBot="1" x14ac:dyDescent="0.35">
      <c r="L138" s="7" t="s">
        <v>89</v>
      </c>
      <c r="M138" s="8">
        <v>176644</v>
      </c>
    </row>
    <row r="139" spans="12:24" ht="15" thickBot="1" x14ac:dyDescent="0.35">
      <c r="L139" s="7" t="s">
        <v>90</v>
      </c>
      <c r="M139" s="8">
        <v>0</v>
      </c>
    </row>
    <row r="140" spans="12:24" ht="15" thickBot="1" x14ac:dyDescent="0.35">
      <c r="L140" s="7" t="s">
        <v>91</v>
      </c>
      <c r="M140" s="8"/>
    </row>
    <row r="141" spans="12:24" ht="15" thickBot="1" x14ac:dyDescent="0.35">
      <c r="L141" s="7" t="s">
        <v>92</v>
      </c>
      <c r="M141" s="8"/>
    </row>
    <row r="142" spans="12:24" ht="15" thickBot="1" x14ac:dyDescent="0.35">
      <c r="L142" s="7" t="s">
        <v>93</v>
      </c>
      <c r="M142" s="8">
        <v>0</v>
      </c>
    </row>
    <row r="144" spans="12:24" x14ac:dyDescent="0.3">
      <c r="L144" s="9" t="s">
        <v>94</v>
      </c>
    </row>
    <row r="146" spans="12:12" x14ac:dyDescent="0.3">
      <c r="L146" s="10" t="s">
        <v>232</v>
      </c>
    </row>
    <row r="147" spans="12:12" x14ac:dyDescent="0.3">
      <c r="L147" s="10" t="s">
        <v>244</v>
      </c>
    </row>
  </sheetData>
  <conditionalFormatting sqref="G72:G10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2:H1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2:I1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2:J1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2:V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2:X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72:Y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44" r:id="rId1" display="https://miau.my-x.hu/myx-free/coco/test/148398720220309151228.html" xr:uid="{1B0B1663-11FE-4E55-BC1B-F55D8E02285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dinamikus</vt:lpstr>
      <vt:lpstr>STD_statikus1</vt:lpstr>
      <vt:lpstr>STD_statikus2</vt:lpstr>
      <vt:lpstr>STD_statikus_dupla_objektum</vt:lpstr>
      <vt:lpstr>STD_stat_dupla_O_dupla_A</vt:lpstr>
      <vt:lpstr>MCMs</vt:lpstr>
      <vt:lpstr>Y0s</vt:lpstr>
      <vt:lpstr>Y0_szimpla_dublan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2022-03-08T08:36:20Z</dcterms:created>
  <dcterms:modified xsi:type="dcterms:W3CDTF">2022-03-11T17:27:50Z</dcterms:modified>
</cp:coreProperties>
</file>