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1E2A8AAE-2B8D-414B-89B0-CFAB82DEF835}" xr6:coauthVersionLast="47" xr6:coauthVersionMax="47" xr10:uidLastSave="{00000000-0000-0000-0000-000000000000}"/>
  <bookViews>
    <workbookView xWindow="-108" yWindow="-108" windowWidth="23256" windowHeight="12720" activeTab="6" xr2:uid="{00000000-000D-0000-FFFF-FFFF00000000}"/>
  </bookViews>
  <sheets>
    <sheet name="naiv" sheetId="8" r:id="rId1"/>
    <sheet name="Sheet1" sheetId="1" r:id="rId2"/>
    <sheet name="Sheet1 (4)" sheetId="4" r:id="rId3"/>
    <sheet name="Sheet1 (2)" sheetId="2" r:id="rId4"/>
    <sheet name="Sheet1 (3)" sheetId="3" r:id="rId5"/>
    <sheet name="Sheet1 (5)" sheetId="6" r:id="rId6"/>
    <sheet name="info" sheetId="7" r:id="rId7"/>
  </sheets>
  <definedNames>
    <definedName name="solver_adj" localSheetId="1" hidden="1">Sheet1!$B$28:$E$37</definedName>
    <definedName name="solver_adj" localSheetId="3" hidden="1">'Sheet1 (2)'!$B$28:$E$37</definedName>
    <definedName name="solver_adj" localSheetId="4" hidden="1">'Sheet1 (3)'!$B$28:$E$37</definedName>
    <definedName name="solver_adj" localSheetId="2" hidden="1">'Sheet1 (4)'!$B$28:$E$37</definedName>
    <definedName name="solver_adj" localSheetId="5" hidden="1">'Sheet1 (5)'!$B$28:$E$37</definedName>
    <definedName name="solver_cvg" localSheetId="1" hidden="1">0.0001</definedName>
    <definedName name="solver_cvg" localSheetId="3" hidden="1">0.0001</definedName>
    <definedName name="solver_cvg" localSheetId="4" hidden="1">0.0001</definedName>
    <definedName name="solver_cvg" localSheetId="2" hidden="1">0.0001</definedName>
    <definedName name="solver_cvg" localSheetId="5" hidden="1">0.0001</definedName>
    <definedName name="solver_drv" localSheetId="1" hidden="1">1</definedName>
    <definedName name="solver_drv" localSheetId="3" hidden="1">1</definedName>
    <definedName name="solver_drv" localSheetId="4" hidden="1">1</definedName>
    <definedName name="solver_drv" localSheetId="2" hidden="1">1</definedName>
    <definedName name="solver_drv" localSheetId="5" hidden="1">1</definedName>
    <definedName name="solver_eng" localSheetId="1" hidden="1">1</definedName>
    <definedName name="solver_eng" localSheetId="3" hidden="1">1</definedName>
    <definedName name="solver_eng" localSheetId="4" hidden="1">1</definedName>
    <definedName name="solver_eng" localSheetId="2" hidden="1">1</definedName>
    <definedName name="solver_eng" localSheetId="5" hidden="1">1</definedName>
    <definedName name="solver_est" localSheetId="1" hidden="1">1</definedName>
    <definedName name="solver_est" localSheetId="3" hidden="1">1</definedName>
    <definedName name="solver_est" localSheetId="4" hidden="1">1</definedName>
    <definedName name="solver_est" localSheetId="2" hidden="1">1</definedName>
    <definedName name="solver_est" localSheetId="5" hidden="1">1</definedName>
    <definedName name="solver_itr" localSheetId="1" hidden="1">2147483647</definedName>
    <definedName name="solver_itr" localSheetId="3" hidden="1">2147483647</definedName>
    <definedName name="solver_itr" localSheetId="4" hidden="1">2147483647</definedName>
    <definedName name="solver_itr" localSheetId="2" hidden="1">2147483647</definedName>
    <definedName name="solver_itr" localSheetId="5" hidden="1">2147483647</definedName>
    <definedName name="solver_lhs1" localSheetId="1" hidden="1">Sheet1!$C$40:$E$48</definedName>
    <definedName name="solver_lhs1" localSheetId="3" hidden="1">'Sheet1 (2)'!$B$40:$E$48</definedName>
    <definedName name="solver_lhs1" localSheetId="4" hidden="1">'Sheet1 (3)'!$C$40:$E$48</definedName>
    <definedName name="solver_lhs1" localSheetId="2" hidden="1">'Sheet1 (4)'!$B$40:$E$48</definedName>
    <definedName name="solver_lhs1" localSheetId="5" hidden="1">'Sheet1 (5)'!$C$40:$E$48</definedName>
    <definedName name="solver_lhs2" localSheetId="4" hidden="1">'Sheet1 (3)'!$H$56</definedName>
    <definedName name="solver_lin" localSheetId="1" hidden="1">2</definedName>
    <definedName name="solver_lin" localSheetId="5" hidden="1">2</definedName>
    <definedName name="solver_mip" localSheetId="1" hidden="1">2147483647</definedName>
    <definedName name="solver_mip" localSheetId="3" hidden="1">2147483647</definedName>
    <definedName name="solver_mip" localSheetId="4" hidden="1">2147483647</definedName>
    <definedName name="solver_mip" localSheetId="2" hidden="1">2147483647</definedName>
    <definedName name="solver_mip" localSheetId="5" hidden="1">2147483647</definedName>
    <definedName name="solver_mni" localSheetId="1" hidden="1">30</definedName>
    <definedName name="solver_mni" localSheetId="3" hidden="1">30</definedName>
    <definedName name="solver_mni" localSheetId="4" hidden="1">30</definedName>
    <definedName name="solver_mni" localSheetId="2" hidden="1">30</definedName>
    <definedName name="solver_mni" localSheetId="5" hidden="1">30</definedName>
    <definedName name="solver_mrt" localSheetId="1" hidden="1">0.075</definedName>
    <definedName name="solver_mrt" localSheetId="3" hidden="1">0.075</definedName>
    <definedName name="solver_mrt" localSheetId="4" hidden="1">0.075</definedName>
    <definedName name="solver_mrt" localSheetId="2" hidden="1">0.075</definedName>
    <definedName name="solver_mrt" localSheetId="5" hidden="1">0.075</definedName>
    <definedName name="solver_msl" localSheetId="1" hidden="1">2</definedName>
    <definedName name="solver_msl" localSheetId="3" hidden="1">2</definedName>
    <definedName name="solver_msl" localSheetId="4" hidden="1">2</definedName>
    <definedName name="solver_msl" localSheetId="2" hidden="1">2</definedName>
    <definedName name="solver_msl" localSheetId="5" hidden="1">2</definedName>
    <definedName name="solver_neg" localSheetId="1" hidden="1">1</definedName>
    <definedName name="solver_neg" localSheetId="3" hidden="1">1</definedName>
    <definedName name="solver_neg" localSheetId="4" hidden="1">1</definedName>
    <definedName name="solver_neg" localSheetId="2" hidden="1">1</definedName>
    <definedName name="solver_neg" localSheetId="5" hidden="1">1</definedName>
    <definedName name="solver_nod" localSheetId="1" hidden="1">2147483647</definedName>
    <definedName name="solver_nod" localSheetId="3" hidden="1">2147483647</definedName>
    <definedName name="solver_nod" localSheetId="4" hidden="1">2147483647</definedName>
    <definedName name="solver_nod" localSheetId="2" hidden="1">2147483647</definedName>
    <definedName name="solver_nod" localSheetId="5" hidden="1">2147483647</definedName>
    <definedName name="solver_num" localSheetId="1" hidden="1">1</definedName>
    <definedName name="solver_num" localSheetId="3" hidden="1">1</definedName>
    <definedName name="solver_num" localSheetId="4" hidden="1">2</definedName>
    <definedName name="solver_num" localSheetId="2" hidden="1">1</definedName>
    <definedName name="solver_num" localSheetId="5" hidden="1">0</definedName>
    <definedName name="solver_nwt" localSheetId="1" hidden="1">1</definedName>
    <definedName name="solver_nwt" localSheetId="3" hidden="1">1</definedName>
    <definedName name="solver_nwt" localSheetId="4" hidden="1">1</definedName>
    <definedName name="solver_nwt" localSheetId="2" hidden="1">1</definedName>
    <definedName name="solver_nwt" localSheetId="5" hidden="1">1</definedName>
    <definedName name="solver_opt" localSheetId="3" hidden="1">'Sheet1 (2)'!$H$50</definedName>
    <definedName name="solver_opt" localSheetId="4" hidden="1">'Sheet1 (3)'!$H$50</definedName>
    <definedName name="solver_opt" localSheetId="2" hidden="1">'Sheet1 (4)'!$H$50</definedName>
    <definedName name="solver_opt" localSheetId="5" hidden="1">'Sheet1 (5)'!$H$50</definedName>
    <definedName name="solver_pre" localSheetId="1" hidden="1">0.000001</definedName>
    <definedName name="solver_pre" localSheetId="3" hidden="1">0.000001</definedName>
    <definedName name="solver_pre" localSheetId="4" hidden="1">0.000001</definedName>
    <definedName name="solver_pre" localSheetId="2" hidden="1">0.000001</definedName>
    <definedName name="solver_pre" localSheetId="5" hidden="1">0.000001</definedName>
    <definedName name="solver_rbv" localSheetId="1" hidden="1">1</definedName>
    <definedName name="solver_rbv" localSheetId="3" hidden="1">1</definedName>
    <definedName name="solver_rbv" localSheetId="4" hidden="1">1</definedName>
    <definedName name="solver_rbv" localSheetId="2" hidden="1">1</definedName>
    <definedName name="solver_rbv" localSheetId="5" hidden="1">1</definedName>
    <definedName name="solver_rel1" localSheetId="1" hidden="1">3</definedName>
    <definedName name="solver_rel1" localSheetId="3" hidden="1">3</definedName>
    <definedName name="solver_rel1" localSheetId="4" hidden="1">3</definedName>
    <definedName name="solver_rel1" localSheetId="2" hidden="1">3</definedName>
    <definedName name="solver_rel1" localSheetId="5" hidden="1">3</definedName>
    <definedName name="solver_rel2" localSheetId="4" hidden="1">1</definedName>
    <definedName name="solver_rhs1" localSheetId="1" hidden="1">0</definedName>
    <definedName name="solver_rhs1" localSheetId="3" hidden="1">0</definedName>
    <definedName name="solver_rhs1" localSheetId="4" hidden="1">0</definedName>
    <definedName name="solver_rhs1" localSheetId="2" hidden="1">0</definedName>
    <definedName name="solver_rhs1" localSheetId="5" hidden="1">0</definedName>
    <definedName name="solver_rhs2" localSheetId="4" hidden="1">1</definedName>
    <definedName name="solver_rlx" localSheetId="1" hidden="1">2</definedName>
    <definedName name="solver_rlx" localSheetId="3" hidden="1">2</definedName>
    <definedName name="solver_rlx" localSheetId="4" hidden="1">2</definedName>
    <definedName name="solver_rlx" localSheetId="2" hidden="1">2</definedName>
    <definedName name="solver_rlx" localSheetId="5" hidden="1">2</definedName>
    <definedName name="solver_rsd" localSheetId="1" hidden="1">0</definedName>
    <definedName name="solver_rsd" localSheetId="3" hidden="1">0</definedName>
    <definedName name="solver_rsd" localSheetId="4" hidden="1">0</definedName>
    <definedName name="solver_rsd" localSheetId="2" hidden="1">0</definedName>
    <definedName name="solver_rsd" localSheetId="5" hidden="1">0</definedName>
    <definedName name="solver_scl" localSheetId="1" hidden="1">1</definedName>
    <definedName name="solver_scl" localSheetId="3" hidden="1">1</definedName>
    <definedName name="solver_scl" localSheetId="4" hidden="1">1</definedName>
    <definedName name="solver_scl" localSheetId="2" hidden="1">1</definedName>
    <definedName name="solver_scl" localSheetId="5" hidden="1">1</definedName>
    <definedName name="solver_sho" localSheetId="1" hidden="1">2</definedName>
    <definedName name="solver_sho" localSheetId="3" hidden="1">2</definedName>
    <definedName name="solver_sho" localSheetId="4" hidden="1">2</definedName>
    <definedName name="solver_sho" localSheetId="2" hidden="1">2</definedName>
    <definedName name="solver_sho" localSheetId="5" hidden="1">2</definedName>
    <definedName name="solver_ssz" localSheetId="1" hidden="1">100</definedName>
    <definedName name="solver_ssz" localSheetId="3" hidden="1">100</definedName>
    <definedName name="solver_ssz" localSheetId="4" hidden="1">100</definedName>
    <definedName name="solver_ssz" localSheetId="2" hidden="1">100</definedName>
    <definedName name="solver_ssz" localSheetId="5" hidden="1">100</definedName>
    <definedName name="solver_tim" localSheetId="1" hidden="1">2147483647</definedName>
    <definedName name="solver_tim" localSheetId="3" hidden="1">2147483647</definedName>
    <definedName name="solver_tim" localSheetId="4" hidden="1">2147483647</definedName>
    <definedName name="solver_tim" localSheetId="2" hidden="1">2147483647</definedName>
    <definedName name="solver_tim" localSheetId="5" hidden="1">2147483647</definedName>
    <definedName name="solver_tol" localSheetId="1" hidden="1">0.01</definedName>
    <definedName name="solver_tol" localSheetId="3" hidden="1">0.01</definedName>
    <definedName name="solver_tol" localSheetId="4" hidden="1">0.01</definedName>
    <definedName name="solver_tol" localSheetId="2" hidden="1">0.01</definedName>
    <definedName name="solver_tol" localSheetId="5" hidden="1">0.01</definedName>
    <definedName name="solver_typ" localSheetId="1" hidden="1">2</definedName>
    <definedName name="solver_typ" localSheetId="3" hidden="1">2</definedName>
    <definedName name="solver_typ" localSheetId="4" hidden="1">2</definedName>
    <definedName name="solver_typ" localSheetId="2" hidden="1">2</definedName>
    <definedName name="solver_typ" localSheetId="5" hidden="1">2</definedName>
    <definedName name="solver_val" localSheetId="1" hidden="1">0</definedName>
    <definedName name="solver_val" localSheetId="3" hidden="1">0</definedName>
    <definedName name="solver_val" localSheetId="4" hidden="1">0</definedName>
    <definedName name="solver_val" localSheetId="2" hidden="1">0</definedName>
    <definedName name="solver_val" localSheetId="5" hidden="1">0</definedName>
    <definedName name="solver_ver" localSheetId="1" hidden="1">2</definedName>
    <definedName name="solver_ver" localSheetId="3" hidden="1">3</definedName>
    <definedName name="solver_ver" localSheetId="4" hidden="1">3</definedName>
    <definedName name="solver_ver" localSheetId="2" hidden="1">3</definedName>
    <definedName name="solver_ver" localSheetId="5" hidden="1">2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8" l="1"/>
  <c r="G4" i="1"/>
  <c r="G5" i="1"/>
  <c r="G6" i="1"/>
  <c r="G7" i="1"/>
  <c r="G8" i="1"/>
  <c r="G9" i="1"/>
  <c r="G10" i="1"/>
  <c r="G11" i="1"/>
  <c r="G12" i="1"/>
  <c r="G3" i="1"/>
  <c r="F61" i="6"/>
  <c r="A61" i="6"/>
  <c r="F60" i="6"/>
  <c r="A60" i="6"/>
  <c r="F59" i="6"/>
  <c r="D59" i="6"/>
  <c r="A59" i="6"/>
  <c r="F58" i="6"/>
  <c r="A58" i="6"/>
  <c r="F57" i="6"/>
  <c r="A57" i="6"/>
  <c r="F56" i="6"/>
  <c r="A56" i="6"/>
  <c r="F55" i="6"/>
  <c r="A55" i="6"/>
  <c r="F54" i="6"/>
  <c r="A54" i="6"/>
  <c r="F53" i="6"/>
  <c r="A53" i="6"/>
  <c r="F52" i="6"/>
  <c r="A52" i="6"/>
  <c r="J51" i="6"/>
  <c r="I51" i="6"/>
  <c r="F51" i="6"/>
  <c r="E51" i="6"/>
  <c r="D51" i="6"/>
  <c r="C51" i="6"/>
  <c r="B51" i="6"/>
  <c r="E48" i="6"/>
  <c r="D48" i="6"/>
  <c r="C48" i="6"/>
  <c r="B48" i="6"/>
  <c r="E47" i="6"/>
  <c r="D47" i="6"/>
  <c r="C47" i="6"/>
  <c r="B47" i="6"/>
  <c r="E46" i="6"/>
  <c r="D46" i="6"/>
  <c r="C46" i="6"/>
  <c r="B46" i="6"/>
  <c r="E45" i="6"/>
  <c r="D45" i="6"/>
  <c r="C45" i="6"/>
  <c r="B45" i="6"/>
  <c r="E44" i="6"/>
  <c r="D44" i="6"/>
  <c r="C44" i="6"/>
  <c r="B44" i="6"/>
  <c r="E43" i="6"/>
  <c r="D43" i="6"/>
  <c r="C43" i="6"/>
  <c r="B43" i="6"/>
  <c r="E42" i="6"/>
  <c r="D42" i="6"/>
  <c r="C42" i="6"/>
  <c r="B42" i="6"/>
  <c r="E41" i="6"/>
  <c r="D41" i="6"/>
  <c r="C41" i="6"/>
  <c r="B41" i="6"/>
  <c r="E40" i="6"/>
  <c r="D40" i="6"/>
  <c r="C40" i="6"/>
  <c r="B40" i="6"/>
  <c r="D27" i="6"/>
  <c r="D39" i="6" s="1"/>
  <c r="F24" i="6"/>
  <c r="E24" i="6"/>
  <c r="E61" i="6" s="1"/>
  <c r="D24" i="6"/>
  <c r="D61" i="6" s="1"/>
  <c r="C24" i="6"/>
  <c r="C61" i="6" s="1"/>
  <c r="B24" i="6"/>
  <c r="B61" i="6" s="1"/>
  <c r="A24" i="6"/>
  <c r="F23" i="6"/>
  <c r="E23" i="6"/>
  <c r="E60" i="6" s="1"/>
  <c r="D23" i="6"/>
  <c r="D60" i="6" s="1"/>
  <c r="C23" i="6"/>
  <c r="C60" i="6" s="1"/>
  <c r="B23" i="6"/>
  <c r="B60" i="6" s="1"/>
  <c r="A23" i="6"/>
  <c r="F22" i="6"/>
  <c r="E22" i="6"/>
  <c r="E59" i="6" s="1"/>
  <c r="D22" i="6"/>
  <c r="C22" i="6"/>
  <c r="C59" i="6" s="1"/>
  <c r="B22" i="6"/>
  <c r="B59" i="6" s="1"/>
  <c r="A22" i="6"/>
  <c r="F21" i="6"/>
  <c r="E21" i="6"/>
  <c r="E58" i="6" s="1"/>
  <c r="D21" i="6"/>
  <c r="D58" i="6" s="1"/>
  <c r="C21" i="6"/>
  <c r="C58" i="6" s="1"/>
  <c r="B21" i="6"/>
  <c r="B58" i="6" s="1"/>
  <c r="A21" i="6"/>
  <c r="F20" i="6"/>
  <c r="E20" i="6"/>
  <c r="E57" i="6" s="1"/>
  <c r="D20" i="6"/>
  <c r="D57" i="6" s="1"/>
  <c r="C20" i="6"/>
  <c r="C57" i="6" s="1"/>
  <c r="B20" i="6"/>
  <c r="B57" i="6" s="1"/>
  <c r="A20" i="6"/>
  <c r="F19" i="6"/>
  <c r="E19" i="6"/>
  <c r="E56" i="6" s="1"/>
  <c r="D19" i="6"/>
  <c r="D56" i="6" s="1"/>
  <c r="C19" i="6"/>
  <c r="C56" i="6" s="1"/>
  <c r="B19" i="6"/>
  <c r="B56" i="6" s="1"/>
  <c r="A19" i="6"/>
  <c r="F18" i="6"/>
  <c r="E18" i="6"/>
  <c r="E55" i="6" s="1"/>
  <c r="D18" i="6"/>
  <c r="D55" i="6" s="1"/>
  <c r="C18" i="6"/>
  <c r="C55" i="6" s="1"/>
  <c r="B18" i="6"/>
  <c r="B55" i="6" s="1"/>
  <c r="A18" i="6"/>
  <c r="F17" i="6"/>
  <c r="E17" i="6"/>
  <c r="E54" i="6" s="1"/>
  <c r="D17" i="6"/>
  <c r="D54" i="6" s="1"/>
  <c r="C17" i="6"/>
  <c r="C54" i="6" s="1"/>
  <c r="B17" i="6"/>
  <c r="B54" i="6" s="1"/>
  <c r="A17" i="6"/>
  <c r="F16" i="6"/>
  <c r="E16" i="6"/>
  <c r="E53" i="6" s="1"/>
  <c r="D16" i="6"/>
  <c r="D53" i="6" s="1"/>
  <c r="C16" i="6"/>
  <c r="C53" i="6" s="1"/>
  <c r="B16" i="6"/>
  <c r="B53" i="6" s="1"/>
  <c r="A16" i="6"/>
  <c r="F15" i="6"/>
  <c r="E15" i="6"/>
  <c r="E52" i="6" s="1"/>
  <c r="D15" i="6"/>
  <c r="D52" i="6" s="1"/>
  <c r="C15" i="6"/>
  <c r="C52" i="6" s="1"/>
  <c r="B15" i="6"/>
  <c r="B52" i="6" s="1"/>
  <c r="A15" i="6"/>
  <c r="F14" i="6"/>
  <c r="E14" i="6"/>
  <c r="E27" i="6" s="1"/>
  <c r="E39" i="6" s="1"/>
  <c r="D14" i="6"/>
  <c r="C14" i="6"/>
  <c r="C27" i="6" s="1"/>
  <c r="C39" i="6" s="1"/>
  <c r="B14" i="6"/>
  <c r="B27" i="6" s="1"/>
  <c r="B39" i="6" s="1"/>
  <c r="J51" i="1"/>
  <c r="I51" i="1"/>
  <c r="F61" i="4"/>
  <c r="A61" i="4"/>
  <c r="F60" i="4"/>
  <c r="A60" i="4"/>
  <c r="F59" i="4"/>
  <c r="A59" i="4"/>
  <c r="F58" i="4"/>
  <c r="A58" i="4"/>
  <c r="F57" i="4"/>
  <c r="A57" i="4"/>
  <c r="F56" i="4"/>
  <c r="A56" i="4"/>
  <c r="F55" i="4"/>
  <c r="A55" i="4"/>
  <c r="F54" i="4"/>
  <c r="A54" i="4"/>
  <c r="F53" i="4"/>
  <c r="A53" i="4"/>
  <c r="F52" i="4"/>
  <c r="A52" i="4"/>
  <c r="F51" i="4"/>
  <c r="E51" i="4"/>
  <c r="D51" i="4"/>
  <c r="C51" i="4"/>
  <c r="B51" i="4"/>
  <c r="E48" i="4"/>
  <c r="D48" i="4"/>
  <c r="C48" i="4"/>
  <c r="B48" i="4"/>
  <c r="E47" i="4"/>
  <c r="D47" i="4"/>
  <c r="C47" i="4"/>
  <c r="B47" i="4"/>
  <c r="E46" i="4"/>
  <c r="D46" i="4"/>
  <c r="C46" i="4"/>
  <c r="B46" i="4"/>
  <c r="E45" i="4"/>
  <c r="D45" i="4"/>
  <c r="C45" i="4"/>
  <c r="B45" i="4"/>
  <c r="E44" i="4"/>
  <c r="D44" i="4"/>
  <c r="C44" i="4"/>
  <c r="B44" i="4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F24" i="4"/>
  <c r="E24" i="4"/>
  <c r="E61" i="4" s="1"/>
  <c r="D24" i="4"/>
  <c r="D61" i="4" s="1"/>
  <c r="C24" i="4"/>
  <c r="C61" i="4" s="1"/>
  <c r="B24" i="4"/>
  <c r="B61" i="4" s="1"/>
  <c r="A24" i="4"/>
  <c r="F23" i="4"/>
  <c r="E23" i="4"/>
  <c r="E60" i="4" s="1"/>
  <c r="D23" i="4"/>
  <c r="D60" i="4" s="1"/>
  <c r="C23" i="4"/>
  <c r="C60" i="4" s="1"/>
  <c r="B23" i="4"/>
  <c r="B60" i="4" s="1"/>
  <c r="A23" i="4"/>
  <c r="F22" i="4"/>
  <c r="E22" i="4"/>
  <c r="E59" i="4" s="1"/>
  <c r="D22" i="4"/>
  <c r="D59" i="4" s="1"/>
  <c r="C22" i="4"/>
  <c r="C59" i="4" s="1"/>
  <c r="B22" i="4"/>
  <c r="B59" i="4" s="1"/>
  <c r="A22" i="4"/>
  <c r="F21" i="4"/>
  <c r="E21" i="4"/>
  <c r="E58" i="4" s="1"/>
  <c r="D21" i="4"/>
  <c r="D58" i="4" s="1"/>
  <c r="C21" i="4"/>
  <c r="C58" i="4" s="1"/>
  <c r="B21" i="4"/>
  <c r="B58" i="4" s="1"/>
  <c r="A21" i="4"/>
  <c r="F20" i="4"/>
  <c r="E20" i="4"/>
  <c r="E57" i="4" s="1"/>
  <c r="D20" i="4"/>
  <c r="D57" i="4" s="1"/>
  <c r="C20" i="4"/>
  <c r="C57" i="4" s="1"/>
  <c r="B20" i="4"/>
  <c r="B57" i="4" s="1"/>
  <c r="A20" i="4"/>
  <c r="F19" i="4"/>
  <c r="E19" i="4"/>
  <c r="E56" i="4" s="1"/>
  <c r="D19" i="4"/>
  <c r="D56" i="4" s="1"/>
  <c r="C19" i="4"/>
  <c r="C56" i="4" s="1"/>
  <c r="B19" i="4"/>
  <c r="B56" i="4" s="1"/>
  <c r="A19" i="4"/>
  <c r="F18" i="4"/>
  <c r="E18" i="4"/>
  <c r="E55" i="4" s="1"/>
  <c r="D18" i="4"/>
  <c r="D55" i="4" s="1"/>
  <c r="C18" i="4"/>
  <c r="C55" i="4" s="1"/>
  <c r="B18" i="4"/>
  <c r="B55" i="4" s="1"/>
  <c r="A18" i="4"/>
  <c r="F17" i="4"/>
  <c r="E17" i="4"/>
  <c r="E54" i="4" s="1"/>
  <c r="D17" i="4"/>
  <c r="D54" i="4" s="1"/>
  <c r="C17" i="4"/>
  <c r="C54" i="4" s="1"/>
  <c r="B17" i="4"/>
  <c r="B54" i="4" s="1"/>
  <c r="A17" i="4"/>
  <c r="F16" i="4"/>
  <c r="E16" i="4"/>
  <c r="E53" i="4" s="1"/>
  <c r="D16" i="4"/>
  <c r="D53" i="4" s="1"/>
  <c r="C16" i="4"/>
  <c r="C53" i="4" s="1"/>
  <c r="B16" i="4"/>
  <c r="B53" i="4" s="1"/>
  <c r="A16" i="4"/>
  <c r="F15" i="4"/>
  <c r="E15" i="4"/>
  <c r="E52" i="4" s="1"/>
  <c r="D15" i="4"/>
  <c r="D52" i="4" s="1"/>
  <c r="C15" i="4"/>
  <c r="C52" i="4" s="1"/>
  <c r="B15" i="4"/>
  <c r="B52" i="4" s="1"/>
  <c r="A15" i="4"/>
  <c r="F14" i="4"/>
  <c r="E14" i="4"/>
  <c r="E27" i="4" s="1"/>
  <c r="E39" i="4" s="1"/>
  <c r="D14" i="4"/>
  <c r="D27" i="4" s="1"/>
  <c r="D39" i="4" s="1"/>
  <c r="C14" i="4"/>
  <c r="C27" i="4" s="1"/>
  <c r="C39" i="4" s="1"/>
  <c r="B14" i="4"/>
  <c r="B27" i="4" s="1"/>
  <c r="B39" i="4" s="1"/>
  <c r="B48" i="1"/>
  <c r="B47" i="1"/>
  <c r="B46" i="1"/>
  <c r="B45" i="1"/>
  <c r="B44" i="1"/>
  <c r="B43" i="1"/>
  <c r="B42" i="1"/>
  <c r="B41" i="1"/>
  <c r="B40" i="1"/>
  <c r="C40" i="1"/>
  <c r="F61" i="3"/>
  <c r="C61" i="3"/>
  <c r="B61" i="3"/>
  <c r="A61" i="3"/>
  <c r="F60" i="3"/>
  <c r="A60" i="3"/>
  <c r="F59" i="3"/>
  <c r="B59" i="3"/>
  <c r="A59" i="3"/>
  <c r="F58" i="3"/>
  <c r="B58" i="3"/>
  <c r="A58" i="3"/>
  <c r="F57" i="3"/>
  <c r="B57" i="3"/>
  <c r="A57" i="3"/>
  <c r="F56" i="3"/>
  <c r="B56" i="3"/>
  <c r="A56" i="3"/>
  <c r="F55" i="3"/>
  <c r="A55" i="3"/>
  <c r="F54" i="3"/>
  <c r="A54" i="3"/>
  <c r="F53" i="3"/>
  <c r="C53" i="3"/>
  <c r="B53" i="3"/>
  <c r="A53" i="3"/>
  <c r="F52" i="3"/>
  <c r="B52" i="3"/>
  <c r="A52" i="3"/>
  <c r="F51" i="3"/>
  <c r="E51" i="3"/>
  <c r="D51" i="3"/>
  <c r="C51" i="3"/>
  <c r="B51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F24" i="3"/>
  <c r="E24" i="3"/>
  <c r="E61" i="3" s="1"/>
  <c r="D24" i="3"/>
  <c r="D61" i="3" s="1"/>
  <c r="C24" i="3"/>
  <c r="B24" i="3"/>
  <c r="A24" i="3"/>
  <c r="F23" i="3"/>
  <c r="E23" i="3"/>
  <c r="E60" i="3" s="1"/>
  <c r="D23" i="3"/>
  <c r="D60" i="3" s="1"/>
  <c r="C23" i="3"/>
  <c r="C60" i="3" s="1"/>
  <c r="B23" i="3"/>
  <c r="B60" i="3" s="1"/>
  <c r="A23" i="3"/>
  <c r="F22" i="3"/>
  <c r="E22" i="3"/>
  <c r="E59" i="3" s="1"/>
  <c r="D22" i="3"/>
  <c r="D59" i="3" s="1"/>
  <c r="C22" i="3"/>
  <c r="C59" i="3" s="1"/>
  <c r="B22" i="3"/>
  <c r="A22" i="3"/>
  <c r="F21" i="3"/>
  <c r="E21" i="3"/>
  <c r="E58" i="3" s="1"/>
  <c r="D21" i="3"/>
  <c r="D58" i="3" s="1"/>
  <c r="C21" i="3"/>
  <c r="C58" i="3" s="1"/>
  <c r="B21" i="3"/>
  <c r="A21" i="3"/>
  <c r="F20" i="3"/>
  <c r="E20" i="3"/>
  <c r="E57" i="3" s="1"/>
  <c r="D20" i="3"/>
  <c r="D57" i="3" s="1"/>
  <c r="C20" i="3"/>
  <c r="C57" i="3" s="1"/>
  <c r="B20" i="3"/>
  <c r="A20" i="3"/>
  <c r="F19" i="3"/>
  <c r="E19" i="3"/>
  <c r="E56" i="3" s="1"/>
  <c r="D19" i="3"/>
  <c r="D56" i="3" s="1"/>
  <c r="C19" i="3"/>
  <c r="C56" i="3" s="1"/>
  <c r="B19" i="3"/>
  <c r="A19" i="3"/>
  <c r="F18" i="3"/>
  <c r="E18" i="3"/>
  <c r="E55" i="3" s="1"/>
  <c r="D18" i="3"/>
  <c r="D55" i="3" s="1"/>
  <c r="C18" i="3"/>
  <c r="C55" i="3" s="1"/>
  <c r="B18" i="3"/>
  <c r="B55" i="3" s="1"/>
  <c r="A18" i="3"/>
  <c r="F17" i="3"/>
  <c r="E17" i="3"/>
  <c r="E54" i="3" s="1"/>
  <c r="D17" i="3"/>
  <c r="D54" i="3" s="1"/>
  <c r="C17" i="3"/>
  <c r="C54" i="3" s="1"/>
  <c r="B17" i="3"/>
  <c r="B54" i="3" s="1"/>
  <c r="A17" i="3"/>
  <c r="F16" i="3"/>
  <c r="E16" i="3"/>
  <c r="E53" i="3" s="1"/>
  <c r="D16" i="3"/>
  <c r="D53" i="3" s="1"/>
  <c r="C16" i="3"/>
  <c r="B16" i="3"/>
  <c r="A16" i="3"/>
  <c r="F15" i="3"/>
  <c r="E15" i="3"/>
  <c r="E52" i="3" s="1"/>
  <c r="D15" i="3"/>
  <c r="D52" i="3" s="1"/>
  <c r="C15" i="3"/>
  <c r="C52" i="3" s="1"/>
  <c r="B15" i="3"/>
  <c r="A15" i="3"/>
  <c r="F14" i="3"/>
  <c r="E14" i="3"/>
  <c r="E27" i="3" s="1"/>
  <c r="E39" i="3" s="1"/>
  <c r="D14" i="3"/>
  <c r="D27" i="3" s="1"/>
  <c r="D39" i="3" s="1"/>
  <c r="C14" i="3"/>
  <c r="C27" i="3" s="1"/>
  <c r="C39" i="3" s="1"/>
  <c r="B14" i="3"/>
  <c r="B27" i="3" s="1"/>
  <c r="B39" i="3" s="1"/>
  <c r="B48" i="2"/>
  <c r="B47" i="2"/>
  <c r="B46" i="2"/>
  <c r="B45" i="2"/>
  <c r="B44" i="2"/>
  <c r="B43" i="2"/>
  <c r="B42" i="2"/>
  <c r="B41" i="2"/>
  <c r="B40" i="2"/>
  <c r="F61" i="2"/>
  <c r="A61" i="2"/>
  <c r="F60" i="2"/>
  <c r="D60" i="2"/>
  <c r="A60" i="2"/>
  <c r="F59" i="2"/>
  <c r="A59" i="2"/>
  <c r="F58" i="2"/>
  <c r="A58" i="2"/>
  <c r="F57" i="2"/>
  <c r="E57" i="2"/>
  <c r="D57" i="2"/>
  <c r="A57" i="2"/>
  <c r="F56" i="2"/>
  <c r="D56" i="2"/>
  <c r="A56" i="2"/>
  <c r="F55" i="2"/>
  <c r="A55" i="2"/>
  <c r="F54" i="2"/>
  <c r="A54" i="2"/>
  <c r="F53" i="2"/>
  <c r="E53" i="2"/>
  <c r="D53" i="2"/>
  <c r="B53" i="2"/>
  <c r="A53" i="2"/>
  <c r="F52" i="2"/>
  <c r="D52" i="2"/>
  <c r="A52" i="2"/>
  <c r="F51" i="2"/>
  <c r="E51" i="2"/>
  <c r="D51" i="2"/>
  <c r="C51" i="2"/>
  <c r="B51" i="2"/>
  <c r="E48" i="2"/>
  <c r="D48" i="2"/>
  <c r="C48" i="2"/>
  <c r="E47" i="2"/>
  <c r="D47" i="2"/>
  <c r="C47" i="2"/>
  <c r="E46" i="2"/>
  <c r="D46" i="2"/>
  <c r="C46" i="2"/>
  <c r="E45" i="2"/>
  <c r="D45" i="2"/>
  <c r="C45" i="2"/>
  <c r="E44" i="2"/>
  <c r="D44" i="2"/>
  <c r="C44" i="2"/>
  <c r="E43" i="2"/>
  <c r="D43" i="2"/>
  <c r="C43" i="2"/>
  <c r="E42" i="2"/>
  <c r="D42" i="2"/>
  <c r="C42" i="2"/>
  <c r="E41" i="2"/>
  <c r="D41" i="2"/>
  <c r="C41" i="2"/>
  <c r="E40" i="2"/>
  <c r="D40" i="2"/>
  <c r="C40" i="2"/>
  <c r="B27" i="2"/>
  <c r="B39" i="2" s="1"/>
  <c r="F24" i="2"/>
  <c r="E24" i="2"/>
  <c r="E61" i="2" s="1"/>
  <c r="D24" i="2"/>
  <c r="D61" i="2" s="1"/>
  <c r="C24" i="2"/>
  <c r="C61" i="2" s="1"/>
  <c r="B24" i="2"/>
  <c r="B61" i="2" s="1"/>
  <c r="A24" i="2"/>
  <c r="F23" i="2"/>
  <c r="E23" i="2"/>
  <c r="E60" i="2" s="1"/>
  <c r="D23" i="2"/>
  <c r="C23" i="2"/>
  <c r="C60" i="2" s="1"/>
  <c r="B23" i="2"/>
  <c r="B60" i="2" s="1"/>
  <c r="A23" i="2"/>
  <c r="F22" i="2"/>
  <c r="E22" i="2"/>
  <c r="E59" i="2" s="1"/>
  <c r="D22" i="2"/>
  <c r="D59" i="2" s="1"/>
  <c r="C22" i="2"/>
  <c r="C59" i="2" s="1"/>
  <c r="B22" i="2"/>
  <c r="B59" i="2" s="1"/>
  <c r="A22" i="2"/>
  <c r="F21" i="2"/>
  <c r="E21" i="2"/>
  <c r="E58" i="2" s="1"/>
  <c r="D21" i="2"/>
  <c r="D58" i="2" s="1"/>
  <c r="C21" i="2"/>
  <c r="C58" i="2" s="1"/>
  <c r="B21" i="2"/>
  <c r="B58" i="2" s="1"/>
  <c r="A21" i="2"/>
  <c r="F20" i="2"/>
  <c r="E20" i="2"/>
  <c r="D20" i="2"/>
  <c r="C20" i="2"/>
  <c r="C57" i="2" s="1"/>
  <c r="B20" i="2"/>
  <c r="B57" i="2" s="1"/>
  <c r="A20" i="2"/>
  <c r="F19" i="2"/>
  <c r="E19" i="2"/>
  <c r="E56" i="2" s="1"/>
  <c r="D19" i="2"/>
  <c r="C19" i="2"/>
  <c r="C56" i="2" s="1"/>
  <c r="B19" i="2"/>
  <c r="B56" i="2" s="1"/>
  <c r="A19" i="2"/>
  <c r="F18" i="2"/>
  <c r="E18" i="2"/>
  <c r="E55" i="2" s="1"/>
  <c r="D18" i="2"/>
  <c r="D55" i="2" s="1"/>
  <c r="C18" i="2"/>
  <c r="C55" i="2" s="1"/>
  <c r="B18" i="2"/>
  <c r="B55" i="2" s="1"/>
  <c r="A18" i="2"/>
  <c r="F17" i="2"/>
  <c r="E17" i="2"/>
  <c r="E54" i="2" s="1"/>
  <c r="D17" i="2"/>
  <c r="D54" i="2" s="1"/>
  <c r="C17" i="2"/>
  <c r="C54" i="2" s="1"/>
  <c r="B17" i="2"/>
  <c r="B54" i="2" s="1"/>
  <c r="A17" i="2"/>
  <c r="F16" i="2"/>
  <c r="E16" i="2"/>
  <c r="D16" i="2"/>
  <c r="C16" i="2"/>
  <c r="C53" i="2" s="1"/>
  <c r="B16" i="2"/>
  <c r="A16" i="2"/>
  <c r="F15" i="2"/>
  <c r="E15" i="2"/>
  <c r="E52" i="2" s="1"/>
  <c r="D15" i="2"/>
  <c r="C15" i="2"/>
  <c r="C52" i="2" s="1"/>
  <c r="B15" i="2"/>
  <c r="B52" i="2" s="1"/>
  <c r="A15" i="2"/>
  <c r="F14" i="2"/>
  <c r="E14" i="2"/>
  <c r="E27" i="2" s="1"/>
  <c r="E39" i="2" s="1"/>
  <c r="D14" i="2"/>
  <c r="D27" i="2" s="1"/>
  <c r="D39" i="2" s="1"/>
  <c r="C14" i="2"/>
  <c r="C27" i="2" s="1"/>
  <c r="C39" i="2" s="1"/>
  <c r="B14" i="2"/>
  <c r="F52" i="1"/>
  <c r="F53" i="1"/>
  <c r="F54" i="1"/>
  <c r="F55" i="1"/>
  <c r="F56" i="1"/>
  <c r="F57" i="1"/>
  <c r="F58" i="1"/>
  <c r="F59" i="1"/>
  <c r="F60" i="1"/>
  <c r="F61" i="1"/>
  <c r="E61" i="1"/>
  <c r="D61" i="1"/>
  <c r="C61" i="1"/>
  <c r="C58" i="1"/>
  <c r="E57" i="1"/>
  <c r="C56" i="1"/>
  <c r="E55" i="1"/>
  <c r="D55" i="1"/>
  <c r="C55" i="1"/>
  <c r="E53" i="1"/>
  <c r="D53" i="1"/>
  <c r="C53" i="1"/>
  <c r="A61" i="1"/>
  <c r="A60" i="1"/>
  <c r="A59" i="1"/>
  <c r="A58" i="1"/>
  <c r="A57" i="1"/>
  <c r="A56" i="1"/>
  <c r="A55" i="1"/>
  <c r="A54" i="1"/>
  <c r="A53" i="1"/>
  <c r="A52" i="1"/>
  <c r="F51" i="1"/>
  <c r="E51" i="1"/>
  <c r="D51" i="1"/>
  <c r="C51" i="1"/>
  <c r="B51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E27" i="1"/>
  <c r="E39" i="1" s="1"/>
  <c r="D27" i="1"/>
  <c r="D39" i="1" s="1"/>
  <c r="E24" i="1"/>
  <c r="D24" i="1"/>
  <c r="C24" i="1"/>
  <c r="B24" i="1"/>
  <c r="B61" i="1" s="1"/>
  <c r="E23" i="1"/>
  <c r="E60" i="1" s="1"/>
  <c r="D23" i="1"/>
  <c r="D60" i="1" s="1"/>
  <c r="C23" i="1"/>
  <c r="C60" i="1" s="1"/>
  <c r="B23" i="1"/>
  <c r="B60" i="1" s="1"/>
  <c r="E22" i="1"/>
  <c r="E59" i="1" s="1"/>
  <c r="D22" i="1"/>
  <c r="D59" i="1" s="1"/>
  <c r="C22" i="1"/>
  <c r="C59" i="1" s="1"/>
  <c r="B22" i="1"/>
  <c r="B59" i="1" s="1"/>
  <c r="E21" i="1"/>
  <c r="E58" i="1" s="1"/>
  <c r="D21" i="1"/>
  <c r="D58" i="1" s="1"/>
  <c r="C21" i="1"/>
  <c r="B21" i="1"/>
  <c r="B58" i="1" s="1"/>
  <c r="E20" i="1"/>
  <c r="D20" i="1"/>
  <c r="D57" i="1" s="1"/>
  <c r="C20" i="1"/>
  <c r="C57" i="1" s="1"/>
  <c r="B20" i="1"/>
  <c r="B57" i="1" s="1"/>
  <c r="E19" i="1"/>
  <c r="E56" i="1" s="1"/>
  <c r="D19" i="1"/>
  <c r="D56" i="1" s="1"/>
  <c r="C19" i="1"/>
  <c r="B19" i="1"/>
  <c r="B56" i="1" s="1"/>
  <c r="E18" i="1"/>
  <c r="D18" i="1"/>
  <c r="C18" i="1"/>
  <c r="B18" i="1"/>
  <c r="B55" i="1" s="1"/>
  <c r="E17" i="1"/>
  <c r="E54" i="1" s="1"/>
  <c r="D17" i="1"/>
  <c r="D54" i="1" s="1"/>
  <c r="C17" i="1"/>
  <c r="C54" i="1" s="1"/>
  <c r="B17" i="1"/>
  <c r="B54" i="1" s="1"/>
  <c r="E16" i="1"/>
  <c r="D16" i="1"/>
  <c r="C16" i="1"/>
  <c r="B16" i="1"/>
  <c r="B53" i="1" s="1"/>
  <c r="E15" i="1"/>
  <c r="E52" i="1" s="1"/>
  <c r="D15" i="1"/>
  <c r="D52" i="1" s="1"/>
  <c r="C15" i="1"/>
  <c r="C52" i="1" s="1"/>
  <c r="F15" i="1"/>
  <c r="F16" i="1"/>
  <c r="F17" i="1"/>
  <c r="F18" i="1"/>
  <c r="F19" i="1"/>
  <c r="F20" i="1"/>
  <c r="F21" i="1"/>
  <c r="F22" i="1"/>
  <c r="F23" i="1"/>
  <c r="F24" i="1"/>
  <c r="B15" i="1"/>
  <c r="B52" i="1" s="1"/>
  <c r="F14" i="1"/>
  <c r="E14" i="1"/>
  <c r="D14" i="1"/>
  <c r="C14" i="1"/>
  <c r="C27" i="1" s="1"/>
  <c r="C39" i="1" s="1"/>
  <c r="B14" i="1"/>
  <c r="B27" i="1" s="1"/>
  <c r="B39" i="1" s="1"/>
  <c r="A24" i="1"/>
  <c r="A23" i="1"/>
  <c r="A22" i="1"/>
  <c r="A21" i="1"/>
  <c r="A20" i="1"/>
  <c r="A19" i="1"/>
  <c r="A18" i="1"/>
  <c r="A17" i="1"/>
  <c r="A16" i="1"/>
  <c r="A15" i="1"/>
  <c r="C15" i="8"/>
  <c r="G55" i="6" l="1"/>
  <c r="H55" i="6" s="1"/>
  <c r="G59" i="6"/>
  <c r="H59" i="6" s="1"/>
  <c r="G54" i="6"/>
  <c r="H54" i="6" s="1"/>
  <c r="G52" i="6"/>
  <c r="H52" i="6" s="1"/>
  <c r="G60" i="6"/>
  <c r="H60" i="6" s="1"/>
  <c r="G56" i="6"/>
  <c r="H56" i="6" s="1"/>
  <c r="G53" i="6"/>
  <c r="H53" i="6" s="1"/>
  <c r="G57" i="6"/>
  <c r="H57" i="6" s="1"/>
  <c r="G61" i="6"/>
  <c r="H61" i="6" s="1"/>
  <c r="G58" i="6"/>
  <c r="H58" i="6" s="1"/>
  <c r="G52" i="1"/>
  <c r="G52" i="4"/>
  <c r="H52" i="4" s="1"/>
  <c r="G56" i="4"/>
  <c r="H56" i="4" s="1"/>
  <c r="G60" i="4"/>
  <c r="H60" i="4" s="1"/>
  <c r="G55" i="4"/>
  <c r="H55" i="4" s="1"/>
  <c r="G59" i="4"/>
  <c r="H59" i="4" s="1"/>
  <c r="G58" i="4"/>
  <c r="H58" i="4" s="1"/>
  <c r="G54" i="4"/>
  <c r="H54" i="4" s="1"/>
  <c r="G53" i="4"/>
  <c r="H53" i="4" s="1"/>
  <c r="G57" i="4"/>
  <c r="H57" i="4" s="1"/>
  <c r="G61" i="4"/>
  <c r="H61" i="4" s="1"/>
  <c r="G54" i="3"/>
  <c r="G58" i="3"/>
  <c r="G52" i="3"/>
  <c r="G59" i="3"/>
  <c r="G57" i="3"/>
  <c r="G55" i="3"/>
  <c r="G60" i="3"/>
  <c r="G61" i="3"/>
  <c r="G53" i="3"/>
  <c r="G56" i="3"/>
  <c r="G56" i="2"/>
  <c r="H56" i="2" s="1"/>
  <c r="G52" i="2"/>
  <c r="H52" i="2" s="1"/>
  <c r="G60" i="2"/>
  <c r="H60" i="2" s="1"/>
  <c r="G55" i="2"/>
  <c r="H55" i="2" s="1"/>
  <c r="G57" i="2"/>
  <c r="H57" i="2" s="1"/>
  <c r="G61" i="2"/>
  <c r="H61" i="2" s="1"/>
  <c r="G59" i="2"/>
  <c r="H59" i="2" s="1"/>
  <c r="G54" i="2"/>
  <c r="H54" i="2" s="1"/>
  <c r="G58" i="2"/>
  <c r="H58" i="2" s="1"/>
  <c r="G53" i="2"/>
  <c r="H53" i="2" s="1"/>
  <c r="G61" i="1"/>
  <c r="H61" i="1" s="1"/>
  <c r="H52" i="1"/>
  <c r="G54" i="1"/>
  <c r="H54" i="1" s="1"/>
  <c r="G56" i="1"/>
  <c r="H56" i="1" s="1"/>
  <c r="G58" i="1"/>
  <c r="H58" i="1" s="1"/>
  <c r="G60" i="1"/>
  <c r="H60" i="1" s="1"/>
  <c r="G53" i="1"/>
  <c r="H53" i="1" s="1"/>
  <c r="G55" i="1"/>
  <c r="H55" i="1" s="1"/>
  <c r="G57" i="1"/>
  <c r="H57" i="1" s="1"/>
  <c r="G59" i="1"/>
  <c r="H59" i="1" s="1"/>
  <c r="H49" i="4" l="1"/>
  <c r="H55" i="3"/>
  <c r="J55" i="1"/>
  <c r="J55" i="6"/>
  <c r="H49" i="2"/>
  <c r="H52" i="3"/>
  <c r="J52" i="1"/>
  <c r="J52" i="6"/>
  <c r="H56" i="3"/>
  <c r="J56" i="6"/>
  <c r="J56" i="1"/>
  <c r="H58" i="3"/>
  <c r="J58" i="1"/>
  <c r="J58" i="6"/>
  <c r="H60" i="3"/>
  <c r="J60" i="1"/>
  <c r="J60" i="6"/>
  <c r="H49" i="1"/>
  <c r="H57" i="3"/>
  <c r="J57" i="1"/>
  <c r="J57" i="6"/>
  <c r="H59" i="3"/>
  <c r="J59" i="6"/>
  <c r="J59" i="1"/>
  <c r="H53" i="3"/>
  <c r="J53" i="6"/>
  <c r="J53" i="1"/>
  <c r="H54" i="3"/>
  <c r="J54" i="6"/>
  <c r="J54" i="1"/>
  <c r="H61" i="3"/>
  <c r="J61" i="6"/>
  <c r="J61" i="1"/>
  <c r="H50" i="6"/>
  <c r="H49" i="6"/>
  <c r="H50" i="4"/>
  <c r="H50" i="2"/>
  <c r="H50" i="1"/>
  <c r="I61" i="6" l="1"/>
  <c r="I61" i="1"/>
  <c r="I59" i="6"/>
  <c r="I59" i="1"/>
  <c r="I52" i="1"/>
  <c r="I52" i="6"/>
  <c r="H50" i="3"/>
  <c r="I60" i="1"/>
  <c r="I60" i="6"/>
  <c r="I54" i="6"/>
  <c r="I54" i="1"/>
  <c r="I58" i="6"/>
  <c r="I58" i="1"/>
  <c r="I57" i="6"/>
  <c r="I57" i="1"/>
  <c r="I55" i="1"/>
  <c r="I55" i="6"/>
  <c r="I53" i="6"/>
  <c r="I53" i="1"/>
  <c r="I56" i="6"/>
  <c r="I56" i="1"/>
</calcChain>
</file>

<file path=xl/sharedStrings.xml><?xml version="1.0" encoding="utf-8"?>
<sst xmlns="http://schemas.openxmlformats.org/spreadsheetml/2006/main" count="224" uniqueCount="58">
  <si>
    <t>ingatlan1</t>
  </si>
  <si>
    <t>ingatlan2</t>
  </si>
  <si>
    <t>ingatlan3</t>
  </si>
  <si>
    <t>ingatlan4</t>
  </si>
  <si>
    <t>ingatlan5</t>
  </si>
  <si>
    <t>ingatlan6</t>
  </si>
  <si>
    <t>ingatlan7</t>
  </si>
  <si>
    <t>ingatlan8</t>
  </si>
  <si>
    <t>ingatlan9</t>
  </si>
  <si>
    <t>ingatlan10</t>
  </si>
  <si>
    <t>szoba</t>
  </si>
  <si>
    <t>alapterület</t>
  </si>
  <si>
    <t>emelet/kerület</t>
  </si>
  <si>
    <t>építve</t>
  </si>
  <si>
    <t>ár</t>
  </si>
  <si>
    <t>kód</t>
  </si>
  <si>
    <t>db</t>
  </si>
  <si>
    <t>nm</t>
  </si>
  <si>
    <t>évszám</t>
  </si>
  <si>
    <t>mFt</t>
  </si>
  <si>
    <t>sorszámok</t>
  </si>
  <si>
    <t>nyersadatok</t>
  </si>
  <si>
    <t>irány</t>
  </si>
  <si>
    <t>nincs</t>
  </si>
  <si>
    <t>lépcsők</t>
  </si>
  <si>
    <t>korlátok</t>
  </si>
  <si>
    <t>L1-L2</t>
  </si>
  <si>
    <t>...</t>
  </si>
  <si>
    <t>L9-L10</t>
  </si>
  <si>
    <t>becslés</t>
  </si>
  <si>
    <t>eltérés</t>
  </si>
  <si>
    <t>hiba</t>
  </si>
  <si>
    <t>Munkalap</t>
  </si>
  <si>
    <t>Értelmezés</t>
  </si>
  <si>
    <t>sheet1</t>
  </si>
  <si>
    <t>COCO STD és MCM kombinálása: a bal oldali attribútum egyedül nem kap korlátozó feltételeket, hogy a nominális skálás brandérték feltáródhasson</t>
  </si>
  <si>
    <t>sheet1 (4)</t>
  </si>
  <si>
    <t>Normál (minden attribútum esetén kikényszerített lépcsőzetes hatások: brand-attribútum esetén direkt és inverz irányokkal</t>
  </si>
  <si>
    <t>sheet1 (2)</t>
  </si>
  <si>
    <t>sheet1 (3)</t>
  </si>
  <si>
    <t>MCM&amp;STD alap kiegészítve az ingatlan5 esetén tudott többletinformációval, miszerint a 35 MFt az szerződés szerinti érték, nem alku előtti kínálati ár</t>
  </si>
  <si>
    <t xml:space="preserve">sheet1 (5) </t>
  </si>
  <si>
    <t>Tisztán MCM modell minden attribútumra</t>
  </si>
  <si>
    <t>Kérdés:</t>
  </si>
  <si>
    <t>Lehet-e az alku-potenciális nagyságrendjét értelmezni a fenti részletek alapján, ha a 35 mFt-os esetre NINCS kínálati ár?</t>
  </si>
  <si>
    <t>eft/nm</t>
  </si>
  <si>
    <t>Row Labels</t>
  </si>
  <si>
    <t>Grand Total</t>
  </si>
  <si>
    <t>Count of eft/nm2</t>
  </si>
  <si>
    <t>Average of eft/nm</t>
  </si>
  <si>
    <t>StdDev of eft/nm</t>
  </si>
  <si>
    <t>Average of alapterület</t>
  </si>
  <si>
    <t>Count of alapterület</t>
  </si>
  <si>
    <t>StdDev of alapterület2</t>
  </si>
  <si>
    <t>brand</t>
  </si>
  <si>
    <t>eFt</t>
  </si>
  <si>
    <t>naiv</t>
  </si>
  <si>
    <t>Brand-érték becslése naiv módszerrel…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</si>
</sst>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1" fontId="0" fillId="2" borderId="0" xfId="0" applyNumberFormat="1" applyFill="1"/>
    <xf numFmtId="1" fontId="0" fillId="4" borderId="0" xfId="0" applyNumberFormat="1" applyFill="1"/>
    <xf numFmtId="1" fontId="0" fillId="0" borderId="1" xfId="0" applyNumberFormat="1" applyBorder="1"/>
    <xf numFmtId="0" fontId="0" fillId="3" borderId="0" xfId="0" applyFill="1"/>
    <xf numFmtId="0" fontId="0" fillId="0" borderId="0" xfId="0" applyAlignment="1">
      <alignment wrapText="1"/>
    </xf>
    <xf numFmtId="0" fontId="0" fillId="2" borderId="0" xfId="0" applyFill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pivotButton="1" applyNumberFormat="1"/>
  </cellXfs>
  <cellStyles count="1">
    <cellStyle name="Normál" xfId="0" builtinId="0"/>
  </cellStyles>
  <dxfs count="6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642.595726967593" createdVersion="7" refreshedVersion="7" minRefreshableVersion="3" recordCount="10" xr:uid="{32E660A0-3141-EE4A-9A38-DD16511B036A}">
  <cacheSource type="worksheet">
    <worksheetSource ref="A2:G12" sheet="Sheet1"/>
  </cacheSource>
  <cacheFields count="7">
    <cacheField name="nyersadatok" numFmtId="0">
      <sharedItems/>
    </cacheField>
    <cacheField name="emelet/kerület" numFmtId="0">
      <sharedItems containsSemiMixedTypes="0" containsString="0" containsNumber="1" containsInteger="1" minValue="6" maxValue="8" count="3">
        <n v="6"/>
        <n v="7"/>
        <n v="8"/>
      </sharedItems>
    </cacheField>
    <cacheField name="szoba" numFmtId="0">
      <sharedItems containsSemiMixedTypes="0" containsString="0" containsNumber="1" containsInteger="1" minValue="1" maxValue="3"/>
    </cacheField>
    <cacheField name="alapterület" numFmtId="0">
      <sharedItems containsSemiMixedTypes="0" containsString="0" containsNumber="1" containsInteger="1" minValue="33" maxValue="88" count="6">
        <n v="55"/>
        <n v="44"/>
        <n v="66"/>
        <n v="77"/>
        <n v="33"/>
        <n v="88"/>
      </sharedItems>
    </cacheField>
    <cacheField name="építve" numFmtId="0">
      <sharedItems containsSemiMixedTypes="0" containsString="0" containsNumber="1" containsInteger="1" minValue="2000" maxValue="2020"/>
    </cacheField>
    <cacheField name="ár" numFmtId="0">
      <sharedItems containsSemiMixedTypes="0" containsString="0" containsNumber="1" containsInteger="1" minValue="35" maxValue="80"/>
    </cacheField>
    <cacheField name="eft/nm" numFmtId="164">
      <sharedItems containsSemiMixedTypes="0" containsString="0" containsNumber="1" minValue="636.36363636363637" maxValue="1212.121212121212" count="7">
        <n v="909.09090909090912"/>
        <n v="757.57575757575762"/>
        <n v="779.22077922077926"/>
        <n v="636.36363636363637"/>
        <n v="1212.121212121212"/>
        <n v="1090.909090909091"/>
        <n v="1038.961038961038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s v="ingatlan1"/>
    <x v="0"/>
    <n v="1"/>
    <x v="0"/>
    <n v="2000"/>
    <n v="50"/>
    <x v="0"/>
  </r>
  <r>
    <s v="ingatlan2"/>
    <x v="1"/>
    <n v="2"/>
    <x v="1"/>
    <n v="2010"/>
    <n v="40"/>
    <x v="0"/>
  </r>
  <r>
    <s v="ingatlan3"/>
    <x v="2"/>
    <n v="3"/>
    <x v="2"/>
    <n v="2005"/>
    <n v="50"/>
    <x v="1"/>
  </r>
  <r>
    <s v="ingatlan4"/>
    <x v="2"/>
    <n v="1"/>
    <x v="3"/>
    <n v="2003"/>
    <n v="60"/>
    <x v="2"/>
  </r>
  <r>
    <s v="ingatlan5"/>
    <x v="0"/>
    <n v="2"/>
    <x v="0"/>
    <n v="2008"/>
    <n v="35"/>
    <x v="3"/>
  </r>
  <r>
    <s v="ingatlan6"/>
    <x v="1"/>
    <n v="3"/>
    <x v="1"/>
    <n v="2020"/>
    <n v="40"/>
    <x v="0"/>
  </r>
  <r>
    <s v="ingatlan7"/>
    <x v="2"/>
    <n v="1"/>
    <x v="4"/>
    <n v="2011"/>
    <n v="40"/>
    <x v="4"/>
  </r>
  <r>
    <s v="ingatlan8"/>
    <x v="1"/>
    <n v="2"/>
    <x v="0"/>
    <n v="2016"/>
    <n v="60"/>
    <x v="5"/>
  </r>
  <r>
    <s v="ingatlan9"/>
    <x v="0"/>
    <n v="3"/>
    <x v="3"/>
    <n v="2000"/>
    <n v="80"/>
    <x v="6"/>
  </r>
  <r>
    <s v="ingatlan10"/>
    <x v="1"/>
    <n v="3"/>
    <x v="5"/>
    <n v="2005"/>
    <n v="8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ED598B-0198-A740-950F-ECAA21E0A8E0}" name="PivotTable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9:D13" firstHeaderRow="0" firstDataRow="1" firstDataCol="1"/>
  <pivotFields count="7">
    <pivotField showAll="0"/>
    <pivotField axis="axisRow" showAll="0">
      <items count="4">
        <item x="0"/>
        <item x="1"/>
        <item x="2"/>
        <item t="default"/>
      </items>
    </pivotField>
    <pivotField showAll="0"/>
    <pivotField dataField="1" showAll="0">
      <items count="7">
        <item x="4"/>
        <item x="1"/>
        <item x="0"/>
        <item x="2"/>
        <item x="3"/>
        <item x="5"/>
        <item t="default"/>
      </items>
    </pivotField>
    <pivotField showAll="0"/>
    <pivotField showAll="0"/>
    <pivotField numFmtId="164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alapterület" fld="3" subtotal="average" baseField="0" baseItem="0"/>
    <dataField name="Count of alapterület" fld="3" subtotal="count" baseField="0" baseItem="0"/>
    <dataField name="StdDev of alapterület2" fld="3" subtotal="stdDev" baseField="0" baseItem="0"/>
  </dataFields>
  <formats count="2">
    <format dxfId="3">
      <pivotArea outline="0" collapsedLevelsAreSubtotals="1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E9BFE9-000A-034F-9B23-6CE09CCAFE7C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D7" firstHeaderRow="0" firstDataRow="1" firstDataCol="1"/>
  <pivotFields count="7"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dataField="1" numFmtId="164" showAll="0">
      <items count="8">
        <item x="3"/>
        <item x="1"/>
        <item x="2"/>
        <item x="0"/>
        <item x="6"/>
        <item x="5"/>
        <item x="4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eft/nm" fld="6" subtotal="average" baseField="0" baseItem="0" numFmtId="165"/>
    <dataField name="Count of eft/nm2" fld="6" subtotal="count" baseField="0" baseItem="0"/>
    <dataField name="StdDev of eft/nm" fld="6" subtotal="stdDev" baseField="0" baseItem="0" numFmtId="165"/>
  </dataFields>
  <formats count="3">
    <format dxfId="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70D00-0F5B-3341-95D9-8D392FECD8BE}">
  <dimension ref="A3:D15"/>
  <sheetViews>
    <sheetView zoomScale="175" zoomScaleNormal="175" workbookViewId="0"/>
  </sheetViews>
  <sheetFormatPr defaultColWidth="11.5546875" defaultRowHeight="14.4" x14ac:dyDescent="0.3"/>
  <cols>
    <col min="1" max="1" width="12.5546875" bestFit="1" customWidth="1"/>
    <col min="2" max="2" width="19.88671875" bestFit="1" customWidth="1"/>
    <col min="3" max="3" width="18.109375" bestFit="1" customWidth="1"/>
    <col min="4" max="4" width="20" bestFit="1" customWidth="1"/>
  </cols>
  <sheetData>
    <row r="3" spans="1:4" x14ac:dyDescent="0.3">
      <c r="A3" s="9" t="s">
        <v>46</v>
      </c>
      <c r="B3" t="s">
        <v>49</v>
      </c>
      <c r="C3" t="s">
        <v>48</v>
      </c>
      <c r="D3" t="s">
        <v>50</v>
      </c>
    </row>
    <row r="4" spans="1:4" x14ac:dyDescent="0.3">
      <c r="A4" s="10">
        <v>6</v>
      </c>
      <c r="B4" s="1">
        <v>861.47186147186142</v>
      </c>
      <c r="C4" s="1">
        <v>3</v>
      </c>
      <c r="D4" s="1">
        <v>205.47955474122625</v>
      </c>
    </row>
    <row r="5" spans="1:4" x14ac:dyDescent="0.3">
      <c r="A5" s="10">
        <v>7</v>
      </c>
      <c r="B5" s="1">
        <v>954.5454545454545</v>
      </c>
      <c r="C5" s="1">
        <v>4</v>
      </c>
      <c r="D5" s="1">
        <v>90.909090909093507</v>
      </c>
    </row>
    <row r="6" spans="1:4" x14ac:dyDescent="0.3">
      <c r="A6" s="10">
        <v>8</v>
      </c>
      <c r="B6" s="1">
        <v>916.30591630591641</v>
      </c>
      <c r="C6" s="1">
        <v>3</v>
      </c>
      <c r="D6" s="1">
        <v>256.4120583537786</v>
      </c>
    </row>
    <row r="7" spans="1:4" x14ac:dyDescent="0.3">
      <c r="A7" s="10" t="s">
        <v>47</v>
      </c>
      <c r="B7" s="1">
        <v>915.15151515151524</v>
      </c>
      <c r="C7" s="1">
        <v>10</v>
      </c>
      <c r="D7" s="1">
        <v>168.51884630145884</v>
      </c>
    </row>
    <row r="8" spans="1:4" x14ac:dyDescent="0.3">
      <c r="B8" s="1"/>
      <c r="C8" s="1"/>
      <c r="D8" s="1"/>
    </row>
    <row r="9" spans="1:4" x14ac:dyDescent="0.3">
      <c r="A9" s="9" t="s">
        <v>46</v>
      </c>
      <c r="B9" s="11" t="s">
        <v>51</v>
      </c>
      <c r="C9" s="1" t="s">
        <v>52</v>
      </c>
      <c r="D9" s="1" t="s">
        <v>53</v>
      </c>
    </row>
    <row r="10" spans="1:4" x14ac:dyDescent="0.3">
      <c r="A10" s="10">
        <v>6</v>
      </c>
      <c r="B10" s="1">
        <v>62.333333333333336</v>
      </c>
      <c r="C10" s="1">
        <v>3</v>
      </c>
      <c r="D10" s="1">
        <v>12.701705922171755</v>
      </c>
    </row>
    <row r="11" spans="1:4" x14ac:dyDescent="0.3">
      <c r="A11" s="10">
        <v>7</v>
      </c>
      <c r="B11" s="1">
        <v>57.75</v>
      </c>
      <c r="C11" s="1">
        <v>4</v>
      </c>
      <c r="D11" s="1">
        <v>20.822663934601003</v>
      </c>
    </row>
    <row r="12" spans="1:4" x14ac:dyDescent="0.3">
      <c r="A12" s="10">
        <v>8</v>
      </c>
      <c r="B12" s="1">
        <v>58.666666666666664</v>
      </c>
      <c r="C12" s="1">
        <v>3</v>
      </c>
      <c r="D12" s="1">
        <v>22.898325994127454</v>
      </c>
    </row>
    <row r="13" spans="1:4" x14ac:dyDescent="0.3">
      <c r="A13" s="10" t="s">
        <v>47</v>
      </c>
      <c r="B13" s="1">
        <v>59.4</v>
      </c>
      <c r="C13" s="1">
        <v>10</v>
      </c>
      <c r="D13" s="1">
        <v>17.353834030425546</v>
      </c>
    </row>
    <row r="14" spans="1:4" x14ac:dyDescent="0.3">
      <c r="B14" s="1"/>
      <c r="C14" s="1"/>
      <c r="D14" s="1"/>
    </row>
    <row r="15" spans="1:4" x14ac:dyDescent="0.3">
      <c r="A15">
        <f>A5</f>
        <v>7</v>
      </c>
      <c r="B15" t="s">
        <v>54</v>
      </c>
      <c r="C15" s="1">
        <f>(MAX(B4:B6)-MIN(B4:B6))*GETPIVOTDATA("Average of alapterület",$A$9)</f>
        <v>5528.5714285714294</v>
      </c>
      <c r="D15" s="1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zoomScale="40" zoomScaleNormal="40" workbookViewId="0"/>
  </sheetViews>
  <sheetFormatPr defaultColWidth="8.77734375" defaultRowHeight="14.4" x14ac:dyDescent="0.3"/>
  <cols>
    <col min="1" max="1" width="11.77734375" bestFit="1" customWidth="1"/>
    <col min="2" max="2" width="15" bestFit="1" customWidth="1"/>
    <col min="3" max="3" width="10.44140625" bestFit="1" customWidth="1"/>
    <col min="4" max="4" width="11" bestFit="1" customWidth="1"/>
    <col min="5" max="6" width="10.44140625" bestFit="1" customWidth="1"/>
    <col min="7" max="7" width="11.6640625" bestFit="1" customWidth="1"/>
    <col min="8" max="8" width="10.44140625" bestFit="1" customWidth="1"/>
  </cols>
  <sheetData>
    <row r="1" spans="1:7" x14ac:dyDescent="0.3">
      <c r="B1" t="s">
        <v>15</v>
      </c>
      <c r="C1" t="s">
        <v>16</v>
      </c>
      <c r="D1" t="s">
        <v>17</v>
      </c>
      <c r="E1" t="s">
        <v>18</v>
      </c>
      <c r="F1" t="s">
        <v>19</v>
      </c>
    </row>
    <row r="2" spans="1:7" x14ac:dyDescent="0.3">
      <c r="A2" t="s">
        <v>21</v>
      </c>
      <c r="B2" t="s">
        <v>12</v>
      </c>
      <c r="C2" t="s">
        <v>10</v>
      </c>
      <c r="D2" t="s">
        <v>11</v>
      </c>
      <c r="E2" t="s">
        <v>13</v>
      </c>
      <c r="F2" t="s">
        <v>14</v>
      </c>
      <c r="G2" t="s">
        <v>45</v>
      </c>
    </row>
    <row r="3" spans="1:7" x14ac:dyDescent="0.3">
      <c r="A3" t="s">
        <v>0</v>
      </c>
      <c r="B3">
        <v>6</v>
      </c>
      <c r="C3">
        <v>1</v>
      </c>
      <c r="D3">
        <v>55</v>
      </c>
      <c r="E3">
        <v>2000</v>
      </c>
      <c r="F3">
        <v>50</v>
      </c>
      <c r="G3" s="8">
        <f>F3*1000/D3</f>
        <v>909.09090909090912</v>
      </c>
    </row>
    <row r="4" spans="1:7" x14ac:dyDescent="0.3">
      <c r="A4" t="s">
        <v>1</v>
      </c>
      <c r="B4">
        <v>7</v>
      </c>
      <c r="C4">
        <v>2</v>
      </c>
      <c r="D4">
        <v>44</v>
      </c>
      <c r="E4">
        <v>2010</v>
      </c>
      <c r="F4">
        <v>40</v>
      </c>
      <c r="G4" s="8">
        <f t="shared" ref="G4:G12" si="0">F4*1000/D4</f>
        <v>909.09090909090912</v>
      </c>
    </row>
    <row r="5" spans="1:7" x14ac:dyDescent="0.3">
      <c r="A5" t="s">
        <v>2</v>
      </c>
      <c r="B5">
        <v>8</v>
      </c>
      <c r="C5">
        <v>3</v>
      </c>
      <c r="D5">
        <v>66</v>
      </c>
      <c r="E5">
        <v>2005</v>
      </c>
      <c r="F5">
        <v>50</v>
      </c>
      <c r="G5" s="8">
        <f t="shared" si="0"/>
        <v>757.57575757575762</v>
      </c>
    </row>
    <row r="6" spans="1:7" x14ac:dyDescent="0.3">
      <c r="A6" t="s">
        <v>3</v>
      </c>
      <c r="B6">
        <v>8</v>
      </c>
      <c r="C6">
        <v>1</v>
      </c>
      <c r="D6">
        <v>77</v>
      </c>
      <c r="E6">
        <v>2003</v>
      </c>
      <c r="F6">
        <v>60</v>
      </c>
      <c r="G6" s="8">
        <f t="shared" si="0"/>
        <v>779.22077922077926</v>
      </c>
    </row>
    <row r="7" spans="1:7" x14ac:dyDescent="0.3">
      <c r="A7" t="s">
        <v>4</v>
      </c>
      <c r="B7">
        <v>6</v>
      </c>
      <c r="C7">
        <v>2</v>
      </c>
      <c r="D7">
        <v>55</v>
      </c>
      <c r="E7">
        <v>2008</v>
      </c>
      <c r="F7">
        <v>35</v>
      </c>
      <c r="G7" s="8">
        <f t="shared" si="0"/>
        <v>636.36363636363637</v>
      </c>
    </row>
    <row r="8" spans="1:7" x14ac:dyDescent="0.3">
      <c r="A8" t="s">
        <v>5</v>
      </c>
      <c r="B8">
        <v>7</v>
      </c>
      <c r="C8">
        <v>3</v>
      </c>
      <c r="D8">
        <v>44</v>
      </c>
      <c r="E8">
        <v>2020</v>
      </c>
      <c r="F8">
        <v>40</v>
      </c>
      <c r="G8" s="8">
        <f t="shared" si="0"/>
        <v>909.09090909090912</v>
      </c>
    </row>
    <row r="9" spans="1:7" x14ac:dyDescent="0.3">
      <c r="A9" t="s">
        <v>6</v>
      </c>
      <c r="B9">
        <v>8</v>
      </c>
      <c r="C9">
        <v>1</v>
      </c>
      <c r="D9">
        <v>33</v>
      </c>
      <c r="E9">
        <v>2011</v>
      </c>
      <c r="F9">
        <v>40</v>
      </c>
      <c r="G9" s="8">
        <f t="shared" si="0"/>
        <v>1212.121212121212</v>
      </c>
    </row>
    <row r="10" spans="1:7" x14ac:dyDescent="0.3">
      <c r="A10" t="s">
        <v>7</v>
      </c>
      <c r="B10">
        <v>7</v>
      </c>
      <c r="C10">
        <v>2</v>
      </c>
      <c r="D10">
        <v>55</v>
      </c>
      <c r="E10">
        <v>2016</v>
      </c>
      <c r="F10">
        <v>60</v>
      </c>
      <c r="G10" s="8">
        <f t="shared" si="0"/>
        <v>1090.909090909091</v>
      </c>
    </row>
    <row r="11" spans="1:7" x14ac:dyDescent="0.3">
      <c r="A11" t="s">
        <v>8</v>
      </c>
      <c r="B11">
        <v>6</v>
      </c>
      <c r="C11">
        <v>3</v>
      </c>
      <c r="D11">
        <v>77</v>
      </c>
      <c r="E11">
        <v>2000</v>
      </c>
      <c r="F11">
        <v>80</v>
      </c>
      <c r="G11" s="8">
        <f t="shared" si="0"/>
        <v>1038.9610389610389</v>
      </c>
    </row>
    <row r="12" spans="1:7" x14ac:dyDescent="0.3">
      <c r="A12" t="s">
        <v>9</v>
      </c>
      <c r="B12">
        <v>7</v>
      </c>
      <c r="C12">
        <v>3</v>
      </c>
      <c r="D12">
        <v>88</v>
      </c>
      <c r="E12">
        <v>2005</v>
      </c>
      <c r="F12">
        <v>80</v>
      </c>
      <c r="G12" s="8">
        <f t="shared" si="0"/>
        <v>909.09090909090912</v>
      </c>
    </row>
    <row r="14" spans="1:7" x14ac:dyDescent="0.3">
      <c r="A14" t="s">
        <v>20</v>
      </c>
      <c r="B14" t="str">
        <f t="shared" ref="B14:F14" si="1">B2</f>
        <v>emelet/kerület</v>
      </c>
      <c r="C14" t="str">
        <f t="shared" si="1"/>
        <v>szoba</v>
      </c>
      <c r="D14" t="str">
        <f t="shared" si="1"/>
        <v>alapterület</v>
      </c>
      <c r="E14" t="str">
        <f t="shared" si="1"/>
        <v>építve</v>
      </c>
      <c r="F14" t="str">
        <f t="shared" si="1"/>
        <v>ár</v>
      </c>
    </row>
    <row r="15" spans="1:7" x14ac:dyDescent="0.3">
      <c r="A15" t="str">
        <f>A3</f>
        <v>ingatlan1</v>
      </c>
      <c r="B15">
        <f>RANK(B3,B$3:B$12,B$25)</f>
        <v>8</v>
      </c>
      <c r="C15">
        <f t="shared" ref="C15:E15" si="2">RANK(C3,C$3:C$12,C$25)</f>
        <v>8</v>
      </c>
      <c r="D15">
        <f t="shared" si="2"/>
        <v>5</v>
      </c>
      <c r="E15">
        <f t="shared" si="2"/>
        <v>9</v>
      </c>
      <c r="F15">
        <f t="shared" ref="F15" si="3">F3</f>
        <v>50</v>
      </c>
    </row>
    <row r="16" spans="1:7" x14ac:dyDescent="0.3">
      <c r="A16" t="str">
        <f t="shared" ref="A16:A24" si="4">A4</f>
        <v>ingatlan2</v>
      </c>
      <c r="B16">
        <f t="shared" ref="B16:E16" si="5">RANK(B4,B$3:B$12,B$25)</f>
        <v>4</v>
      </c>
      <c r="C16">
        <f t="shared" si="5"/>
        <v>5</v>
      </c>
      <c r="D16">
        <f t="shared" si="5"/>
        <v>8</v>
      </c>
      <c r="E16">
        <f t="shared" si="5"/>
        <v>4</v>
      </c>
      <c r="F16">
        <f t="shared" ref="F16" si="6">F4</f>
        <v>40</v>
      </c>
    </row>
    <row r="17" spans="1:8" x14ac:dyDescent="0.3">
      <c r="A17" t="str">
        <f t="shared" si="4"/>
        <v>ingatlan3</v>
      </c>
      <c r="B17">
        <f t="shared" ref="B17:E17" si="7">RANK(B5,B$3:B$12,B$25)</f>
        <v>1</v>
      </c>
      <c r="C17">
        <f t="shared" si="7"/>
        <v>1</v>
      </c>
      <c r="D17">
        <f t="shared" si="7"/>
        <v>4</v>
      </c>
      <c r="E17">
        <f t="shared" si="7"/>
        <v>6</v>
      </c>
      <c r="F17">
        <f t="shared" ref="F17" si="8">F5</f>
        <v>50</v>
      </c>
    </row>
    <row r="18" spans="1:8" x14ac:dyDescent="0.3">
      <c r="A18" t="str">
        <f t="shared" si="4"/>
        <v>ingatlan4</v>
      </c>
      <c r="B18">
        <f t="shared" ref="B18:E18" si="9">RANK(B6,B$3:B$12,B$25)</f>
        <v>1</v>
      </c>
      <c r="C18">
        <f t="shared" si="9"/>
        <v>8</v>
      </c>
      <c r="D18">
        <f t="shared" si="9"/>
        <v>2</v>
      </c>
      <c r="E18">
        <f t="shared" si="9"/>
        <v>8</v>
      </c>
      <c r="F18">
        <f t="shared" ref="F18" si="10">F6</f>
        <v>60</v>
      </c>
    </row>
    <row r="19" spans="1:8" x14ac:dyDescent="0.3">
      <c r="A19" t="str">
        <f t="shared" si="4"/>
        <v>ingatlan5</v>
      </c>
      <c r="B19">
        <f t="shared" ref="B19:E19" si="11">RANK(B7,B$3:B$12,B$25)</f>
        <v>8</v>
      </c>
      <c r="C19">
        <f t="shared" si="11"/>
        <v>5</v>
      </c>
      <c r="D19">
        <f t="shared" si="11"/>
        <v>5</v>
      </c>
      <c r="E19">
        <f t="shared" si="11"/>
        <v>5</v>
      </c>
      <c r="F19">
        <f t="shared" ref="F19" si="12">F7</f>
        <v>35</v>
      </c>
    </row>
    <row r="20" spans="1:8" x14ac:dyDescent="0.3">
      <c r="A20" t="str">
        <f t="shared" si="4"/>
        <v>ingatlan6</v>
      </c>
      <c r="B20">
        <f t="shared" ref="B20:E20" si="13">RANK(B8,B$3:B$12,B$25)</f>
        <v>4</v>
      </c>
      <c r="C20">
        <f t="shared" si="13"/>
        <v>1</v>
      </c>
      <c r="D20">
        <f t="shared" si="13"/>
        <v>8</v>
      </c>
      <c r="E20">
        <f t="shared" si="13"/>
        <v>1</v>
      </c>
      <c r="F20">
        <f t="shared" ref="F20" si="14">F8</f>
        <v>40</v>
      </c>
    </row>
    <row r="21" spans="1:8" x14ac:dyDescent="0.3">
      <c r="A21" t="str">
        <f t="shared" si="4"/>
        <v>ingatlan7</v>
      </c>
      <c r="B21">
        <f t="shared" ref="B21:E21" si="15">RANK(B9,B$3:B$12,B$25)</f>
        <v>1</v>
      </c>
      <c r="C21">
        <f t="shared" si="15"/>
        <v>8</v>
      </c>
      <c r="D21">
        <f t="shared" si="15"/>
        <v>10</v>
      </c>
      <c r="E21">
        <f t="shared" si="15"/>
        <v>3</v>
      </c>
      <c r="F21">
        <f t="shared" ref="F21" si="16">F9</f>
        <v>40</v>
      </c>
    </row>
    <row r="22" spans="1:8" x14ac:dyDescent="0.3">
      <c r="A22" t="str">
        <f t="shared" si="4"/>
        <v>ingatlan8</v>
      </c>
      <c r="B22">
        <f t="shared" ref="B22:E22" si="17">RANK(B10,B$3:B$12,B$25)</f>
        <v>4</v>
      </c>
      <c r="C22">
        <f t="shared" si="17"/>
        <v>5</v>
      </c>
      <c r="D22">
        <f t="shared" si="17"/>
        <v>5</v>
      </c>
      <c r="E22">
        <f t="shared" si="17"/>
        <v>2</v>
      </c>
      <c r="F22">
        <f t="shared" ref="F22" si="18">F10</f>
        <v>60</v>
      </c>
    </row>
    <row r="23" spans="1:8" x14ac:dyDescent="0.3">
      <c r="A23" t="str">
        <f t="shared" si="4"/>
        <v>ingatlan9</v>
      </c>
      <c r="B23">
        <f t="shared" ref="B23:E23" si="19">RANK(B11,B$3:B$12,B$25)</f>
        <v>8</v>
      </c>
      <c r="C23">
        <f t="shared" si="19"/>
        <v>1</v>
      </c>
      <c r="D23">
        <f t="shared" si="19"/>
        <v>2</v>
      </c>
      <c r="E23">
        <f t="shared" si="19"/>
        <v>9</v>
      </c>
      <c r="F23">
        <f t="shared" ref="F23" si="20">F11</f>
        <v>80</v>
      </c>
    </row>
    <row r="24" spans="1:8" x14ac:dyDescent="0.3">
      <c r="A24" t="str">
        <f t="shared" si="4"/>
        <v>ingatlan10</v>
      </c>
      <c r="B24">
        <f t="shared" ref="B24:E24" si="21">RANK(B12,B$3:B$12,B$25)</f>
        <v>4</v>
      </c>
      <c r="C24">
        <f t="shared" si="21"/>
        <v>1</v>
      </c>
      <c r="D24">
        <f t="shared" si="21"/>
        <v>1</v>
      </c>
      <c r="E24">
        <f t="shared" si="21"/>
        <v>6</v>
      </c>
      <c r="F24">
        <f t="shared" ref="F24" si="22">F12</f>
        <v>80</v>
      </c>
    </row>
    <row r="25" spans="1:8" x14ac:dyDescent="0.3">
      <c r="A25" t="s">
        <v>22</v>
      </c>
      <c r="B25">
        <v>0</v>
      </c>
      <c r="C25">
        <v>0</v>
      </c>
      <c r="D25">
        <v>0</v>
      </c>
      <c r="E25">
        <v>0</v>
      </c>
      <c r="F25" t="s">
        <v>23</v>
      </c>
    </row>
    <row r="27" spans="1:8" x14ac:dyDescent="0.3">
      <c r="A27" t="s">
        <v>24</v>
      </c>
      <c r="B27" t="str">
        <f>B14</f>
        <v>emelet/kerület</v>
      </c>
      <c r="C27" t="str">
        <f t="shared" ref="C27:E27" si="23">C14</f>
        <v>szoba</v>
      </c>
      <c r="D27" t="str">
        <f t="shared" si="23"/>
        <v>alapterület</v>
      </c>
      <c r="E27" t="str">
        <f t="shared" si="23"/>
        <v>építve</v>
      </c>
    </row>
    <row r="28" spans="1:8" x14ac:dyDescent="0.3">
      <c r="A28">
        <v>1</v>
      </c>
      <c r="B28" s="4">
        <v>2.5699737848473028E-2</v>
      </c>
      <c r="C28" s="4">
        <v>16.075302578534458</v>
      </c>
      <c r="D28" s="4">
        <v>40.91868368403388</v>
      </c>
      <c r="E28" s="4">
        <v>15.603995935931215</v>
      </c>
      <c r="F28" s="1"/>
      <c r="G28" s="1"/>
      <c r="H28" s="1"/>
    </row>
    <row r="29" spans="1:8" x14ac:dyDescent="0.3">
      <c r="A29">
        <v>2</v>
      </c>
      <c r="B29" s="4">
        <v>0</v>
      </c>
      <c r="C29" s="4">
        <v>16.075302577669671</v>
      </c>
      <c r="D29" s="4">
        <v>40.918683682933228</v>
      </c>
      <c r="E29" s="4">
        <v>15.60399593593119</v>
      </c>
      <c r="F29" s="1"/>
      <c r="G29" s="1"/>
      <c r="H29" s="1"/>
    </row>
    <row r="30" spans="1:8" x14ac:dyDescent="0.3">
      <c r="A30">
        <v>3</v>
      </c>
      <c r="B30" s="4">
        <v>0</v>
      </c>
      <c r="C30" s="4">
        <v>16.075302576804887</v>
      </c>
      <c r="D30" s="4">
        <v>22.028406976430094</v>
      </c>
      <c r="E30" s="4">
        <v>15.60399593593119</v>
      </c>
      <c r="F30" s="1"/>
      <c r="G30" s="1"/>
      <c r="H30" s="1"/>
    </row>
    <row r="31" spans="1:8" x14ac:dyDescent="0.3">
      <c r="A31">
        <v>4</v>
      </c>
      <c r="B31" s="4">
        <v>7.4020423430645312</v>
      </c>
      <c r="C31" s="4">
        <v>16.075302575940118</v>
      </c>
      <c r="D31" s="4">
        <v>18.295087841369408</v>
      </c>
      <c r="E31" s="4">
        <v>15.603995935929698</v>
      </c>
      <c r="F31" s="1"/>
      <c r="G31" s="1"/>
      <c r="H31" s="1"/>
    </row>
    <row r="32" spans="1:8" x14ac:dyDescent="0.3">
      <c r="A32">
        <v>5</v>
      </c>
      <c r="B32" s="4">
        <v>0</v>
      </c>
      <c r="C32" s="4">
        <v>16.075302575075341</v>
      </c>
      <c r="D32" s="4">
        <v>18.295087839984088</v>
      </c>
      <c r="E32" s="4">
        <v>15.603995935929698</v>
      </c>
      <c r="F32" s="1"/>
      <c r="G32" s="1"/>
      <c r="H32" s="1"/>
    </row>
    <row r="33" spans="1:8" x14ac:dyDescent="0.3">
      <c r="A33">
        <v>6</v>
      </c>
      <c r="B33" s="4">
        <v>0</v>
      </c>
      <c r="C33" s="4">
        <v>16.07530257464294</v>
      </c>
      <c r="D33" s="4">
        <v>18.295087840049309</v>
      </c>
      <c r="E33" s="4">
        <v>15.603995935929698</v>
      </c>
      <c r="F33" s="1"/>
      <c r="G33" s="1"/>
      <c r="H33" s="1"/>
    </row>
    <row r="34" spans="1:8" x14ac:dyDescent="0.3">
      <c r="A34">
        <v>7</v>
      </c>
      <c r="B34" s="4">
        <v>0</v>
      </c>
      <c r="C34" s="4">
        <v>16.075302574210539</v>
      </c>
      <c r="D34" s="4">
        <v>18.295087840055963</v>
      </c>
      <c r="E34" s="4">
        <v>15.603995935929698</v>
      </c>
      <c r="F34" s="1"/>
      <c r="G34" s="1"/>
      <c r="H34" s="1"/>
    </row>
    <row r="35" spans="1:8" x14ac:dyDescent="0.3">
      <c r="A35">
        <v>8</v>
      </c>
      <c r="B35" s="4">
        <v>2.5484822830132883E-2</v>
      </c>
      <c r="C35" s="4">
        <v>16.075302573778171</v>
      </c>
      <c r="D35" s="4">
        <v>0.91865914223684686</v>
      </c>
      <c r="E35" s="4">
        <v>15.603995935929698</v>
      </c>
      <c r="F35" s="1"/>
      <c r="G35" s="1"/>
      <c r="H35" s="1"/>
    </row>
    <row r="36" spans="1:8" x14ac:dyDescent="0.3">
      <c r="A36">
        <v>9</v>
      </c>
      <c r="B36" s="4">
        <v>0</v>
      </c>
      <c r="C36" s="4">
        <v>16.075302573778171</v>
      </c>
      <c r="D36" s="4">
        <v>0.91865914223684686</v>
      </c>
      <c r="E36" s="4">
        <v>15.603995935929698</v>
      </c>
      <c r="F36" s="1"/>
      <c r="G36" s="1"/>
      <c r="H36" s="1"/>
    </row>
    <row r="37" spans="1:8" x14ac:dyDescent="0.3">
      <c r="A37">
        <v>10</v>
      </c>
      <c r="B37" s="4">
        <v>0</v>
      </c>
      <c r="C37" s="4">
        <v>16.075302573778149</v>
      </c>
      <c r="D37" s="4">
        <v>0.91865914223684975</v>
      </c>
      <c r="E37" s="4">
        <v>15.603995935929653</v>
      </c>
      <c r="F37" s="1"/>
      <c r="G37" s="1"/>
      <c r="H37" s="1"/>
    </row>
    <row r="38" spans="1:8" x14ac:dyDescent="0.3">
      <c r="B38" s="1"/>
      <c r="C38" s="1"/>
      <c r="D38" s="1"/>
      <c r="E38" s="1"/>
      <c r="F38" s="1"/>
      <c r="G38" s="1"/>
      <c r="H38" s="1"/>
    </row>
    <row r="39" spans="1:8" x14ac:dyDescent="0.3">
      <c r="A39" t="s">
        <v>25</v>
      </c>
      <c r="B39" s="1" t="str">
        <f>B27</f>
        <v>emelet/kerület</v>
      </c>
      <c r="C39" s="1" t="str">
        <f t="shared" ref="C39:E39" si="24">C27</f>
        <v>szoba</v>
      </c>
      <c r="D39" s="1" t="str">
        <f t="shared" si="24"/>
        <v>alapterület</v>
      </c>
      <c r="E39" s="1" t="str">
        <f t="shared" si="24"/>
        <v>építve</v>
      </c>
      <c r="F39" s="1"/>
      <c r="G39" s="1"/>
      <c r="H39" s="1"/>
    </row>
    <row r="40" spans="1:8" x14ac:dyDescent="0.3">
      <c r="A40" t="s">
        <v>26</v>
      </c>
      <c r="B40" s="2">
        <f>B28-B29</f>
        <v>2.5699737848473028E-2</v>
      </c>
      <c r="C40" s="1">
        <f>C28-C29</f>
        <v>8.6478735283890273E-10</v>
      </c>
      <c r="D40" s="1">
        <f t="shared" ref="D40:E40" si="25">D28-D29</f>
        <v>1.100652013974468E-9</v>
      </c>
      <c r="E40" s="1">
        <f t="shared" si="25"/>
        <v>2.4868995751603507E-14</v>
      </c>
      <c r="F40" s="1"/>
      <c r="G40" s="1"/>
      <c r="H40" s="1"/>
    </row>
    <row r="41" spans="1:8" x14ac:dyDescent="0.3">
      <c r="A41" t="s">
        <v>27</v>
      </c>
      <c r="B41" s="2">
        <f t="shared" ref="B41:B48" si="26">B29-B30</f>
        <v>0</v>
      </c>
      <c r="C41" s="1">
        <f t="shared" ref="C41:E41" si="27">C29-C30</f>
        <v>8.6478380012522393E-10</v>
      </c>
      <c r="D41" s="1">
        <f t="shared" si="27"/>
        <v>18.890276706503133</v>
      </c>
      <c r="E41" s="1">
        <f t="shared" si="27"/>
        <v>0</v>
      </c>
      <c r="F41" s="1"/>
      <c r="G41" s="1"/>
      <c r="H41" s="1"/>
    </row>
    <row r="42" spans="1:8" x14ac:dyDescent="0.3">
      <c r="A42" t="s">
        <v>27</v>
      </c>
      <c r="B42" s="2">
        <f t="shared" si="26"/>
        <v>-7.4020423430645312</v>
      </c>
      <c r="C42" s="1">
        <f t="shared" ref="C42:E42" si="28">C30-C31</f>
        <v>8.6476958927050873E-10</v>
      </c>
      <c r="D42" s="1">
        <f t="shared" si="28"/>
        <v>3.733319135060686</v>
      </c>
      <c r="E42" s="1">
        <f t="shared" si="28"/>
        <v>1.4921397450962104E-12</v>
      </c>
      <c r="F42" s="1"/>
      <c r="G42" s="1"/>
      <c r="H42" s="1"/>
    </row>
    <row r="43" spans="1:8" x14ac:dyDescent="0.3">
      <c r="A43" t="s">
        <v>27</v>
      </c>
      <c r="B43" s="2">
        <f t="shared" si="26"/>
        <v>7.4020423430645312</v>
      </c>
      <c r="C43" s="1">
        <f t="shared" ref="C43:E43" si="29">C31-C32</f>
        <v>8.6477669469786633E-10</v>
      </c>
      <c r="D43" s="1">
        <f t="shared" si="29"/>
        <v>1.3853203029157157E-9</v>
      </c>
      <c r="E43" s="1">
        <f t="shared" si="29"/>
        <v>0</v>
      </c>
      <c r="F43" s="1"/>
      <c r="G43" s="1"/>
      <c r="H43" s="1"/>
    </row>
    <row r="44" spans="1:8" x14ac:dyDescent="0.3">
      <c r="A44" t="s">
        <v>27</v>
      </c>
      <c r="B44" s="2">
        <f t="shared" si="26"/>
        <v>0</v>
      </c>
      <c r="C44" s="1">
        <f t="shared" ref="C44:E44" si="30">C32-C33</f>
        <v>4.3240078184680897E-10</v>
      </c>
      <c r="D44" s="1">
        <f t="shared" si="30"/>
        <v>-6.5220717715419596E-11</v>
      </c>
      <c r="E44" s="1">
        <f t="shared" si="30"/>
        <v>0</v>
      </c>
      <c r="F44" s="1"/>
      <c r="G44" s="1"/>
      <c r="H44" s="1"/>
    </row>
    <row r="45" spans="1:8" x14ac:dyDescent="0.3">
      <c r="A45" t="s">
        <v>27</v>
      </c>
      <c r="B45" s="2">
        <f t="shared" si="26"/>
        <v>0</v>
      </c>
      <c r="C45" s="1">
        <f t="shared" ref="C45:E45" si="31">C33-C34</f>
        <v>4.3240078184680897E-10</v>
      </c>
      <c r="D45" s="1">
        <f t="shared" si="31"/>
        <v>-6.6542327203933382E-12</v>
      </c>
      <c r="E45" s="1">
        <f t="shared" si="31"/>
        <v>0</v>
      </c>
      <c r="F45" s="1"/>
      <c r="G45" s="1"/>
      <c r="H45" s="1"/>
    </row>
    <row r="46" spans="1:8" x14ac:dyDescent="0.3">
      <c r="A46" t="s">
        <v>27</v>
      </c>
      <c r="B46" s="2">
        <f t="shared" si="26"/>
        <v>-2.5484822830132883E-2</v>
      </c>
      <c r="C46" s="1">
        <f t="shared" ref="C46:E46" si="32">C34-C35</f>
        <v>4.3236880742369976E-10</v>
      </c>
      <c r="D46" s="1">
        <f t="shared" si="32"/>
        <v>17.376428697819115</v>
      </c>
      <c r="E46" s="1">
        <f t="shared" si="32"/>
        <v>0</v>
      </c>
      <c r="F46" s="1"/>
      <c r="G46" s="1"/>
      <c r="H46" s="1"/>
    </row>
    <row r="47" spans="1:8" x14ac:dyDescent="0.3">
      <c r="A47" t="s">
        <v>27</v>
      </c>
      <c r="B47" s="2">
        <f t="shared" si="26"/>
        <v>2.5484822830132883E-2</v>
      </c>
      <c r="C47" s="1">
        <f t="shared" ref="C47:E47" si="33">C35-C36</f>
        <v>0</v>
      </c>
      <c r="D47" s="1">
        <f t="shared" si="33"/>
        <v>0</v>
      </c>
      <c r="E47" s="1">
        <f t="shared" si="33"/>
        <v>0</v>
      </c>
      <c r="F47" s="1"/>
      <c r="G47" s="1"/>
      <c r="H47" s="1"/>
    </row>
    <row r="48" spans="1:8" x14ac:dyDescent="0.3">
      <c r="A48" t="s">
        <v>28</v>
      </c>
      <c r="B48" s="2">
        <f t="shared" si="26"/>
        <v>0</v>
      </c>
      <c r="C48" s="1">
        <f t="shared" ref="C48:E48" si="34">C36-C37</f>
        <v>0</v>
      </c>
      <c r="D48" s="1">
        <f t="shared" si="34"/>
        <v>-2.886579864025407E-15</v>
      </c>
      <c r="E48" s="1">
        <f t="shared" si="34"/>
        <v>4.4408920985006262E-14</v>
      </c>
      <c r="F48" s="1"/>
      <c r="G48" s="1"/>
      <c r="H48" s="1"/>
    </row>
    <row r="49" spans="1:10" x14ac:dyDescent="0.3">
      <c r="B49" s="1"/>
      <c r="C49" s="1"/>
      <c r="D49" s="1"/>
      <c r="E49" s="1"/>
      <c r="F49" s="1"/>
      <c r="G49" s="1"/>
      <c r="H49" s="1">
        <f>SUMSQ(H52:H61)</f>
        <v>500.06027624013257</v>
      </c>
    </row>
    <row r="50" spans="1:10" x14ac:dyDescent="0.3">
      <c r="B50" s="1">
        <v>2</v>
      </c>
      <c r="C50" s="1">
        <v>3</v>
      </c>
      <c r="D50" s="1">
        <v>4</v>
      </c>
      <c r="E50" s="1">
        <v>5</v>
      </c>
      <c r="F50" s="1"/>
      <c r="G50" s="1" t="s">
        <v>31</v>
      </c>
      <c r="H50" s="1">
        <f>SUM(H52:H61)</f>
        <v>45.000239466880529</v>
      </c>
    </row>
    <row r="51" spans="1:10" x14ac:dyDescent="0.3">
      <c r="A51" t="s">
        <v>29</v>
      </c>
      <c r="B51" s="1" t="str">
        <f>B2</f>
        <v>emelet/kerület</v>
      </c>
      <c r="C51" s="1" t="str">
        <f t="shared" ref="C51:F51" si="35">C2</f>
        <v>szoba</v>
      </c>
      <c r="D51" s="1" t="str">
        <f t="shared" si="35"/>
        <v>alapterület</v>
      </c>
      <c r="E51" s="1" t="str">
        <f t="shared" si="35"/>
        <v>építve</v>
      </c>
      <c r="F51" s="1" t="str">
        <f t="shared" si="35"/>
        <v>ár</v>
      </c>
      <c r="G51" s="1" t="s">
        <v>29</v>
      </c>
      <c r="H51" s="1" t="s">
        <v>30</v>
      </c>
      <c r="I51" s="3" t="str">
        <f>'Sheet1 (3)'!H51</f>
        <v>eltérés</v>
      </c>
      <c r="J51" s="3" t="str">
        <f>'Sheet1 (3)'!G51</f>
        <v>becslés</v>
      </c>
    </row>
    <row r="52" spans="1:10" x14ac:dyDescent="0.3">
      <c r="A52" t="str">
        <f t="shared" ref="A52:A61" si="36">A3</f>
        <v>ingatlan1</v>
      </c>
      <c r="B52" s="1">
        <f>VLOOKUP(B15,$A$28:$E$37,B$50,0)</f>
        <v>2.5484822830132883E-2</v>
      </c>
      <c r="C52" s="1">
        <f t="shared" ref="C52:E52" si="37">VLOOKUP(C15,$A$28:$E$37,C$50,0)</f>
        <v>16.075302573778171</v>
      </c>
      <c r="D52" s="1">
        <f t="shared" si="37"/>
        <v>18.295087839984088</v>
      </c>
      <c r="E52" s="1">
        <f t="shared" si="37"/>
        <v>15.603995935929698</v>
      </c>
      <c r="F52" s="1">
        <f t="shared" ref="F52" si="38">F3</f>
        <v>50</v>
      </c>
      <c r="G52" s="1">
        <f>SUM(B52:E52)</f>
        <v>49.999871172522084</v>
      </c>
      <c r="H52" s="1">
        <f>ABS(F52-G52)</f>
        <v>1.2882747791564952E-4</v>
      </c>
      <c r="I52" s="1">
        <f>'Sheet1 (3)'!H52</f>
        <v>13.999999690884081</v>
      </c>
      <c r="J52" s="1">
        <f>'Sheet1 (3)'!G52</f>
        <v>36.000000309115919</v>
      </c>
    </row>
    <row r="53" spans="1:10" x14ac:dyDescent="0.3">
      <c r="A53" t="str">
        <f t="shared" si="36"/>
        <v>ingatlan2</v>
      </c>
      <c r="B53" s="1">
        <f t="shared" ref="B53:E53" si="39">VLOOKUP(B16,$A$28:$E$37,B$50,0)</f>
        <v>7.4020423430645312</v>
      </c>
      <c r="C53" s="1">
        <f t="shared" si="39"/>
        <v>16.075302575075341</v>
      </c>
      <c r="D53" s="1">
        <f t="shared" si="39"/>
        <v>0.91865914223684686</v>
      </c>
      <c r="E53" s="1">
        <f t="shared" si="39"/>
        <v>15.603995935929698</v>
      </c>
      <c r="F53" s="1">
        <f t="shared" ref="F53" si="40">F4</f>
        <v>40</v>
      </c>
      <c r="G53" s="1">
        <f t="shared" ref="G53:G61" si="41">SUM(B53:E53)</f>
        <v>39.999999996306414</v>
      </c>
      <c r="H53" s="1">
        <f t="shared" ref="H53:H61" si="42">ABS(F53-G53)</f>
        <v>3.6935858815922984E-9</v>
      </c>
      <c r="I53" s="1">
        <f>'Sheet1 (3)'!H53</f>
        <v>0.12469244198804574</v>
      </c>
      <c r="J53" s="1">
        <f>'Sheet1 (3)'!G53</f>
        <v>40.124692441988046</v>
      </c>
    </row>
    <row r="54" spans="1:10" x14ac:dyDescent="0.3">
      <c r="A54" t="str">
        <f t="shared" si="36"/>
        <v>ingatlan3</v>
      </c>
      <c r="B54" s="1">
        <f t="shared" ref="B54:E54" si="43">VLOOKUP(B17,$A$28:$E$37,B$50,0)</f>
        <v>2.5699737848473028E-2</v>
      </c>
      <c r="C54" s="1">
        <f t="shared" si="43"/>
        <v>16.075302578534458</v>
      </c>
      <c r="D54" s="1">
        <f t="shared" si="43"/>
        <v>18.295087841369408</v>
      </c>
      <c r="E54" s="1">
        <f t="shared" si="43"/>
        <v>15.603995935929698</v>
      </c>
      <c r="F54" s="1">
        <f t="shared" ref="F54" si="44">F5</f>
        <v>50</v>
      </c>
      <c r="G54" s="1">
        <f t="shared" si="41"/>
        <v>50.000086093682036</v>
      </c>
      <c r="H54" s="1">
        <f t="shared" si="42"/>
        <v>8.6093682035937036E-5</v>
      </c>
      <c r="I54" s="1">
        <f>'Sheet1 (3)'!H54</f>
        <v>13.999745074840163</v>
      </c>
      <c r="J54" s="1">
        <f>'Sheet1 (3)'!G54</f>
        <v>36.000254925159837</v>
      </c>
    </row>
    <row r="55" spans="1:10" x14ac:dyDescent="0.3">
      <c r="A55" t="str">
        <f t="shared" si="36"/>
        <v>ingatlan4</v>
      </c>
      <c r="B55" s="1">
        <f t="shared" ref="B55:E55" si="45">VLOOKUP(B18,$A$28:$E$37,B$50,0)</f>
        <v>2.5699737848473028E-2</v>
      </c>
      <c r="C55" s="1">
        <f t="shared" si="45"/>
        <v>16.075302573778171</v>
      </c>
      <c r="D55" s="1">
        <f t="shared" si="45"/>
        <v>40.918683682933228</v>
      </c>
      <c r="E55" s="1">
        <f t="shared" si="45"/>
        <v>15.603995935929698</v>
      </c>
      <c r="F55" s="1">
        <f t="shared" ref="F55" si="46">F6</f>
        <v>60</v>
      </c>
      <c r="G55" s="1">
        <f t="shared" si="41"/>
        <v>72.623681930489568</v>
      </c>
      <c r="H55" s="1">
        <f t="shared" si="42"/>
        <v>12.623681930489568</v>
      </c>
      <c r="I55" s="1">
        <f>'Sheet1 (3)'!H55</f>
        <v>11.77205746899908</v>
      </c>
      <c r="J55" s="1">
        <f>'Sheet1 (3)'!G55</f>
        <v>71.77205746899908</v>
      </c>
    </row>
    <row r="56" spans="1:10" x14ac:dyDescent="0.3">
      <c r="A56" t="str">
        <f t="shared" si="36"/>
        <v>ingatlan5</v>
      </c>
      <c r="B56" s="1">
        <f t="shared" ref="B56:E56" si="47">VLOOKUP(B19,$A$28:$E$37,B$50,0)</f>
        <v>2.5484822830132883E-2</v>
      </c>
      <c r="C56" s="1">
        <f t="shared" si="47"/>
        <v>16.075302575075341</v>
      </c>
      <c r="D56" s="1">
        <f t="shared" si="47"/>
        <v>18.295087839984088</v>
      </c>
      <c r="E56" s="1">
        <f t="shared" si="47"/>
        <v>15.603995935929698</v>
      </c>
      <c r="F56" s="1">
        <f t="shared" ref="F56" si="48">F7</f>
        <v>35</v>
      </c>
      <c r="G56" s="1">
        <f t="shared" si="41"/>
        <v>49.999871173819258</v>
      </c>
      <c r="H56" s="1">
        <f t="shared" si="42"/>
        <v>14.999871173819258</v>
      </c>
      <c r="I56" s="3">
        <f>'Sheet1 (3)'!H56</f>
        <v>1.0000003103823403</v>
      </c>
      <c r="J56" s="1">
        <f>'Sheet1 (3)'!G56</f>
        <v>36.00000031038234</v>
      </c>
    </row>
    <row r="57" spans="1:10" x14ac:dyDescent="0.3">
      <c r="A57" t="str">
        <f t="shared" si="36"/>
        <v>ingatlan6</v>
      </c>
      <c r="B57" s="1">
        <f t="shared" ref="B57:E57" si="49">VLOOKUP(B20,$A$28:$E$37,B$50,0)</f>
        <v>7.4020423430645312</v>
      </c>
      <c r="C57" s="1">
        <f t="shared" si="49"/>
        <v>16.075302578534458</v>
      </c>
      <c r="D57" s="1">
        <f t="shared" si="49"/>
        <v>0.91865914223684686</v>
      </c>
      <c r="E57" s="1">
        <f t="shared" si="49"/>
        <v>15.603995935931215</v>
      </c>
      <c r="F57" s="1">
        <f t="shared" ref="F57" si="50">F8</f>
        <v>40</v>
      </c>
      <c r="G57" s="1">
        <f t="shared" si="41"/>
        <v>39.999999999767056</v>
      </c>
      <c r="H57" s="1">
        <f t="shared" si="42"/>
        <v>2.3294433049159124E-10</v>
      </c>
      <c r="I57" s="1">
        <f>'Sheet1 (3)'!H57</f>
        <v>0.12469244536592328</v>
      </c>
      <c r="J57" s="1">
        <f>'Sheet1 (3)'!G57</f>
        <v>40.124692445365923</v>
      </c>
    </row>
    <row r="58" spans="1:10" x14ac:dyDescent="0.3">
      <c r="A58" t="str">
        <f t="shared" si="36"/>
        <v>ingatlan7</v>
      </c>
      <c r="B58" s="1">
        <f t="shared" ref="B58:E58" si="51">VLOOKUP(B21,$A$28:$E$37,B$50,0)</f>
        <v>2.5699737848473028E-2</v>
      </c>
      <c r="C58" s="1">
        <f t="shared" si="51"/>
        <v>16.075302573778171</v>
      </c>
      <c r="D58" s="1">
        <f t="shared" si="51"/>
        <v>0.91865914223684975</v>
      </c>
      <c r="E58" s="1">
        <f t="shared" si="51"/>
        <v>15.60399593593119</v>
      </c>
      <c r="F58" s="1">
        <f t="shared" ref="F58" si="52">F9</f>
        <v>40</v>
      </c>
      <c r="G58" s="1">
        <f t="shared" si="41"/>
        <v>32.62365738979468</v>
      </c>
      <c r="H58" s="1">
        <f t="shared" si="42"/>
        <v>7.3763426102053202</v>
      </c>
      <c r="I58" s="1">
        <f>'Sheet1 (3)'!H58</f>
        <v>8.1032369395477417</v>
      </c>
      <c r="J58" s="1">
        <f>'Sheet1 (3)'!G58</f>
        <v>31.896763060452258</v>
      </c>
    </row>
    <row r="59" spans="1:10" x14ac:dyDescent="0.3">
      <c r="A59" t="str">
        <f t="shared" si="36"/>
        <v>ingatlan8</v>
      </c>
      <c r="B59" s="1">
        <f t="shared" ref="B59:E59" si="53">VLOOKUP(B22,$A$28:$E$37,B$50,0)</f>
        <v>7.4020423430645312</v>
      </c>
      <c r="C59" s="1">
        <f t="shared" si="53"/>
        <v>16.075302575075341</v>
      </c>
      <c r="D59" s="1">
        <f t="shared" si="53"/>
        <v>18.295087839984088</v>
      </c>
      <c r="E59" s="1">
        <f t="shared" si="53"/>
        <v>15.60399593593119</v>
      </c>
      <c r="F59" s="1">
        <f t="shared" ref="F59" si="54">F10</f>
        <v>60</v>
      </c>
      <c r="G59" s="1">
        <f t="shared" si="41"/>
        <v>57.376428694055143</v>
      </c>
      <c r="H59" s="1">
        <f t="shared" si="42"/>
        <v>2.6235713059448571</v>
      </c>
      <c r="I59" s="1">
        <f>'Sheet1 (3)'!H59</f>
        <v>15.771815698327757</v>
      </c>
      <c r="J59" s="1">
        <f>'Sheet1 (3)'!G59</f>
        <v>44.228184301672243</v>
      </c>
    </row>
    <row r="60" spans="1:10" x14ac:dyDescent="0.3">
      <c r="A60" t="str">
        <f t="shared" si="36"/>
        <v>ingatlan9</v>
      </c>
      <c r="B60" s="1">
        <f t="shared" ref="B60:E60" si="55">VLOOKUP(B23,$A$28:$E$37,B$50,0)</f>
        <v>2.5484822830132883E-2</v>
      </c>
      <c r="C60" s="1">
        <f t="shared" si="55"/>
        <v>16.075302578534458</v>
      </c>
      <c r="D60" s="1">
        <f t="shared" si="55"/>
        <v>40.918683682933228</v>
      </c>
      <c r="E60" s="1">
        <f t="shared" si="55"/>
        <v>15.603995935929698</v>
      </c>
      <c r="F60" s="1">
        <f t="shared" ref="F60" si="56">F11</f>
        <v>80</v>
      </c>
      <c r="G60" s="1">
        <f t="shared" si="41"/>
        <v>72.623467020227523</v>
      </c>
      <c r="H60" s="1">
        <f t="shared" si="42"/>
        <v>7.3765329797724775</v>
      </c>
      <c r="I60" s="1">
        <f>'Sheet1 (3)'!H60</f>
        <v>8.2281971373764691</v>
      </c>
      <c r="J60" s="1">
        <f>'Sheet1 (3)'!G60</f>
        <v>71.771802862623531</v>
      </c>
    </row>
    <row r="61" spans="1:10" x14ac:dyDescent="0.3">
      <c r="A61" t="str">
        <f t="shared" si="36"/>
        <v>ingatlan10</v>
      </c>
      <c r="B61" s="1">
        <f t="shared" ref="B61:E61" si="57">VLOOKUP(B24,$A$28:$E$37,B$50,0)</f>
        <v>7.4020423430645312</v>
      </c>
      <c r="C61" s="1">
        <f t="shared" si="57"/>
        <v>16.075302578534458</v>
      </c>
      <c r="D61" s="1">
        <f t="shared" si="57"/>
        <v>40.91868368403388</v>
      </c>
      <c r="E61" s="1">
        <f t="shared" si="57"/>
        <v>15.603995935929698</v>
      </c>
      <c r="F61" s="1">
        <f t="shared" ref="F61" si="58">F12</f>
        <v>80</v>
      </c>
      <c r="G61" s="1">
        <f t="shared" si="41"/>
        <v>80.000024541562567</v>
      </c>
      <c r="H61" s="1">
        <f t="shared" si="42"/>
        <v>2.4541562567037545E-5</v>
      </c>
      <c r="I61" s="1">
        <f>'Sheet1 (3)'!H61</f>
        <v>1.3144989623015135E-5</v>
      </c>
      <c r="J61" s="1">
        <f>'Sheet1 (3)'!G61</f>
        <v>79.999986855010377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1"/>
  <sheetViews>
    <sheetView zoomScale="40" zoomScaleNormal="40" workbookViewId="0"/>
  </sheetViews>
  <sheetFormatPr defaultColWidth="8.77734375" defaultRowHeight="14.4" x14ac:dyDescent="0.3"/>
  <cols>
    <col min="1" max="1" width="11.77734375" bestFit="1" customWidth="1"/>
    <col min="2" max="2" width="15" bestFit="1" customWidth="1"/>
    <col min="3" max="3" width="10.44140625" bestFit="1" customWidth="1"/>
    <col min="4" max="4" width="11" bestFit="1" customWidth="1"/>
    <col min="5" max="8" width="10.44140625" bestFit="1" customWidth="1"/>
  </cols>
  <sheetData>
    <row r="1" spans="1:6" x14ac:dyDescent="0.3">
      <c r="B1" t="s">
        <v>15</v>
      </c>
      <c r="C1" t="s">
        <v>16</v>
      </c>
      <c r="D1" t="s">
        <v>17</v>
      </c>
      <c r="E1" t="s">
        <v>18</v>
      </c>
      <c r="F1" t="s">
        <v>19</v>
      </c>
    </row>
    <row r="2" spans="1:6" x14ac:dyDescent="0.3">
      <c r="A2" t="s">
        <v>21</v>
      </c>
      <c r="B2" t="s">
        <v>12</v>
      </c>
      <c r="C2" t="s">
        <v>10</v>
      </c>
      <c r="D2" t="s">
        <v>11</v>
      </c>
      <c r="E2" t="s">
        <v>13</v>
      </c>
      <c r="F2" t="s">
        <v>14</v>
      </c>
    </row>
    <row r="3" spans="1:6" x14ac:dyDescent="0.3">
      <c r="A3" t="s">
        <v>0</v>
      </c>
      <c r="B3">
        <v>6</v>
      </c>
      <c r="C3">
        <v>1</v>
      </c>
      <c r="D3">
        <v>55</v>
      </c>
      <c r="E3">
        <v>2000</v>
      </c>
      <c r="F3">
        <v>50</v>
      </c>
    </row>
    <row r="4" spans="1:6" x14ac:dyDescent="0.3">
      <c r="A4" t="s">
        <v>1</v>
      </c>
      <c r="B4">
        <v>7</v>
      </c>
      <c r="C4">
        <v>2</v>
      </c>
      <c r="D4">
        <v>44</v>
      </c>
      <c r="E4">
        <v>2010</v>
      </c>
      <c r="F4">
        <v>40</v>
      </c>
    </row>
    <row r="5" spans="1:6" x14ac:dyDescent="0.3">
      <c r="A5" t="s">
        <v>2</v>
      </c>
      <c r="B5">
        <v>8</v>
      </c>
      <c r="C5">
        <v>3</v>
      </c>
      <c r="D5">
        <v>66</v>
      </c>
      <c r="E5">
        <v>2005</v>
      </c>
      <c r="F5">
        <v>50</v>
      </c>
    </row>
    <row r="6" spans="1:6" x14ac:dyDescent="0.3">
      <c r="A6" t="s">
        <v>3</v>
      </c>
      <c r="B6">
        <v>8</v>
      </c>
      <c r="C6">
        <v>1</v>
      </c>
      <c r="D6">
        <v>77</v>
      </c>
      <c r="E6">
        <v>2003</v>
      </c>
      <c r="F6">
        <v>60</v>
      </c>
    </row>
    <row r="7" spans="1:6" x14ac:dyDescent="0.3">
      <c r="A7" t="s">
        <v>4</v>
      </c>
      <c r="B7">
        <v>6</v>
      </c>
      <c r="C7">
        <v>2</v>
      </c>
      <c r="D7">
        <v>55</v>
      </c>
      <c r="E7">
        <v>2008</v>
      </c>
      <c r="F7">
        <v>35</v>
      </c>
    </row>
    <row r="8" spans="1:6" x14ac:dyDescent="0.3">
      <c r="A8" t="s">
        <v>5</v>
      </c>
      <c r="B8">
        <v>7</v>
      </c>
      <c r="C8">
        <v>3</v>
      </c>
      <c r="D8">
        <v>44</v>
      </c>
      <c r="E8">
        <v>2020</v>
      </c>
      <c r="F8">
        <v>40</v>
      </c>
    </row>
    <row r="9" spans="1:6" x14ac:dyDescent="0.3">
      <c r="A9" t="s">
        <v>6</v>
      </c>
      <c r="B9">
        <v>8</v>
      </c>
      <c r="C9">
        <v>1</v>
      </c>
      <c r="D9">
        <v>33</v>
      </c>
      <c r="E9">
        <v>2011</v>
      </c>
      <c r="F9">
        <v>40</v>
      </c>
    </row>
    <row r="10" spans="1:6" x14ac:dyDescent="0.3">
      <c r="A10" t="s">
        <v>7</v>
      </c>
      <c r="B10">
        <v>7</v>
      </c>
      <c r="C10">
        <v>2</v>
      </c>
      <c r="D10">
        <v>55</v>
      </c>
      <c r="E10">
        <v>2016</v>
      </c>
      <c r="F10">
        <v>60</v>
      </c>
    </row>
    <row r="11" spans="1:6" x14ac:dyDescent="0.3">
      <c r="A11" t="s">
        <v>8</v>
      </c>
      <c r="B11">
        <v>6</v>
      </c>
      <c r="C11">
        <v>3</v>
      </c>
      <c r="D11">
        <v>77</v>
      </c>
      <c r="E11">
        <v>2000</v>
      </c>
      <c r="F11">
        <v>80</v>
      </c>
    </row>
    <row r="12" spans="1:6" x14ac:dyDescent="0.3">
      <c r="A12" t="s">
        <v>9</v>
      </c>
      <c r="B12">
        <v>7</v>
      </c>
      <c r="C12">
        <v>3</v>
      </c>
      <c r="D12">
        <v>88</v>
      </c>
      <c r="E12">
        <v>2005</v>
      </c>
      <c r="F12">
        <v>80</v>
      </c>
    </row>
    <row r="14" spans="1:6" x14ac:dyDescent="0.3">
      <c r="A14" t="s">
        <v>20</v>
      </c>
      <c r="B14" t="str">
        <f t="shared" ref="B14:F24" si="0">B2</f>
        <v>emelet/kerület</v>
      </c>
      <c r="C14" t="str">
        <f t="shared" si="0"/>
        <v>szoba</v>
      </c>
      <c r="D14" t="str">
        <f t="shared" si="0"/>
        <v>alapterület</v>
      </c>
      <c r="E14" t="str">
        <f t="shared" si="0"/>
        <v>építve</v>
      </c>
      <c r="F14" t="str">
        <f t="shared" si="0"/>
        <v>ár</v>
      </c>
    </row>
    <row r="15" spans="1:6" x14ac:dyDescent="0.3">
      <c r="A15" t="str">
        <f>A3</f>
        <v>ingatlan1</v>
      </c>
      <c r="B15">
        <f>RANK(B3,B$3:B$12,B$25)</f>
        <v>1</v>
      </c>
      <c r="C15">
        <f t="shared" ref="C15:E15" si="1">RANK(C3,C$3:C$12,C$25)</f>
        <v>8</v>
      </c>
      <c r="D15">
        <f t="shared" si="1"/>
        <v>5</v>
      </c>
      <c r="E15">
        <f t="shared" si="1"/>
        <v>9</v>
      </c>
      <c r="F15">
        <f t="shared" si="0"/>
        <v>50</v>
      </c>
    </row>
    <row r="16" spans="1:6" x14ac:dyDescent="0.3">
      <c r="A16" t="str">
        <f t="shared" ref="A16:A24" si="2">A4</f>
        <v>ingatlan2</v>
      </c>
      <c r="B16">
        <f t="shared" ref="B16:E24" si="3">RANK(B4,B$3:B$12,B$25)</f>
        <v>4</v>
      </c>
      <c r="C16">
        <f t="shared" si="3"/>
        <v>5</v>
      </c>
      <c r="D16">
        <f t="shared" si="3"/>
        <v>8</v>
      </c>
      <c r="E16">
        <f t="shared" si="3"/>
        <v>4</v>
      </c>
      <c r="F16">
        <f t="shared" si="0"/>
        <v>40</v>
      </c>
    </row>
    <row r="17" spans="1:8" x14ac:dyDescent="0.3">
      <c r="A17" t="str">
        <f t="shared" si="2"/>
        <v>ingatlan3</v>
      </c>
      <c r="B17">
        <f t="shared" si="3"/>
        <v>8</v>
      </c>
      <c r="C17">
        <f t="shared" si="3"/>
        <v>1</v>
      </c>
      <c r="D17">
        <f t="shared" si="3"/>
        <v>4</v>
      </c>
      <c r="E17">
        <f t="shared" si="3"/>
        <v>6</v>
      </c>
      <c r="F17">
        <f t="shared" si="0"/>
        <v>50</v>
      </c>
    </row>
    <row r="18" spans="1:8" x14ac:dyDescent="0.3">
      <c r="A18" t="str">
        <f t="shared" si="2"/>
        <v>ingatlan4</v>
      </c>
      <c r="B18">
        <f t="shared" si="3"/>
        <v>8</v>
      </c>
      <c r="C18">
        <f t="shared" si="3"/>
        <v>8</v>
      </c>
      <c r="D18">
        <f t="shared" si="3"/>
        <v>2</v>
      </c>
      <c r="E18">
        <f t="shared" si="3"/>
        <v>8</v>
      </c>
      <c r="F18">
        <f t="shared" si="0"/>
        <v>60</v>
      </c>
    </row>
    <row r="19" spans="1:8" x14ac:dyDescent="0.3">
      <c r="A19" t="str">
        <f t="shared" si="2"/>
        <v>ingatlan5</v>
      </c>
      <c r="B19">
        <f t="shared" si="3"/>
        <v>1</v>
      </c>
      <c r="C19">
        <f t="shared" si="3"/>
        <v>5</v>
      </c>
      <c r="D19">
        <f t="shared" si="3"/>
        <v>5</v>
      </c>
      <c r="E19">
        <f t="shared" si="3"/>
        <v>5</v>
      </c>
      <c r="F19">
        <f t="shared" si="0"/>
        <v>35</v>
      </c>
    </row>
    <row r="20" spans="1:8" x14ac:dyDescent="0.3">
      <c r="A20" t="str">
        <f t="shared" si="2"/>
        <v>ingatlan6</v>
      </c>
      <c r="B20">
        <f t="shared" si="3"/>
        <v>4</v>
      </c>
      <c r="C20">
        <f t="shared" si="3"/>
        <v>1</v>
      </c>
      <c r="D20">
        <f t="shared" si="3"/>
        <v>8</v>
      </c>
      <c r="E20">
        <f t="shared" si="3"/>
        <v>1</v>
      </c>
      <c r="F20">
        <f t="shared" si="0"/>
        <v>40</v>
      </c>
    </row>
    <row r="21" spans="1:8" x14ac:dyDescent="0.3">
      <c r="A21" t="str">
        <f t="shared" si="2"/>
        <v>ingatlan7</v>
      </c>
      <c r="B21">
        <f t="shared" si="3"/>
        <v>8</v>
      </c>
      <c r="C21">
        <f t="shared" si="3"/>
        <v>8</v>
      </c>
      <c r="D21">
        <f t="shared" si="3"/>
        <v>10</v>
      </c>
      <c r="E21">
        <f t="shared" si="3"/>
        <v>3</v>
      </c>
      <c r="F21">
        <f t="shared" si="0"/>
        <v>40</v>
      </c>
    </row>
    <row r="22" spans="1:8" x14ac:dyDescent="0.3">
      <c r="A22" t="str">
        <f t="shared" si="2"/>
        <v>ingatlan8</v>
      </c>
      <c r="B22">
        <f t="shared" si="3"/>
        <v>4</v>
      </c>
      <c r="C22">
        <f t="shared" si="3"/>
        <v>5</v>
      </c>
      <c r="D22">
        <f t="shared" si="3"/>
        <v>5</v>
      </c>
      <c r="E22">
        <f t="shared" si="3"/>
        <v>2</v>
      </c>
      <c r="F22">
        <f t="shared" si="0"/>
        <v>60</v>
      </c>
    </row>
    <row r="23" spans="1:8" x14ac:dyDescent="0.3">
      <c r="A23" t="str">
        <f t="shared" si="2"/>
        <v>ingatlan9</v>
      </c>
      <c r="B23">
        <f t="shared" si="3"/>
        <v>1</v>
      </c>
      <c r="C23">
        <f t="shared" si="3"/>
        <v>1</v>
      </c>
      <c r="D23">
        <f t="shared" si="3"/>
        <v>2</v>
      </c>
      <c r="E23">
        <f t="shared" si="3"/>
        <v>9</v>
      </c>
      <c r="F23">
        <f t="shared" si="0"/>
        <v>80</v>
      </c>
    </row>
    <row r="24" spans="1:8" x14ac:dyDescent="0.3">
      <c r="A24" t="str">
        <f t="shared" si="2"/>
        <v>ingatlan10</v>
      </c>
      <c r="B24">
        <f t="shared" si="3"/>
        <v>4</v>
      </c>
      <c r="C24">
        <f t="shared" si="3"/>
        <v>1</v>
      </c>
      <c r="D24">
        <f t="shared" si="3"/>
        <v>1</v>
      </c>
      <c r="E24">
        <f t="shared" si="3"/>
        <v>6</v>
      </c>
      <c r="F24">
        <f t="shared" si="0"/>
        <v>80</v>
      </c>
    </row>
    <row r="25" spans="1:8" x14ac:dyDescent="0.3">
      <c r="A25" t="s">
        <v>22</v>
      </c>
      <c r="B25" s="5">
        <v>1</v>
      </c>
      <c r="C25">
        <v>0</v>
      </c>
      <c r="D25">
        <v>0</v>
      </c>
      <c r="E25">
        <v>0</v>
      </c>
      <c r="F25" t="s">
        <v>23</v>
      </c>
    </row>
    <row r="27" spans="1:8" x14ac:dyDescent="0.3">
      <c r="A27" t="s">
        <v>24</v>
      </c>
      <c r="B27" t="str">
        <f>B14</f>
        <v>emelet/kerület</v>
      </c>
      <c r="C27" t="str">
        <f t="shared" ref="C27:E27" si="4">C14</f>
        <v>szoba</v>
      </c>
      <c r="D27" t="str">
        <f t="shared" si="4"/>
        <v>alapterület</v>
      </c>
      <c r="E27" t="str">
        <f t="shared" si="4"/>
        <v>építve</v>
      </c>
    </row>
    <row r="28" spans="1:8" x14ac:dyDescent="0.3">
      <c r="A28">
        <v>1</v>
      </c>
      <c r="B28" s="1">
        <v>9.68556137163554</v>
      </c>
      <c r="C28" s="1">
        <v>10.920233249462418</v>
      </c>
      <c r="D28" s="1">
        <v>49.650913843279767</v>
      </c>
      <c r="E28" s="1">
        <v>9.6855606724133008</v>
      </c>
      <c r="F28" s="1"/>
      <c r="G28" s="1"/>
      <c r="H28" s="1"/>
    </row>
    <row r="29" spans="1:8" x14ac:dyDescent="0.3">
      <c r="A29">
        <v>2</v>
      </c>
      <c r="B29" s="1">
        <v>9.68556137163554</v>
      </c>
      <c r="C29" s="1">
        <v>10.920233249462418</v>
      </c>
      <c r="D29" s="1">
        <v>39.958695112833034</v>
      </c>
      <c r="E29" s="1">
        <v>9.6855606724133008</v>
      </c>
      <c r="F29" s="1"/>
      <c r="G29" s="1"/>
      <c r="H29" s="1"/>
    </row>
    <row r="30" spans="1:8" x14ac:dyDescent="0.3">
      <c r="A30">
        <v>3</v>
      </c>
      <c r="B30" s="1">
        <v>9.68556137163554</v>
      </c>
      <c r="C30" s="1">
        <v>10.901547437786988</v>
      </c>
      <c r="D30" s="1">
        <v>32.989078371806066</v>
      </c>
      <c r="E30" s="1">
        <v>9.6855606724133008</v>
      </c>
      <c r="F30" s="1"/>
      <c r="G30" s="1"/>
      <c r="H30" s="1"/>
    </row>
    <row r="31" spans="1:8" x14ac:dyDescent="0.3">
      <c r="A31">
        <v>4</v>
      </c>
      <c r="B31" s="1">
        <v>9.68556137163554</v>
      </c>
      <c r="C31" s="1">
        <v>10.901547437786988</v>
      </c>
      <c r="D31" s="1">
        <v>19.712972644617107</v>
      </c>
      <c r="E31" s="1">
        <v>9.6855606724133008</v>
      </c>
      <c r="F31" s="1"/>
      <c r="G31" s="1"/>
      <c r="H31" s="1"/>
    </row>
    <row r="32" spans="1:8" x14ac:dyDescent="0.3">
      <c r="A32">
        <v>5</v>
      </c>
      <c r="B32" s="1">
        <v>9.68556137163554</v>
      </c>
      <c r="C32" s="1">
        <v>10.901547437786988</v>
      </c>
      <c r="D32" s="1">
        <v>19.712972644617107</v>
      </c>
      <c r="E32" s="1">
        <v>9.6855606724133008</v>
      </c>
      <c r="F32" s="1"/>
      <c r="G32" s="1"/>
      <c r="H32" s="1"/>
    </row>
    <row r="33" spans="1:8" x14ac:dyDescent="0.3">
      <c r="A33">
        <v>6</v>
      </c>
      <c r="B33" s="1">
        <v>9.68556137163554</v>
      </c>
      <c r="C33" s="1">
        <v>10.901547437786988</v>
      </c>
      <c r="D33" s="1">
        <v>19.712972644617089</v>
      </c>
      <c r="E33" s="1">
        <v>9.6855606724133008</v>
      </c>
      <c r="F33" s="1"/>
      <c r="G33" s="1"/>
      <c r="H33" s="1"/>
    </row>
    <row r="34" spans="1:8" x14ac:dyDescent="0.3">
      <c r="A34">
        <v>7</v>
      </c>
      <c r="B34" s="1">
        <v>9.68556137163554</v>
      </c>
      <c r="C34" s="1">
        <v>10.901547437786988</v>
      </c>
      <c r="D34" s="1">
        <v>13.08783629400533</v>
      </c>
      <c r="E34" s="1">
        <v>9.6855606724133008</v>
      </c>
      <c r="F34" s="1"/>
      <c r="G34" s="1"/>
      <c r="H34" s="1"/>
    </row>
    <row r="35" spans="1:8" x14ac:dyDescent="0.3">
      <c r="A35">
        <v>8</v>
      </c>
      <c r="B35" s="1">
        <v>9.68556137163554</v>
      </c>
      <c r="C35" s="1">
        <v>10.901547437786988</v>
      </c>
      <c r="D35" s="1">
        <v>9.7128813098702818</v>
      </c>
      <c r="E35" s="1">
        <v>9.6855606724133008</v>
      </c>
      <c r="F35" s="1"/>
      <c r="G35" s="1"/>
      <c r="H35" s="1"/>
    </row>
    <row r="36" spans="1:8" x14ac:dyDescent="0.3">
      <c r="A36">
        <v>9</v>
      </c>
      <c r="B36" s="1">
        <v>9.68556137163554</v>
      </c>
      <c r="C36" s="1">
        <v>10.901547437786988</v>
      </c>
      <c r="D36" s="1">
        <v>9.7128813098702818</v>
      </c>
      <c r="E36" s="1">
        <v>9.6855606724133008</v>
      </c>
      <c r="F36" s="1"/>
      <c r="G36" s="1"/>
      <c r="H36" s="1"/>
    </row>
    <row r="37" spans="1:8" x14ac:dyDescent="0.3">
      <c r="A37">
        <v>10</v>
      </c>
      <c r="B37" s="1">
        <v>9.6855613716355418</v>
      </c>
      <c r="C37" s="1">
        <v>10.901547437786974</v>
      </c>
      <c r="D37" s="1">
        <v>9.7128813098702675</v>
      </c>
      <c r="E37" s="1">
        <v>9.6855606724132954</v>
      </c>
      <c r="F37" s="1"/>
      <c r="G37" s="1"/>
      <c r="H37" s="1"/>
    </row>
    <row r="38" spans="1:8" x14ac:dyDescent="0.3">
      <c r="B38" s="1"/>
      <c r="C38" s="1"/>
      <c r="D38" s="1"/>
      <c r="E38" s="1"/>
      <c r="F38" s="1"/>
      <c r="G38" s="1"/>
      <c r="H38" s="1"/>
    </row>
    <row r="39" spans="1:8" x14ac:dyDescent="0.3">
      <c r="A39" t="s">
        <v>25</v>
      </c>
      <c r="B39" s="1" t="str">
        <f>B27</f>
        <v>emelet/kerület</v>
      </c>
      <c r="C39" s="1" t="str">
        <f t="shared" ref="C39:E39" si="5">C27</f>
        <v>szoba</v>
      </c>
      <c r="D39" s="1" t="str">
        <f t="shared" si="5"/>
        <v>alapterület</v>
      </c>
      <c r="E39" s="1" t="str">
        <f t="shared" si="5"/>
        <v>építve</v>
      </c>
      <c r="F39" s="1"/>
      <c r="G39" s="1"/>
      <c r="H39" s="1"/>
    </row>
    <row r="40" spans="1:8" x14ac:dyDescent="0.3">
      <c r="A40" t="s">
        <v>26</v>
      </c>
      <c r="B40" s="1">
        <f t="shared" ref="B40:E48" si="6">B28-B29</f>
        <v>0</v>
      </c>
      <c r="C40" s="1">
        <f>C28-C29</f>
        <v>0</v>
      </c>
      <c r="D40" s="1">
        <f t="shared" ref="D40:E40" si="7">D28-D29</f>
        <v>9.6922187304467329</v>
      </c>
      <c r="E40" s="1">
        <f t="shared" si="7"/>
        <v>0</v>
      </c>
      <c r="F40" s="1"/>
      <c r="G40" s="1"/>
      <c r="H40" s="1"/>
    </row>
    <row r="41" spans="1:8" x14ac:dyDescent="0.3">
      <c r="A41" t="s">
        <v>27</v>
      </c>
      <c r="B41" s="1">
        <f t="shared" si="6"/>
        <v>0</v>
      </c>
      <c r="C41" s="1">
        <f t="shared" si="6"/>
        <v>1.8685811675430486E-2</v>
      </c>
      <c r="D41" s="1">
        <f t="shared" si="6"/>
        <v>6.969616741026968</v>
      </c>
      <c r="E41" s="1">
        <f t="shared" si="6"/>
        <v>0</v>
      </c>
      <c r="F41" s="1"/>
      <c r="G41" s="1"/>
      <c r="H41" s="1"/>
    </row>
    <row r="42" spans="1:8" x14ac:dyDescent="0.3">
      <c r="A42" t="s">
        <v>27</v>
      </c>
      <c r="B42" s="1">
        <f t="shared" si="6"/>
        <v>0</v>
      </c>
      <c r="C42" s="1">
        <f t="shared" si="6"/>
        <v>0</v>
      </c>
      <c r="D42" s="1">
        <f t="shared" si="6"/>
        <v>13.276105727188959</v>
      </c>
      <c r="E42" s="1">
        <f t="shared" si="6"/>
        <v>0</v>
      </c>
      <c r="F42" s="1"/>
      <c r="G42" s="1"/>
      <c r="H42" s="1"/>
    </row>
    <row r="43" spans="1:8" x14ac:dyDescent="0.3">
      <c r="A43" t="s">
        <v>27</v>
      </c>
      <c r="B43" s="1">
        <f t="shared" si="6"/>
        <v>0</v>
      </c>
      <c r="C43" s="1">
        <f t="shared" si="6"/>
        <v>0</v>
      </c>
      <c r="D43" s="1">
        <f t="shared" si="6"/>
        <v>0</v>
      </c>
      <c r="E43" s="1">
        <f t="shared" si="6"/>
        <v>0</v>
      </c>
      <c r="F43" s="1"/>
      <c r="G43" s="1"/>
      <c r="H43" s="1"/>
    </row>
    <row r="44" spans="1:8" x14ac:dyDescent="0.3">
      <c r="A44" t="s">
        <v>27</v>
      </c>
      <c r="B44" s="1">
        <f t="shared" si="6"/>
        <v>0</v>
      </c>
      <c r="C44" s="1">
        <f t="shared" si="6"/>
        <v>0</v>
      </c>
      <c r="D44" s="1">
        <f t="shared" si="6"/>
        <v>0</v>
      </c>
      <c r="E44" s="1">
        <f t="shared" si="6"/>
        <v>0</v>
      </c>
      <c r="F44" s="1"/>
      <c r="G44" s="1"/>
      <c r="H44" s="1"/>
    </row>
    <row r="45" spans="1:8" x14ac:dyDescent="0.3">
      <c r="A45" t="s">
        <v>27</v>
      </c>
      <c r="B45" s="1">
        <f t="shared" si="6"/>
        <v>0</v>
      </c>
      <c r="C45" s="1">
        <f t="shared" si="6"/>
        <v>0</v>
      </c>
      <c r="D45" s="1">
        <f t="shared" si="6"/>
        <v>6.6251363506117595</v>
      </c>
      <c r="E45" s="1">
        <f t="shared" si="6"/>
        <v>0</v>
      </c>
      <c r="F45" s="1"/>
      <c r="G45" s="1"/>
      <c r="H45" s="1"/>
    </row>
    <row r="46" spans="1:8" x14ac:dyDescent="0.3">
      <c r="A46" t="s">
        <v>27</v>
      </c>
      <c r="B46" s="1">
        <f t="shared" si="6"/>
        <v>0</v>
      </c>
      <c r="C46" s="1">
        <f t="shared" si="6"/>
        <v>0</v>
      </c>
      <c r="D46" s="1">
        <f t="shared" si="6"/>
        <v>3.3749549841350479</v>
      </c>
      <c r="E46" s="1">
        <f t="shared" si="6"/>
        <v>0</v>
      </c>
      <c r="F46" s="1"/>
      <c r="G46" s="1"/>
      <c r="H46" s="1"/>
    </row>
    <row r="47" spans="1:8" x14ac:dyDescent="0.3">
      <c r="A47" t="s">
        <v>27</v>
      </c>
      <c r="B47" s="1">
        <f t="shared" si="6"/>
        <v>0</v>
      </c>
      <c r="C47" s="1">
        <f t="shared" si="6"/>
        <v>0</v>
      </c>
      <c r="D47" s="1">
        <f t="shared" si="6"/>
        <v>0</v>
      </c>
      <c r="E47" s="1">
        <f t="shared" si="6"/>
        <v>0</v>
      </c>
      <c r="F47" s="1"/>
      <c r="G47" s="1"/>
      <c r="H47" s="1"/>
    </row>
    <row r="48" spans="1:8" x14ac:dyDescent="0.3">
      <c r="A48" t="s">
        <v>28</v>
      </c>
      <c r="B48" s="1">
        <f t="shared" si="6"/>
        <v>0</v>
      </c>
      <c r="C48" s="1">
        <f t="shared" si="6"/>
        <v>1.4210854715202004E-14</v>
      </c>
      <c r="D48" s="1">
        <f t="shared" si="6"/>
        <v>1.4210854715202004E-14</v>
      </c>
      <c r="E48" s="1">
        <f t="shared" si="6"/>
        <v>0</v>
      </c>
      <c r="F48" s="1"/>
      <c r="G48" s="1"/>
      <c r="H48" s="1"/>
    </row>
    <row r="49" spans="1:8" x14ac:dyDescent="0.3">
      <c r="B49" s="1"/>
      <c r="C49" s="1"/>
      <c r="D49" s="1"/>
      <c r="E49" s="1"/>
      <c r="F49" s="1"/>
      <c r="G49" s="1"/>
      <c r="H49" s="1">
        <f>SUMSQ(H52:H61)</f>
        <v>524.60316534966262</v>
      </c>
    </row>
    <row r="50" spans="1:8" x14ac:dyDescent="0.3">
      <c r="B50" s="1">
        <v>2</v>
      </c>
      <c r="C50" s="1">
        <v>3</v>
      </c>
      <c r="D50" s="1">
        <v>4</v>
      </c>
      <c r="E50" s="1">
        <v>5</v>
      </c>
      <c r="F50" s="1"/>
      <c r="G50" s="1" t="s">
        <v>31</v>
      </c>
      <c r="H50" s="1">
        <f>SUM(H52:H61)</f>
        <v>45.090865883178317</v>
      </c>
    </row>
    <row r="51" spans="1:8" x14ac:dyDescent="0.3">
      <c r="A51" t="s">
        <v>29</v>
      </c>
      <c r="B51" s="1" t="str">
        <f>B2</f>
        <v>emelet/kerület</v>
      </c>
      <c r="C51" s="1" t="str">
        <f t="shared" ref="C51:F61" si="8">C2</f>
        <v>szoba</v>
      </c>
      <c r="D51" s="1" t="str">
        <f t="shared" si="8"/>
        <v>alapterület</v>
      </c>
      <c r="E51" s="1" t="str">
        <f t="shared" si="8"/>
        <v>építve</v>
      </c>
      <c r="F51" s="1" t="str">
        <f t="shared" si="8"/>
        <v>ár</v>
      </c>
      <c r="G51" s="1" t="s">
        <v>29</v>
      </c>
      <c r="H51" s="1" t="s">
        <v>30</v>
      </c>
    </row>
    <row r="52" spans="1:8" x14ac:dyDescent="0.3">
      <c r="A52" t="str">
        <f t="shared" ref="A52:A61" si="9">A3</f>
        <v>ingatlan1</v>
      </c>
      <c r="B52" s="1">
        <f>VLOOKUP(B15,$A$28:$E$37,B$50,0)</f>
        <v>9.68556137163554</v>
      </c>
      <c r="C52" s="1">
        <f t="shared" ref="C52:E52" si="10">VLOOKUP(C15,$A$28:$E$37,C$50,0)</f>
        <v>10.901547437786988</v>
      </c>
      <c r="D52" s="1">
        <f t="shared" si="10"/>
        <v>19.712972644617107</v>
      </c>
      <c r="E52" s="1">
        <f t="shared" si="10"/>
        <v>9.6855606724133008</v>
      </c>
      <c r="F52" s="1">
        <f t="shared" si="8"/>
        <v>50</v>
      </c>
      <c r="G52" s="1">
        <f>SUM(B52:E52)</f>
        <v>49.985642126452937</v>
      </c>
      <c r="H52" s="1">
        <f>ABS(F52-G52)</f>
        <v>1.4357873547062638E-2</v>
      </c>
    </row>
    <row r="53" spans="1:8" x14ac:dyDescent="0.3">
      <c r="A53" t="str">
        <f t="shared" si="9"/>
        <v>ingatlan2</v>
      </c>
      <c r="B53" s="1">
        <f t="shared" ref="B53:E61" si="11">VLOOKUP(B16,$A$28:$E$37,B$50,0)</f>
        <v>9.68556137163554</v>
      </c>
      <c r="C53" s="1">
        <f t="shared" si="11"/>
        <v>10.901547437786988</v>
      </c>
      <c r="D53" s="1">
        <f t="shared" si="11"/>
        <v>9.7128813098702818</v>
      </c>
      <c r="E53" s="1">
        <f t="shared" si="11"/>
        <v>9.6855606724133008</v>
      </c>
      <c r="F53" s="1">
        <f t="shared" si="8"/>
        <v>40</v>
      </c>
      <c r="G53" s="1">
        <f t="shared" ref="G53:G61" si="12">SUM(B53:E53)</f>
        <v>39.98555079170611</v>
      </c>
      <c r="H53" s="1">
        <f t="shared" ref="H53:H61" si="13">ABS(F53-G53)</f>
        <v>1.4449208293889626E-2</v>
      </c>
    </row>
    <row r="54" spans="1:8" x14ac:dyDescent="0.3">
      <c r="A54" t="str">
        <f t="shared" si="9"/>
        <v>ingatlan3</v>
      </c>
      <c r="B54" s="1">
        <f t="shared" si="11"/>
        <v>9.68556137163554</v>
      </c>
      <c r="C54" s="1">
        <f t="shared" si="11"/>
        <v>10.920233249462418</v>
      </c>
      <c r="D54" s="1">
        <f t="shared" si="11"/>
        <v>19.712972644617107</v>
      </c>
      <c r="E54" s="1">
        <f t="shared" si="11"/>
        <v>9.6855606724133008</v>
      </c>
      <c r="F54" s="1">
        <f t="shared" si="8"/>
        <v>50</v>
      </c>
      <c r="G54" s="1">
        <f t="shared" si="12"/>
        <v>50.00432793812837</v>
      </c>
      <c r="H54" s="1">
        <f t="shared" si="13"/>
        <v>4.3279381283696239E-3</v>
      </c>
    </row>
    <row r="55" spans="1:8" x14ac:dyDescent="0.3">
      <c r="A55" t="str">
        <f t="shared" si="9"/>
        <v>ingatlan4</v>
      </c>
      <c r="B55" s="1">
        <f t="shared" si="11"/>
        <v>9.68556137163554</v>
      </c>
      <c r="C55" s="1">
        <f t="shared" si="11"/>
        <v>10.901547437786988</v>
      </c>
      <c r="D55" s="1">
        <f t="shared" si="11"/>
        <v>39.958695112833034</v>
      </c>
      <c r="E55" s="1">
        <f t="shared" si="11"/>
        <v>9.6855606724133008</v>
      </c>
      <c r="F55" s="1">
        <f t="shared" si="8"/>
        <v>60</v>
      </c>
      <c r="G55" s="1">
        <f t="shared" si="12"/>
        <v>70.231364594668861</v>
      </c>
      <c r="H55" s="1">
        <f t="shared" si="13"/>
        <v>10.231364594668861</v>
      </c>
    </row>
    <row r="56" spans="1:8" x14ac:dyDescent="0.3">
      <c r="A56" t="str">
        <f t="shared" si="9"/>
        <v>ingatlan5</v>
      </c>
      <c r="B56" s="1">
        <f t="shared" si="11"/>
        <v>9.68556137163554</v>
      </c>
      <c r="C56" s="1">
        <f t="shared" si="11"/>
        <v>10.901547437786988</v>
      </c>
      <c r="D56" s="1">
        <f t="shared" si="11"/>
        <v>19.712972644617107</v>
      </c>
      <c r="E56" s="1">
        <f t="shared" si="11"/>
        <v>9.6855606724133008</v>
      </c>
      <c r="F56" s="1">
        <f t="shared" si="8"/>
        <v>35</v>
      </c>
      <c r="G56" s="1">
        <f t="shared" si="12"/>
        <v>49.985642126452937</v>
      </c>
      <c r="H56" s="1">
        <f t="shared" si="13"/>
        <v>14.985642126452937</v>
      </c>
    </row>
    <row r="57" spans="1:8" x14ac:dyDescent="0.3">
      <c r="A57" t="str">
        <f t="shared" si="9"/>
        <v>ingatlan6</v>
      </c>
      <c r="B57" s="1">
        <f t="shared" si="11"/>
        <v>9.68556137163554</v>
      </c>
      <c r="C57" s="1">
        <f t="shared" si="11"/>
        <v>10.920233249462418</v>
      </c>
      <c r="D57" s="1">
        <f t="shared" si="11"/>
        <v>9.7128813098702818</v>
      </c>
      <c r="E57" s="1">
        <f t="shared" si="11"/>
        <v>9.6855606724133008</v>
      </c>
      <c r="F57" s="1">
        <f t="shared" si="8"/>
        <v>40</v>
      </c>
      <c r="G57" s="1">
        <f t="shared" si="12"/>
        <v>40.004236603381543</v>
      </c>
      <c r="H57" s="1">
        <f t="shared" si="13"/>
        <v>4.2366033815426363E-3</v>
      </c>
    </row>
    <row r="58" spans="1:8" x14ac:dyDescent="0.3">
      <c r="A58" t="str">
        <f t="shared" si="9"/>
        <v>ingatlan7</v>
      </c>
      <c r="B58" s="1">
        <f t="shared" si="11"/>
        <v>9.68556137163554</v>
      </c>
      <c r="C58" s="1">
        <f t="shared" si="11"/>
        <v>10.901547437786988</v>
      </c>
      <c r="D58" s="1">
        <f t="shared" si="11"/>
        <v>9.7128813098702675</v>
      </c>
      <c r="E58" s="1">
        <f t="shared" si="11"/>
        <v>9.6855606724133008</v>
      </c>
      <c r="F58" s="1">
        <f t="shared" si="8"/>
        <v>40</v>
      </c>
      <c r="G58" s="1">
        <f t="shared" si="12"/>
        <v>39.985550791706096</v>
      </c>
      <c r="H58" s="1">
        <f t="shared" si="13"/>
        <v>1.4449208293903837E-2</v>
      </c>
    </row>
    <row r="59" spans="1:8" x14ac:dyDescent="0.3">
      <c r="A59" t="str">
        <f t="shared" si="9"/>
        <v>ingatlan8</v>
      </c>
      <c r="B59" s="1">
        <f t="shared" si="11"/>
        <v>9.68556137163554</v>
      </c>
      <c r="C59" s="1">
        <f t="shared" si="11"/>
        <v>10.901547437786988</v>
      </c>
      <c r="D59" s="1">
        <f t="shared" si="11"/>
        <v>19.712972644617107</v>
      </c>
      <c r="E59" s="1">
        <f t="shared" si="11"/>
        <v>9.6855606724133008</v>
      </c>
      <c r="F59" s="1">
        <f t="shared" si="8"/>
        <v>60</v>
      </c>
      <c r="G59" s="1">
        <f t="shared" si="12"/>
        <v>49.985642126452937</v>
      </c>
      <c r="H59" s="1">
        <f t="shared" si="13"/>
        <v>10.014357873547063</v>
      </c>
    </row>
    <row r="60" spans="1:8" x14ac:dyDescent="0.3">
      <c r="A60" t="str">
        <f t="shared" si="9"/>
        <v>ingatlan9</v>
      </c>
      <c r="B60" s="1">
        <f t="shared" si="11"/>
        <v>9.68556137163554</v>
      </c>
      <c r="C60" s="1">
        <f t="shared" si="11"/>
        <v>10.920233249462418</v>
      </c>
      <c r="D60" s="1">
        <f t="shared" si="11"/>
        <v>39.958695112833034</v>
      </c>
      <c r="E60" s="1">
        <f t="shared" si="11"/>
        <v>9.6855606724133008</v>
      </c>
      <c r="F60" s="1">
        <f t="shared" si="8"/>
        <v>80</v>
      </c>
      <c r="G60" s="1">
        <f t="shared" si="12"/>
        <v>70.250050406344286</v>
      </c>
      <c r="H60" s="1">
        <f t="shared" si="13"/>
        <v>9.7499495936557139</v>
      </c>
    </row>
    <row r="61" spans="1:8" x14ac:dyDescent="0.3">
      <c r="A61" t="str">
        <f t="shared" si="9"/>
        <v>ingatlan10</v>
      </c>
      <c r="B61" s="1">
        <f t="shared" si="11"/>
        <v>9.68556137163554</v>
      </c>
      <c r="C61" s="1">
        <f t="shared" si="11"/>
        <v>10.920233249462418</v>
      </c>
      <c r="D61" s="1">
        <f t="shared" si="11"/>
        <v>49.650913843279767</v>
      </c>
      <c r="E61" s="1">
        <f t="shared" si="11"/>
        <v>9.6855606724133008</v>
      </c>
      <c r="F61" s="1">
        <f t="shared" si="8"/>
        <v>80</v>
      </c>
      <c r="G61" s="1">
        <f t="shared" si="12"/>
        <v>79.942269136791026</v>
      </c>
      <c r="H61" s="1">
        <f t="shared" si="13"/>
        <v>5.7730863208973915E-2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1"/>
  <sheetViews>
    <sheetView zoomScale="40" zoomScaleNormal="40" workbookViewId="0"/>
  </sheetViews>
  <sheetFormatPr defaultColWidth="8.77734375" defaultRowHeight="14.4" x14ac:dyDescent="0.3"/>
  <cols>
    <col min="1" max="1" width="11.77734375" bestFit="1" customWidth="1"/>
    <col min="2" max="2" width="15" bestFit="1" customWidth="1"/>
    <col min="3" max="3" width="10.44140625" bestFit="1" customWidth="1"/>
    <col min="4" max="4" width="11" bestFit="1" customWidth="1"/>
    <col min="5" max="8" width="10.44140625" bestFit="1" customWidth="1"/>
  </cols>
  <sheetData>
    <row r="1" spans="1:6" x14ac:dyDescent="0.3">
      <c r="B1" t="s">
        <v>15</v>
      </c>
      <c r="C1" t="s">
        <v>16</v>
      </c>
      <c r="D1" t="s">
        <v>17</v>
      </c>
      <c r="E1" t="s">
        <v>18</v>
      </c>
      <c r="F1" t="s">
        <v>19</v>
      </c>
    </row>
    <row r="2" spans="1:6" x14ac:dyDescent="0.3">
      <c r="A2" t="s">
        <v>21</v>
      </c>
      <c r="B2" t="s">
        <v>12</v>
      </c>
      <c r="C2" t="s">
        <v>10</v>
      </c>
      <c r="D2" t="s">
        <v>11</v>
      </c>
      <c r="E2" t="s">
        <v>13</v>
      </c>
      <c r="F2" t="s">
        <v>14</v>
      </c>
    </row>
    <row r="3" spans="1:6" x14ac:dyDescent="0.3">
      <c r="A3" t="s">
        <v>0</v>
      </c>
      <c r="B3">
        <v>6</v>
      </c>
      <c r="C3">
        <v>1</v>
      </c>
      <c r="D3">
        <v>55</v>
      </c>
      <c r="E3">
        <v>2000</v>
      </c>
      <c r="F3">
        <v>50</v>
      </c>
    </row>
    <row r="4" spans="1:6" x14ac:dyDescent="0.3">
      <c r="A4" t="s">
        <v>1</v>
      </c>
      <c r="B4">
        <v>7</v>
      </c>
      <c r="C4">
        <v>2</v>
      </c>
      <c r="D4">
        <v>44</v>
      </c>
      <c r="E4">
        <v>2010</v>
      </c>
      <c r="F4">
        <v>40</v>
      </c>
    </row>
    <row r="5" spans="1:6" x14ac:dyDescent="0.3">
      <c r="A5" t="s">
        <v>2</v>
      </c>
      <c r="B5">
        <v>8</v>
      </c>
      <c r="C5">
        <v>3</v>
      </c>
      <c r="D5">
        <v>66</v>
      </c>
      <c r="E5">
        <v>2005</v>
      </c>
      <c r="F5">
        <v>50</v>
      </c>
    </row>
    <row r="6" spans="1:6" x14ac:dyDescent="0.3">
      <c r="A6" t="s">
        <v>3</v>
      </c>
      <c r="B6">
        <v>8</v>
      </c>
      <c r="C6">
        <v>1</v>
      </c>
      <c r="D6">
        <v>77</v>
      </c>
      <c r="E6">
        <v>2003</v>
      </c>
      <c r="F6">
        <v>60</v>
      </c>
    </row>
    <row r="7" spans="1:6" x14ac:dyDescent="0.3">
      <c r="A7" t="s">
        <v>4</v>
      </c>
      <c r="B7">
        <v>6</v>
      </c>
      <c r="C7">
        <v>2</v>
      </c>
      <c r="D7">
        <v>55</v>
      </c>
      <c r="E7">
        <v>2008</v>
      </c>
      <c r="F7">
        <v>35</v>
      </c>
    </row>
    <row r="8" spans="1:6" x14ac:dyDescent="0.3">
      <c r="A8" t="s">
        <v>5</v>
      </c>
      <c r="B8">
        <v>7</v>
      </c>
      <c r="C8">
        <v>3</v>
      </c>
      <c r="D8">
        <v>44</v>
      </c>
      <c r="E8">
        <v>2020</v>
      </c>
      <c r="F8">
        <v>40</v>
      </c>
    </row>
    <row r="9" spans="1:6" x14ac:dyDescent="0.3">
      <c r="A9" t="s">
        <v>6</v>
      </c>
      <c r="B9">
        <v>8</v>
      </c>
      <c r="C9">
        <v>1</v>
      </c>
      <c r="D9">
        <v>33</v>
      </c>
      <c r="E9">
        <v>2011</v>
      </c>
      <c r="F9">
        <v>40</v>
      </c>
    </row>
    <row r="10" spans="1:6" x14ac:dyDescent="0.3">
      <c r="A10" t="s">
        <v>7</v>
      </c>
      <c r="B10">
        <v>7</v>
      </c>
      <c r="C10">
        <v>2</v>
      </c>
      <c r="D10">
        <v>55</v>
      </c>
      <c r="E10">
        <v>2016</v>
      </c>
      <c r="F10">
        <v>60</v>
      </c>
    </row>
    <row r="11" spans="1:6" x14ac:dyDescent="0.3">
      <c r="A11" t="s">
        <v>8</v>
      </c>
      <c r="B11">
        <v>6</v>
      </c>
      <c r="C11">
        <v>3</v>
      </c>
      <c r="D11">
        <v>77</v>
      </c>
      <c r="E11">
        <v>2000</v>
      </c>
      <c r="F11">
        <v>80</v>
      </c>
    </row>
    <row r="12" spans="1:6" x14ac:dyDescent="0.3">
      <c r="A12" t="s">
        <v>9</v>
      </c>
      <c r="B12">
        <v>7</v>
      </c>
      <c r="C12">
        <v>3</v>
      </c>
      <c r="D12">
        <v>88</v>
      </c>
      <c r="E12">
        <v>2005</v>
      </c>
      <c r="F12">
        <v>80</v>
      </c>
    </row>
    <row r="14" spans="1:6" x14ac:dyDescent="0.3">
      <c r="A14" t="s">
        <v>20</v>
      </c>
      <c r="B14" t="str">
        <f t="shared" ref="B14:F24" si="0">B2</f>
        <v>emelet/kerület</v>
      </c>
      <c r="C14" t="str">
        <f t="shared" si="0"/>
        <v>szoba</v>
      </c>
      <c r="D14" t="str">
        <f t="shared" si="0"/>
        <v>alapterület</v>
      </c>
      <c r="E14" t="str">
        <f t="shared" si="0"/>
        <v>építve</v>
      </c>
      <c r="F14" t="str">
        <f t="shared" si="0"/>
        <v>ár</v>
      </c>
    </row>
    <row r="15" spans="1:6" x14ac:dyDescent="0.3">
      <c r="A15" t="str">
        <f>A3</f>
        <v>ingatlan1</v>
      </c>
      <c r="B15">
        <f>RANK(B3,B$3:B$12,B$25)</f>
        <v>8</v>
      </c>
      <c r="C15">
        <f t="shared" ref="C15:E15" si="1">RANK(C3,C$3:C$12,C$25)</f>
        <v>8</v>
      </c>
      <c r="D15">
        <f t="shared" si="1"/>
        <v>5</v>
      </c>
      <c r="E15">
        <f t="shared" si="1"/>
        <v>9</v>
      </c>
      <c r="F15">
        <f t="shared" si="0"/>
        <v>50</v>
      </c>
    </row>
    <row r="16" spans="1:6" x14ac:dyDescent="0.3">
      <c r="A16" t="str">
        <f t="shared" ref="A16:A24" si="2">A4</f>
        <v>ingatlan2</v>
      </c>
      <c r="B16">
        <f t="shared" ref="B16:E24" si="3">RANK(B4,B$3:B$12,B$25)</f>
        <v>4</v>
      </c>
      <c r="C16">
        <f t="shared" si="3"/>
        <v>5</v>
      </c>
      <c r="D16">
        <f t="shared" si="3"/>
        <v>8</v>
      </c>
      <c r="E16">
        <f t="shared" si="3"/>
        <v>4</v>
      </c>
      <c r="F16">
        <f t="shared" si="0"/>
        <v>40</v>
      </c>
    </row>
    <row r="17" spans="1:8" x14ac:dyDescent="0.3">
      <c r="A17" t="str">
        <f t="shared" si="2"/>
        <v>ingatlan3</v>
      </c>
      <c r="B17">
        <f t="shared" si="3"/>
        <v>1</v>
      </c>
      <c r="C17">
        <f t="shared" si="3"/>
        <v>1</v>
      </c>
      <c r="D17">
        <f t="shared" si="3"/>
        <v>4</v>
      </c>
      <c r="E17">
        <f t="shared" si="3"/>
        <v>6</v>
      </c>
      <c r="F17">
        <f t="shared" si="0"/>
        <v>50</v>
      </c>
    </row>
    <row r="18" spans="1:8" x14ac:dyDescent="0.3">
      <c r="A18" t="str">
        <f t="shared" si="2"/>
        <v>ingatlan4</v>
      </c>
      <c r="B18">
        <f t="shared" si="3"/>
        <v>1</v>
      </c>
      <c r="C18">
        <f t="shared" si="3"/>
        <v>8</v>
      </c>
      <c r="D18">
        <f t="shared" si="3"/>
        <v>2</v>
      </c>
      <c r="E18">
        <f t="shared" si="3"/>
        <v>8</v>
      </c>
      <c r="F18">
        <f t="shared" si="0"/>
        <v>60</v>
      </c>
    </row>
    <row r="19" spans="1:8" x14ac:dyDescent="0.3">
      <c r="A19" t="str">
        <f t="shared" si="2"/>
        <v>ingatlan5</v>
      </c>
      <c r="B19">
        <f t="shared" si="3"/>
        <v>8</v>
      </c>
      <c r="C19">
        <f t="shared" si="3"/>
        <v>5</v>
      </c>
      <c r="D19">
        <f t="shared" si="3"/>
        <v>5</v>
      </c>
      <c r="E19">
        <f t="shared" si="3"/>
        <v>5</v>
      </c>
      <c r="F19">
        <f t="shared" si="0"/>
        <v>35</v>
      </c>
    </row>
    <row r="20" spans="1:8" x14ac:dyDescent="0.3">
      <c r="A20" t="str">
        <f t="shared" si="2"/>
        <v>ingatlan6</v>
      </c>
      <c r="B20">
        <f t="shared" si="3"/>
        <v>4</v>
      </c>
      <c r="C20">
        <f t="shared" si="3"/>
        <v>1</v>
      </c>
      <c r="D20">
        <f t="shared" si="3"/>
        <v>8</v>
      </c>
      <c r="E20">
        <f t="shared" si="3"/>
        <v>1</v>
      </c>
      <c r="F20">
        <f t="shared" si="0"/>
        <v>40</v>
      </c>
    </row>
    <row r="21" spans="1:8" x14ac:dyDescent="0.3">
      <c r="A21" t="str">
        <f t="shared" si="2"/>
        <v>ingatlan7</v>
      </c>
      <c r="B21">
        <f t="shared" si="3"/>
        <v>1</v>
      </c>
      <c r="C21">
        <f t="shared" si="3"/>
        <v>8</v>
      </c>
      <c r="D21">
        <f t="shared" si="3"/>
        <v>10</v>
      </c>
      <c r="E21">
        <f t="shared" si="3"/>
        <v>3</v>
      </c>
      <c r="F21">
        <f t="shared" si="0"/>
        <v>40</v>
      </c>
    </row>
    <row r="22" spans="1:8" x14ac:dyDescent="0.3">
      <c r="A22" t="str">
        <f t="shared" si="2"/>
        <v>ingatlan8</v>
      </c>
      <c r="B22">
        <f t="shared" si="3"/>
        <v>4</v>
      </c>
      <c r="C22">
        <f t="shared" si="3"/>
        <v>5</v>
      </c>
      <c r="D22">
        <f t="shared" si="3"/>
        <v>5</v>
      </c>
      <c r="E22">
        <f t="shared" si="3"/>
        <v>2</v>
      </c>
      <c r="F22">
        <f t="shared" si="0"/>
        <v>60</v>
      </c>
    </row>
    <row r="23" spans="1:8" x14ac:dyDescent="0.3">
      <c r="A23" t="str">
        <f t="shared" si="2"/>
        <v>ingatlan9</v>
      </c>
      <c r="B23">
        <f t="shared" si="3"/>
        <v>8</v>
      </c>
      <c r="C23">
        <f t="shared" si="3"/>
        <v>1</v>
      </c>
      <c r="D23">
        <f t="shared" si="3"/>
        <v>2</v>
      </c>
      <c r="E23">
        <f t="shared" si="3"/>
        <v>9</v>
      </c>
      <c r="F23">
        <f t="shared" si="0"/>
        <v>80</v>
      </c>
    </row>
    <row r="24" spans="1:8" x14ac:dyDescent="0.3">
      <c r="A24" t="str">
        <f t="shared" si="2"/>
        <v>ingatlan10</v>
      </c>
      <c r="B24">
        <f t="shared" si="3"/>
        <v>4</v>
      </c>
      <c r="C24">
        <f t="shared" si="3"/>
        <v>1</v>
      </c>
      <c r="D24">
        <f t="shared" si="3"/>
        <v>1</v>
      </c>
      <c r="E24">
        <f t="shared" si="3"/>
        <v>6</v>
      </c>
      <c r="F24">
        <f t="shared" si="0"/>
        <v>80</v>
      </c>
    </row>
    <row r="25" spans="1:8" x14ac:dyDescent="0.3">
      <c r="A25" t="s">
        <v>22</v>
      </c>
      <c r="B25" s="5">
        <v>0</v>
      </c>
      <c r="C25">
        <v>0</v>
      </c>
      <c r="D25">
        <v>0</v>
      </c>
      <c r="E25">
        <v>0</v>
      </c>
      <c r="F25" t="s">
        <v>23</v>
      </c>
    </row>
    <row r="27" spans="1:8" x14ac:dyDescent="0.3">
      <c r="A27" t="s">
        <v>24</v>
      </c>
      <c r="B27" t="str">
        <f>B14</f>
        <v>emelet/kerület</v>
      </c>
      <c r="C27" t="str">
        <f t="shared" ref="C27:E27" si="4">C14</f>
        <v>szoba</v>
      </c>
      <c r="D27" t="str">
        <f t="shared" si="4"/>
        <v>alapterület</v>
      </c>
      <c r="E27" t="str">
        <f t="shared" si="4"/>
        <v>építve</v>
      </c>
    </row>
    <row r="28" spans="1:8" x14ac:dyDescent="0.3">
      <c r="A28">
        <v>1</v>
      </c>
      <c r="B28" s="1">
        <v>11.883102786249292</v>
      </c>
      <c r="C28" s="1">
        <v>10.183203700136005</v>
      </c>
      <c r="D28" s="1">
        <v>49.24028070684269</v>
      </c>
      <c r="E28" s="1">
        <v>8.693372207726382</v>
      </c>
      <c r="F28" s="1"/>
      <c r="G28" s="1"/>
      <c r="H28" s="1"/>
    </row>
    <row r="29" spans="1:8" x14ac:dyDescent="0.3">
      <c r="A29">
        <v>2</v>
      </c>
      <c r="B29" s="1">
        <v>11.883102761492507</v>
      </c>
      <c r="C29" s="1">
        <v>10.183203522952914</v>
      </c>
      <c r="D29" s="1">
        <v>39.35029087014312</v>
      </c>
      <c r="E29" s="1">
        <v>8.693371876178702</v>
      </c>
      <c r="F29" s="1"/>
      <c r="G29" s="1"/>
      <c r="H29" s="1"/>
    </row>
    <row r="30" spans="1:8" x14ac:dyDescent="0.3">
      <c r="A30">
        <v>3</v>
      </c>
      <c r="B30" s="1">
        <v>11.883102761663972</v>
      </c>
      <c r="C30" s="1">
        <v>10.183203221306597</v>
      </c>
      <c r="D30" s="1">
        <v>32.535767569146557</v>
      </c>
      <c r="E30" s="1">
        <v>8.6933712130833314</v>
      </c>
      <c r="F30" s="1"/>
      <c r="G30" s="1"/>
      <c r="H30" s="1"/>
    </row>
    <row r="31" spans="1:8" x14ac:dyDescent="0.3">
      <c r="A31">
        <v>4</v>
      </c>
      <c r="B31" s="1">
        <v>11.883102761663972</v>
      </c>
      <c r="C31" s="1">
        <v>10.18320291874225</v>
      </c>
      <c r="D31" s="1">
        <v>19.240320045962299</v>
      </c>
      <c r="E31" s="1">
        <v>8.6933702184402808</v>
      </c>
      <c r="F31" s="1"/>
      <c r="G31" s="1"/>
      <c r="H31" s="1"/>
    </row>
    <row r="32" spans="1:8" x14ac:dyDescent="0.3">
      <c r="A32">
        <v>5</v>
      </c>
      <c r="B32" s="1">
        <v>11.883102130973411</v>
      </c>
      <c r="C32" s="1">
        <v>10.183202815570864</v>
      </c>
      <c r="D32" s="1">
        <v>19.240320045962299</v>
      </c>
      <c r="E32" s="1">
        <v>8.6933695553449208</v>
      </c>
      <c r="F32" s="1"/>
      <c r="G32" s="1"/>
      <c r="H32" s="1"/>
    </row>
    <row r="33" spans="1:8" x14ac:dyDescent="0.3">
      <c r="A33">
        <v>6</v>
      </c>
      <c r="B33" s="1">
        <v>11.883101500282843</v>
      </c>
      <c r="C33" s="1">
        <v>10.18320188694287</v>
      </c>
      <c r="D33" s="1">
        <v>19.240320045962314</v>
      </c>
      <c r="E33" s="1">
        <v>8.6933685607018703</v>
      </c>
      <c r="F33" s="1"/>
      <c r="G33" s="1"/>
      <c r="H33" s="1"/>
    </row>
    <row r="34" spans="1:8" x14ac:dyDescent="0.3">
      <c r="A34">
        <v>7</v>
      </c>
      <c r="B34" s="1">
        <v>11.883100869592278</v>
      </c>
      <c r="C34" s="1">
        <v>10.18320095831487</v>
      </c>
      <c r="D34" s="1">
        <v>13.075923314978319</v>
      </c>
      <c r="E34" s="1">
        <v>8.693367566058825</v>
      </c>
      <c r="F34" s="1"/>
      <c r="G34" s="1"/>
      <c r="H34" s="1"/>
    </row>
    <row r="35" spans="1:8" x14ac:dyDescent="0.3">
      <c r="A35">
        <v>8</v>
      </c>
      <c r="B35" s="1">
        <v>11.883100238901712</v>
      </c>
      <c r="C35" s="1">
        <v>10.183200029686878</v>
      </c>
      <c r="D35" s="1">
        <v>9.2403174194778046</v>
      </c>
      <c r="E35" s="1">
        <v>8.6933665714157673</v>
      </c>
      <c r="F35" s="1"/>
      <c r="G35" s="1"/>
      <c r="H35" s="1"/>
    </row>
    <row r="36" spans="1:8" x14ac:dyDescent="0.3">
      <c r="A36">
        <v>9</v>
      </c>
      <c r="B36" s="1">
        <v>11.883099939758882</v>
      </c>
      <c r="C36" s="1">
        <v>10.18319943260658</v>
      </c>
      <c r="D36" s="1">
        <v>9.2403167563823576</v>
      </c>
      <c r="E36" s="1">
        <v>8.693365908320402</v>
      </c>
      <c r="F36" s="1"/>
      <c r="G36" s="1"/>
      <c r="H36" s="1"/>
    </row>
    <row r="37" spans="1:8" x14ac:dyDescent="0.3">
      <c r="A37">
        <v>10</v>
      </c>
      <c r="B37" s="1">
        <v>11.883099640616045</v>
      </c>
      <c r="C37" s="1">
        <v>10.183198835526277</v>
      </c>
      <c r="D37" s="1">
        <v>9.2403160932868911</v>
      </c>
      <c r="E37" s="1">
        <v>8.6933652452250509</v>
      </c>
      <c r="F37" s="1"/>
      <c r="G37" s="1"/>
      <c r="H37" s="1"/>
    </row>
    <row r="38" spans="1:8" x14ac:dyDescent="0.3">
      <c r="B38" s="1"/>
      <c r="C38" s="1"/>
      <c r="D38" s="1"/>
      <c r="E38" s="1"/>
      <c r="F38" s="1"/>
      <c r="G38" s="1"/>
      <c r="H38" s="1"/>
    </row>
    <row r="39" spans="1:8" x14ac:dyDescent="0.3">
      <c r="A39" t="s">
        <v>25</v>
      </c>
      <c r="B39" s="1" t="str">
        <f>B27</f>
        <v>emelet/kerület</v>
      </c>
      <c r="C39" s="1" t="str">
        <f t="shared" ref="C39:E39" si="5">C27</f>
        <v>szoba</v>
      </c>
      <c r="D39" s="1" t="str">
        <f t="shared" si="5"/>
        <v>alapterület</v>
      </c>
      <c r="E39" s="1" t="str">
        <f t="shared" si="5"/>
        <v>építve</v>
      </c>
      <c r="F39" s="1"/>
      <c r="G39" s="1"/>
      <c r="H39" s="1"/>
    </row>
    <row r="40" spans="1:8" x14ac:dyDescent="0.3">
      <c r="A40" t="s">
        <v>26</v>
      </c>
      <c r="B40" s="1">
        <f t="shared" ref="B40:B48" si="6">B28-B29</f>
        <v>2.4756785066415432E-8</v>
      </c>
      <c r="C40" s="1">
        <f>C28-C29</f>
        <v>1.7718309130998477E-7</v>
      </c>
      <c r="D40" s="1">
        <f t="shared" ref="D40:E40" si="7">D28-D29</f>
        <v>9.88998983669957</v>
      </c>
      <c r="E40" s="1">
        <f t="shared" si="7"/>
        <v>3.3154767997700674E-7</v>
      </c>
      <c r="F40" s="1"/>
      <c r="G40" s="1"/>
      <c r="H40" s="1"/>
    </row>
    <row r="41" spans="1:8" x14ac:dyDescent="0.3">
      <c r="A41" t="s">
        <v>27</v>
      </c>
      <c r="B41" s="1">
        <f t="shared" si="6"/>
        <v>-1.7146462027994858E-10</v>
      </c>
      <c r="C41" s="1">
        <f t="shared" ref="C41:E48" si="8">C29-C30</f>
        <v>3.0164631681373066E-7</v>
      </c>
      <c r="D41" s="1">
        <f t="shared" si="8"/>
        <v>6.8145233009965622</v>
      </c>
      <c r="E41" s="1">
        <f t="shared" si="8"/>
        <v>6.6309537061215451E-7</v>
      </c>
      <c r="F41" s="1"/>
      <c r="G41" s="1"/>
      <c r="H41" s="1"/>
    </row>
    <row r="42" spans="1:8" x14ac:dyDescent="0.3">
      <c r="A42" t="s">
        <v>27</v>
      </c>
      <c r="B42" s="1">
        <f t="shared" si="6"/>
        <v>0</v>
      </c>
      <c r="C42" s="1">
        <f t="shared" si="8"/>
        <v>3.0256434691011691E-7</v>
      </c>
      <c r="D42" s="1">
        <f t="shared" si="8"/>
        <v>13.295447523184258</v>
      </c>
      <c r="E42" s="1">
        <f t="shared" si="8"/>
        <v>9.9464305058916125E-7</v>
      </c>
      <c r="F42" s="1"/>
      <c r="G42" s="1"/>
      <c r="H42" s="1"/>
    </row>
    <row r="43" spans="1:8" x14ac:dyDescent="0.3">
      <c r="A43" t="s">
        <v>27</v>
      </c>
      <c r="B43" s="1">
        <f t="shared" si="6"/>
        <v>6.3069056110975907E-7</v>
      </c>
      <c r="C43" s="1">
        <f t="shared" si="8"/>
        <v>1.0317138610105303E-7</v>
      </c>
      <c r="D43" s="1">
        <f t="shared" si="8"/>
        <v>0</v>
      </c>
      <c r="E43" s="1">
        <f t="shared" si="8"/>
        <v>6.6309535995401347E-7</v>
      </c>
      <c r="F43" s="1"/>
      <c r="G43" s="1"/>
      <c r="H43" s="1"/>
    </row>
    <row r="44" spans="1:8" x14ac:dyDescent="0.3">
      <c r="A44" t="s">
        <v>27</v>
      </c>
      <c r="B44" s="1">
        <f t="shared" si="6"/>
        <v>6.3069056821518643E-7</v>
      </c>
      <c r="C44" s="1">
        <f t="shared" si="8"/>
        <v>9.2862799405679652E-7</v>
      </c>
      <c r="D44" s="1">
        <f t="shared" si="8"/>
        <v>0</v>
      </c>
      <c r="E44" s="1">
        <f t="shared" si="8"/>
        <v>9.9464305058916125E-7</v>
      </c>
      <c r="F44" s="1"/>
      <c r="G44" s="1"/>
      <c r="H44" s="1"/>
    </row>
    <row r="45" spans="1:8" x14ac:dyDescent="0.3">
      <c r="A45" t="s">
        <v>27</v>
      </c>
      <c r="B45" s="1">
        <f t="shared" si="6"/>
        <v>6.3069056466247275E-7</v>
      </c>
      <c r="C45" s="1">
        <f t="shared" si="8"/>
        <v>9.2862799938586704E-7</v>
      </c>
      <c r="D45" s="1">
        <f t="shared" si="8"/>
        <v>6.1643967309839951</v>
      </c>
      <c r="E45" s="1">
        <f t="shared" si="8"/>
        <v>9.9464304526009073E-7</v>
      </c>
      <c r="F45" s="1"/>
      <c r="G45" s="1"/>
      <c r="H45" s="1"/>
    </row>
    <row r="46" spans="1:8" x14ac:dyDescent="0.3">
      <c r="A46" t="s">
        <v>27</v>
      </c>
      <c r="B46" s="1">
        <f t="shared" si="6"/>
        <v>6.3069056643882959E-7</v>
      </c>
      <c r="C46" s="1">
        <f t="shared" si="8"/>
        <v>9.2862799228043968E-7</v>
      </c>
      <c r="D46" s="1">
        <f t="shared" si="8"/>
        <v>3.8356058955005139</v>
      </c>
      <c r="E46" s="1">
        <f t="shared" si="8"/>
        <v>9.9464305769458861E-7</v>
      </c>
      <c r="F46" s="1"/>
      <c r="G46" s="1"/>
      <c r="H46" s="1"/>
    </row>
    <row r="47" spans="1:8" x14ac:dyDescent="0.3">
      <c r="A47" t="s">
        <v>27</v>
      </c>
      <c r="B47" s="1">
        <f t="shared" si="6"/>
        <v>2.9914282961840399E-7</v>
      </c>
      <c r="C47" s="1">
        <f t="shared" si="8"/>
        <v>5.9708029809257823E-7</v>
      </c>
      <c r="D47" s="1">
        <f t="shared" si="8"/>
        <v>6.6309544699549861E-7</v>
      </c>
      <c r="E47" s="1">
        <f t="shared" si="8"/>
        <v>6.6309536528308399E-7</v>
      </c>
      <c r="F47" s="1"/>
      <c r="G47" s="1"/>
      <c r="H47" s="1"/>
    </row>
    <row r="48" spans="1:8" x14ac:dyDescent="0.3">
      <c r="A48" t="s">
        <v>28</v>
      </c>
      <c r="B48" s="1">
        <f t="shared" si="6"/>
        <v>2.9914283672383135E-7</v>
      </c>
      <c r="C48" s="1">
        <f t="shared" si="8"/>
        <v>5.9708030342164875E-7</v>
      </c>
      <c r="D48" s="1">
        <f t="shared" si="8"/>
        <v>6.6309546653542384E-7</v>
      </c>
      <c r="E48" s="1">
        <f t="shared" si="8"/>
        <v>6.6309535107222928E-7</v>
      </c>
      <c r="F48" s="1"/>
      <c r="G48" s="1"/>
      <c r="H48" s="1"/>
    </row>
    <row r="49" spans="1:8" x14ac:dyDescent="0.3">
      <c r="B49" s="1"/>
      <c r="C49" s="1"/>
      <c r="D49" s="1"/>
      <c r="E49" s="1"/>
      <c r="F49" s="1"/>
      <c r="G49" s="1"/>
      <c r="H49" s="1">
        <f>SUMSQ(H52:H61)</f>
        <v>525.0240031057682</v>
      </c>
    </row>
    <row r="50" spans="1:8" x14ac:dyDescent="0.3">
      <c r="B50" s="1">
        <v>2</v>
      </c>
      <c r="C50" s="1">
        <v>3</v>
      </c>
      <c r="D50" s="1">
        <v>4</v>
      </c>
      <c r="E50" s="1">
        <v>5</v>
      </c>
      <c r="F50" s="1"/>
      <c r="G50" s="1" t="s">
        <v>31</v>
      </c>
      <c r="H50" s="1">
        <f>SUM(H52:H61)</f>
        <v>45.000078224669018</v>
      </c>
    </row>
    <row r="51" spans="1:8" x14ac:dyDescent="0.3">
      <c r="A51" t="s">
        <v>29</v>
      </c>
      <c r="B51" s="1" t="str">
        <f>B2</f>
        <v>emelet/kerület</v>
      </c>
      <c r="C51" s="1" t="str">
        <f t="shared" ref="C51:F61" si="9">C2</f>
        <v>szoba</v>
      </c>
      <c r="D51" s="1" t="str">
        <f t="shared" si="9"/>
        <v>alapterület</v>
      </c>
      <c r="E51" s="1" t="str">
        <f t="shared" si="9"/>
        <v>építve</v>
      </c>
      <c r="F51" s="1" t="str">
        <f t="shared" si="9"/>
        <v>ár</v>
      </c>
      <c r="G51" s="1" t="s">
        <v>29</v>
      </c>
      <c r="H51" s="1" t="s">
        <v>30</v>
      </c>
    </row>
    <row r="52" spans="1:8" x14ac:dyDescent="0.3">
      <c r="A52" t="str">
        <f t="shared" ref="A52:A61" si="10">A3</f>
        <v>ingatlan1</v>
      </c>
      <c r="B52" s="1">
        <f>VLOOKUP(B15,$A$28:$E$37,B$50,0)</f>
        <v>11.883100238901712</v>
      </c>
      <c r="C52" s="1">
        <f t="shared" ref="C52:E52" si="11">VLOOKUP(C15,$A$28:$E$37,C$50,0)</f>
        <v>10.183200029686878</v>
      </c>
      <c r="D52" s="1">
        <f t="shared" si="11"/>
        <v>19.240320045962299</v>
      </c>
      <c r="E52" s="1">
        <f t="shared" si="11"/>
        <v>8.693365908320402</v>
      </c>
      <c r="F52" s="1">
        <f t="shared" si="9"/>
        <v>50</v>
      </c>
      <c r="G52" s="1">
        <f>SUM(B52:E52)</f>
        <v>49.999986222871293</v>
      </c>
      <c r="H52" s="1">
        <f>ABS(F52-G52)</f>
        <v>1.3777128707204156E-5</v>
      </c>
    </row>
    <row r="53" spans="1:8" x14ac:dyDescent="0.3">
      <c r="A53" t="str">
        <f t="shared" si="10"/>
        <v>ingatlan2</v>
      </c>
      <c r="B53" s="1">
        <f t="shared" ref="B53:E61" si="12">VLOOKUP(B16,$A$28:$E$37,B$50,0)</f>
        <v>11.883102761663972</v>
      </c>
      <c r="C53" s="1">
        <f t="shared" si="12"/>
        <v>10.183202815570864</v>
      </c>
      <c r="D53" s="1">
        <f t="shared" si="12"/>
        <v>9.2403174194778046</v>
      </c>
      <c r="E53" s="1">
        <f t="shared" si="12"/>
        <v>8.6933702184402808</v>
      </c>
      <c r="F53" s="1">
        <f t="shared" si="9"/>
        <v>40</v>
      </c>
      <c r="G53" s="1">
        <f t="shared" ref="G53:G61" si="13">SUM(B53:E53)</f>
        <v>39.999993215152919</v>
      </c>
      <c r="H53" s="1">
        <f t="shared" ref="H53:H61" si="14">ABS(F53-G53)</f>
        <v>6.7848470806097794E-6</v>
      </c>
    </row>
    <row r="54" spans="1:8" x14ac:dyDescent="0.3">
      <c r="A54" t="str">
        <f t="shared" si="10"/>
        <v>ingatlan3</v>
      </c>
      <c r="B54" s="1">
        <f t="shared" si="12"/>
        <v>11.883102786249292</v>
      </c>
      <c r="C54" s="1">
        <f t="shared" si="12"/>
        <v>10.183203700136005</v>
      </c>
      <c r="D54" s="1">
        <f t="shared" si="12"/>
        <v>19.240320045962299</v>
      </c>
      <c r="E54" s="1">
        <f t="shared" si="12"/>
        <v>8.6933685607018703</v>
      </c>
      <c r="F54" s="1">
        <f t="shared" si="9"/>
        <v>50</v>
      </c>
      <c r="G54" s="1">
        <f t="shared" si="13"/>
        <v>49.999995093049463</v>
      </c>
      <c r="H54" s="1">
        <f t="shared" si="14"/>
        <v>4.9069505365650912E-6</v>
      </c>
    </row>
    <row r="55" spans="1:8" x14ac:dyDescent="0.3">
      <c r="A55" t="str">
        <f t="shared" si="10"/>
        <v>ingatlan4</v>
      </c>
      <c r="B55" s="1">
        <f t="shared" si="12"/>
        <v>11.883102786249292</v>
      </c>
      <c r="C55" s="1">
        <f t="shared" si="12"/>
        <v>10.183200029686878</v>
      </c>
      <c r="D55" s="1">
        <f t="shared" si="12"/>
        <v>39.35029087014312</v>
      </c>
      <c r="E55" s="1">
        <f t="shared" si="12"/>
        <v>8.6933665714157673</v>
      </c>
      <c r="F55" s="1">
        <f t="shared" si="9"/>
        <v>60</v>
      </c>
      <c r="G55" s="1">
        <f t="shared" si="13"/>
        <v>70.109960257495061</v>
      </c>
      <c r="H55" s="1">
        <f t="shared" si="14"/>
        <v>10.109960257495061</v>
      </c>
    </row>
    <row r="56" spans="1:8" x14ac:dyDescent="0.3">
      <c r="A56" t="str">
        <f t="shared" si="10"/>
        <v>ingatlan5</v>
      </c>
      <c r="B56" s="1">
        <f t="shared" si="12"/>
        <v>11.883100238901712</v>
      </c>
      <c r="C56" s="1">
        <f t="shared" si="12"/>
        <v>10.183202815570864</v>
      </c>
      <c r="D56" s="1">
        <f t="shared" si="12"/>
        <v>19.240320045962299</v>
      </c>
      <c r="E56" s="1">
        <f t="shared" si="12"/>
        <v>8.6933695553449208</v>
      </c>
      <c r="F56" s="1">
        <f t="shared" si="9"/>
        <v>35</v>
      </c>
      <c r="G56" s="1">
        <f t="shared" si="13"/>
        <v>49.999992655779799</v>
      </c>
      <c r="H56" s="1">
        <f t="shared" si="14"/>
        <v>14.999992655779799</v>
      </c>
    </row>
    <row r="57" spans="1:8" x14ac:dyDescent="0.3">
      <c r="A57" t="str">
        <f t="shared" si="10"/>
        <v>ingatlan6</v>
      </c>
      <c r="B57" s="1">
        <f t="shared" si="12"/>
        <v>11.883102761663972</v>
      </c>
      <c r="C57" s="1">
        <f t="shared" si="12"/>
        <v>10.183203700136005</v>
      </c>
      <c r="D57" s="1">
        <f t="shared" si="12"/>
        <v>9.2403174194778046</v>
      </c>
      <c r="E57" s="1">
        <f t="shared" si="12"/>
        <v>8.693372207726382</v>
      </c>
      <c r="F57" s="1">
        <f t="shared" si="9"/>
        <v>40</v>
      </c>
      <c r="G57" s="1">
        <f t="shared" si="13"/>
        <v>39.999996089004163</v>
      </c>
      <c r="H57" s="1">
        <f t="shared" si="14"/>
        <v>3.9109958365202147E-6</v>
      </c>
    </row>
    <row r="58" spans="1:8" x14ac:dyDescent="0.3">
      <c r="A58" t="str">
        <f t="shared" si="10"/>
        <v>ingatlan7</v>
      </c>
      <c r="B58" s="1">
        <f t="shared" si="12"/>
        <v>11.883102786249292</v>
      </c>
      <c r="C58" s="1">
        <f t="shared" si="12"/>
        <v>10.183200029686878</v>
      </c>
      <c r="D58" s="1">
        <f t="shared" si="12"/>
        <v>9.2403160932868911</v>
      </c>
      <c r="E58" s="1">
        <f t="shared" si="12"/>
        <v>8.6933712130833314</v>
      </c>
      <c r="F58" s="1">
        <f t="shared" si="9"/>
        <v>40</v>
      </c>
      <c r="G58" s="1">
        <f t="shared" si="13"/>
        <v>39.999990122306393</v>
      </c>
      <c r="H58" s="1">
        <f t="shared" si="14"/>
        <v>9.8776936070521515E-6</v>
      </c>
    </row>
    <row r="59" spans="1:8" x14ac:dyDescent="0.3">
      <c r="A59" t="str">
        <f t="shared" si="10"/>
        <v>ingatlan8</v>
      </c>
      <c r="B59" s="1">
        <f t="shared" si="12"/>
        <v>11.883102761663972</v>
      </c>
      <c r="C59" s="1">
        <f t="shared" si="12"/>
        <v>10.183202815570864</v>
      </c>
      <c r="D59" s="1">
        <f t="shared" si="12"/>
        <v>19.240320045962299</v>
      </c>
      <c r="E59" s="1">
        <f t="shared" si="12"/>
        <v>8.693371876178702</v>
      </c>
      <c r="F59" s="1">
        <f t="shared" si="9"/>
        <v>60</v>
      </c>
      <c r="G59" s="1">
        <f t="shared" si="13"/>
        <v>49.999997499375837</v>
      </c>
      <c r="H59" s="1">
        <f t="shared" si="14"/>
        <v>10.000002500624163</v>
      </c>
    </row>
    <row r="60" spans="1:8" x14ac:dyDescent="0.3">
      <c r="A60" t="str">
        <f t="shared" si="10"/>
        <v>ingatlan9</v>
      </c>
      <c r="B60" s="1">
        <f t="shared" si="12"/>
        <v>11.883100238901712</v>
      </c>
      <c r="C60" s="1">
        <f t="shared" si="12"/>
        <v>10.183203700136005</v>
      </c>
      <c r="D60" s="1">
        <f t="shared" si="12"/>
        <v>39.35029087014312</v>
      </c>
      <c r="E60" s="1">
        <f t="shared" si="12"/>
        <v>8.693365908320402</v>
      </c>
      <c r="F60" s="1">
        <f t="shared" si="9"/>
        <v>80</v>
      </c>
      <c r="G60" s="1">
        <f t="shared" si="13"/>
        <v>70.109960717501238</v>
      </c>
      <c r="H60" s="1">
        <f t="shared" si="14"/>
        <v>9.890039282498762</v>
      </c>
    </row>
    <row r="61" spans="1:8" x14ac:dyDescent="0.3">
      <c r="A61" t="str">
        <f t="shared" si="10"/>
        <v>ingatlan10</v>
      </c>
      <c r="B61" s="1">
        <f t="shared" si="12"/>
        <v>11.883102761663972</v>
      </c>
      <c r="C61" s="1">
        <f t="shared" si="12"/>
        <v>10.183203700136005</v>
      </c>
      <c r="D61" s="1">
        <f t="shared" si="12"/>
        <v>49.24028070684269</v>
      </c>
      <c r="E61" s="1">
        <f t="shared" si="12"/>
        <v>8.6933685607018703</v>
      </c>
      <c r="F61" s="1">
        <f t="shared" si="9"/>
        <v>80</v>
      </c>
      <c r="G61" s="1">
        <f t="shared" si="13"/>
        <v>79.999955729344535</v>
      </c>
      <c r="H61" s="1">
        <f t="shared" si="14"/>
        <v>4.4270655465084019E-5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1"/>
  <sheetViews>
    <sheetView zoomScale="40" zoomScaleNormal="40" workbookViewId="0"/>
  </sheetViews>
  <sheetFormatPr defaultColWidth="8.77734375" defaultRowHeight="14.4" x14ac:dyDescent="0.3"/>
  <cols>
    <col min="1" max="1" width="11.77734375" bestFit="1" customWidth="1"/>
    <col min="2" max="2" width="15" bestFit="1" customWidth="1"/>
    <col min="3" max="3" width="10.44140625" bestFit="1" customWidth="1"/>
    <col min="4" max="4" width="11" bestFit="1" customWidth="1"/>
    <col min="5" max="8" width="10.44140625" bestFit="1" customWidth="1"/>
  </cols>
  <sheetData>
    <row r="1" spans="1:6" x14ac:dyDescent="0.3">
      <c r="B1" t="s">
        <v>15</v>
      </c>
      <c r="C1" t="s">
        <v>16</v>
      </c>
      <c r="D1" t="s">
        <v>17</v>
      </c>
      <c r="E1" t="s">
        <v>18</v>
      </c>
      <c r="F1" t="s">
        <v>19</v>
      </c>
    </row>
    <row r="2" spans="1:6" x14ac:dyDescent="0.3">
      <c r="A2" t="s">
        <v>21</v>
      </c>
      <c r="B2" t="s">
        <v>12</v>
      </c>
      <c r="C2" t="s">
        <v>10</v>
      </c>
      <c r="D2" t="s">
        <v>11</v>
      </c>
      <c r="E2" t="s">
        <v>13</v>
      </c>
      <c r="F2" t="s">
        <v>14</v>
      </c>
    </row>
    <row r="3" spans="1:6" x14ac:dyDescent="0.3">
      <c r="A3" t="s">
        <v>0</v>
      </c>
      <c r="B3">
        <v>6</v>
      </c>
      <c r="C3">
        <v>1</v>
      </c>
      <c r="D3">
        <v>55</v>
      </c>
      <c r="E3">
        <v>2000</v>
      </c>
      <c r="F3">
        <v>50</v>
      </c>
    </row>
    <row r="4" spans="1:6" x14ac:dyDescent="0.3">
      <c r="A4" t="s">
        <v>1</v>
      </c>
      <c r="B4">
        <v>7</v>
      </c>
      <c r="C4">
        <v>2</v>
      </c>
      <c r="D4">
        <v>44</v>
      </c>
      <c r="E4">
        <v>2010</v>
      </c>
      <c r="F4">
        <v>40</v>
      </c>
    </row>
    <row r="5" spans="1:6" x14ac:dyDescent="0.3">
      <c r="A5" t="s">
        <v>2</v>
      </c>
      <c r="B5">
        <v>8</v>
      </c>
      <c r="C5">
        <v>3</v>
      </c>
      <c r="D5">
        <v>66</v>
      </c>
      <c r="E5">
        <v>2005</v>
      </c>
      <c r="F5">
        <v>50</v>
      </c>
    </row>
    <row r="6" spans="1:6" x14ac:dyDescent="0.3">
      <c r="A6" t="s">
        <v>3</v>
      </c>
      <c r="B6">
        <v>8</v>
      </c>
      <c r="C6">
        <v>1</v>
      </c>
      <c r="D6">
        <v>77</v>
      </c>
      <c r="E6">
        <v>2003</v>
      </c>
      <c r="F6">
        <v>60</v>
      </c>
    </row>
    <row r="7" spans="1:6" x14ac:dyDescent="0.3">
      <c r="A7" t="s">
        <v>4</v>
      </c>
      <c r="B7">
        <v>6</v>
      </c>
      <c r="C7">
        <v>2</v>
      </c>
      <c r="D7">
        <v>55</v>
      </c>
      <c r="E7">
        <v>2008</v>
      </c>
      <c r="F7">
        <v>35</v>
      </c>
    </row>
    <row r="8" spans="1:6" x14ac:dyDescent="0.3">
      <c r="A8" t="s">
        <v>5</v>
      </c>
      <c r="B8">
        <v>7</v>
      </c>
      <c r="C8">
        <v>3</v>
      </c>
      <c r="D8">
        <v>44</v>
      </c>
      <c r="E8">
        <v>2020</v>
      </c>
      <c r="F8">
        <v>40</v>
      </c>
    </row>
    <row r="9" spans="1:6" x14ac:dyDescent="0.3">
      <c r="A9" t="s">
        <v>6</v>
      </c>
      <c r="B9">
        <v>8</v>
      </c>
      <c r="C9">
        <v>1</v>
      </c>
      <c r="D9">
        <v>33</v>
      </c>
      <c r="E9">
        <v>2011</v>
      </c>
      <c r="F9">
        <v>40</v>
      </c>
    </row>
    <row r="10" spans="1:6" x14ac:dyDescent="0.3">
      <c r="A10" t="s">
        <v>7</v>
      </c>
      <c r="B10">
        <v>7</v>
      </c>
      <c r="C10">
        <v>2</v>
      </c>
      <c r="D10">
        <v>55</v>
      </c>
      <c r="E10">
        <v>2016</v>
      </c>
      <c r="F10">
        <v>60</v>
      </c>
    </row>
    <row r="11" spans="1:6" x14ac:dyDescent="0.3">
      <c r="A11" t="s">
        <v>8</v>
      </c>
      <c r="B11">
        <v>6</v>
      </c>
      <c r="C11">
        <v>3</v>
      </c>
      <c r="D11">
        <v>77</v>
      </c>
      <c r="E11">
        <v>2000</v>
      </c>
      <c r="F11">
        <v>80</v>
      </c>
    </row>
    <row r="12" spans="1:6" x14ac:dyDescent="0.3">
      <c r="A12" t="s">
        <v>9</v>
      </c>
      <c r="B12">
        <v>7</v>
      </c>
      <c r="C12">
        <v>3</v>
      </c>
      <c r="D12">
        <v>88</v>
      </c>
      <c r="E12">
        <v>2005</v>
      </c>
      <c r="F12">
        <v>80</v>
      </c>
    </row>
    <row r="14" spans="1:6" x14ac:dyDescent="0.3">
      <c r="A14" t="s">
        <v>20</v>
      </c>
      <c r="B14" t="str">
        <f t="shared" ref="B14:F24" si="0">B2</f>
        <v>emelet/kerület</v>
      </c>
      <c r="C14" t="str">
        <f t="shared" si="0"/>
        <v>szoba</v>
      </c>
      <c r="D14" t="str">
        <f t="shared" si="0"/>
        <v>alapterület</v>
      </c>
      <c r="E14" t="str">
        <f t="shared" si="0"/>
        <v>építve</v>
      </c>
      <c r="F14" t="str">
        <f t="shared" si="0"/>
        <v>ár</v>
      </c>
    </row>
    <row r="15" spans="1:6" x14ac:dyDescent="0.3">
      <c r="A15" t="str">
        <f>A3</f>
        <v>ingatlan1</v>
      </c>
      <c r="B15">
        <f>RANK(B3,B$3:B$12,B$25)</f>
        <v>8</v>
      </c>
      <c r="C15">
        <f t="shared" ref="C15:E15" si="1">RANK(C3,C$3:C$12,C$25)</f>
        <v>8</v>
      </c>
      <c r="D15">
        <f t="shared" si="1"/>
        <v>5</v>
      </c>
      <c r="E15">
        <f t="shared" si="1"/>
        <v>9</v>
      </c>
      <c r="F15">
        <f t="shared" si="0"/>
        <v>50</v>
      </c>
    </row>
    <row r="16" spans="1:6" x14ac:dyDescent="0.3">
      <c r="A16" t="str">
        <f t="shared" ref="A16:A24" si="2">A4</f>
        <v>ingatlan2</v>
      </c>
      <c r="B16">
        <f t="shared" ref="B16:E24" si="3">RANK(B4,B$3:B$12,B$25)</f>
        <v>4</v>
      </c>
      <c r="C16">
        <f t="shared" si="3"/>
        <v>5</v>
      </c>
      <c r="D16">
        <f t="shared" si="3"/>
        <v>8</v>
      </c>
      <c r="E16">
        <f t="shared" si="3"/>
        <v>4</v>
      </c>
      <c r="F16">
        <f t="shared" si="0"/>
        <v>40</v>
      </c>
    </row>
    <row r="17" spans="1:8" x14ac:dyDescent="0.3">
      <c r="A17" t="str">
        <f t="shared" si="2"/>
        <v>ingatlan3</v>
      </c>
      <c r="B17">
        <f t="shared" si="3"/>
        <v>1</v>
      </c>
      <c r="C17">
        <f t="shared" si="3"/>
        <v>1</v>
      </c>
      <c r="D17">
        <f t="shared" si="3"/>
        <v>4</v>
      </c>
      <c r="E17">
        <f t="shared" si="3"/>
        <v>6</v>
      </c>
      <c r="F17">
        <f t="shared" si="0"/>
        <v>50</v>
      </c>
    </row>
    <row r="18" spans="1:8" x14ac:dyDescent="0.3">
      <c r="A18" t="str">
        <f t="shared" si="2"/>
        <v>ingatlan4</v>
      </c>
      <c r="B18">
        <f t="shared" si="3"/>
        <v>1</v>
      </c>
      <c r="C18">
        <f t="shared" si="3"/>
        <v>8</v>
      </c>
      <c r="D18">
        <f t="shared" si="3"/>
        <v>2</v>
      </c>
      <c r="E18">
        <f t="shared" si="3"/>
        <v>8</v>
      </c>
      <c r="F18">
        <f t="shared" si="0"/>
        <v>60</v>
      </c>
    </row>
    <row r="19" spans="1:8" x14ac:dyDescent="0.3">
      <c r="A19" t="str">
        <f t="shared" si="2"/>
        <v>ingatlan5</v>
      </c>
      <c r="B19">
        <f t="shared" si="3"/>
        <v>8</v>
      </c>
      <c r="C19">
        <f t="shared" si="3"/>
        <v>5</v>
      </c>
      <c r="D19">
        <f t="shared" si="3"/>
        <v>5</v>
      </c>
      <c r="E19">
        <f t="shared" si="3"/>
        <v>5</v>
      </c>
      <c r="F19">
        <f t="shared" si="0"/>
        <v>35</v>
      </c>
    </row>
    <row r="20" spans="1:8" x14ac:dyDescent="0.3">
      <c r="A20" t="str">
        <f t="shared" si="2"/>
        <v>ingatlan6</v>
      </c>
      <c r="B20">
        <f t="shared" si="3"/>
        <v>4</v>
      </c>
      <c r="C20">
        <f t="shared" si="3"/>
        <v>1</v>
      </c>
      <c r="D20">
        <f t="shared" si="3"/>
        <v>8</v>
      </c>
      <c r="E20">
        <f t="shared" si="3"/>
        <v>1</v>
      </c>
      <c r="F20">
        <f t="shared" si="0"/>
        <v>40</v>
      </c>
    </row>
    <row r="21" spans="1:8" x14ac:dyDescent="0.3">
      <c r="A21" t="str">
        <f t="shared" si="2"/>
        <v>ingatlan7</v>
      </c>
      <c r="B21">
        <f t="shared" si="3"/>
        <v>1</v>
      </c>
      <c r="C21">
        <f t="shared" si="3"/>
        <v>8</v>
      </c>
      <c r="D21">
        <f t="shared" si="3"/>
        <v>10</v>
      </c>
      <c r="E21">
        <f t="shared" si="3"/>
        <v>3</v>
      </c>
      <c r="F21">
        <f t="shared" si="0"/>
        <v>40</v>
      </c>
    </row>
    <row r="22" spans="1:8" x14ac:dyDescent="0.3">
      <c r="A22" t="str">
        <f t="shared" si="2"/>
        <v>ingatlan8</v>
      </c>
      <c r="B22">
        <f t="shared" si="3"/>
        <v>4</v>
      </c>
      <c r="C22">
        <f t="shared" si="3"/>
        <v>5</v>
      </c>
      <c r="D22">
        <f t="shared" si="3"/>
        <v>5</v>
      </c>
      <c r="E22">
        <f t="shared" si="3"/>
        <v>2</v>
      </c>
      <c r="F22">
        <f t="shared" si="0"/>
        <v>60</v>
      </c>
    </row>
    <row r="23" spans="1:8" x14ac:dyDescent="0.3">
      <c r="A23" t="str">
        <f t="shared" si="2"/>
        <v>ingatlan9</v>
      </c>
      <c r="B23">
        <f t="shared" si="3"/>
        <v>8</v>
      </c>
      <c r="C23">
        <f t="shared" si="3"/>
        <v>1</v>
      </c>
      <c r="D23">
        <f t="shared" si="3"/>
        <v>2</v>
      </c>
      <c r="E23">
        <f t="shared" si="3"/>
        <v>9</v>
      </c>
      <c r="F23">
        <f t="shared" si="0"/>
        <v>80</v>
      </c>
    </row>
    <row r="24" spans="1:8" x14ac:dyDescent="0.3">
      <c r="A24" t="str">
        <f t="shared" si="2"/>
        <v>ingatlan10</v>
      </c>
      <c r="B24">
        <f t="shared" si="3"/>
        <v>4</v>
      </c>
      <c r="C24">
        <f t="shared" si="3"/>
        <v>1</v>
      </c>
      <c r="D24">
        <f t="shared" si="3"/>
        <v>1</v>
      </c>
      <c r="E24">
        <f t="shared" si="3"/>
        <v>6</v>
      </c>
      <c r="F24">
        <f t="shared" si="0"/>
        <v>80</v>
      </c>
    </row>
    <row r="25" spans="1:8" x14ac:dyDescent="0.3">
      <c r="A25" t="s">
        <v>22</v>
      </c>
      <c r="B25">
        <v>0</v>
      </c>
      <c r="C25">
        <v>0</v>
      </c>
      <c r="D25">
        <v>0</v>
      </c>
      <c r="E25">
        <v>0</v>
      </c>
      <c r="F25" t="s">
        <v>23</v>
      </c>
    </row>
    <row r="27" spans="1:8" x14ac:dyDescent="0.3">
      <c r="A27" t="s">
        <v>24</v>
      </c>
      <c r="B27" t="str">
        <f>B14</f>
        <v>emelet/kerület</v>
      </c>
      <c r="C27" t="str">
        <f t="shared" ref="C27:E27" si="4">C14</f>
        <v>szoba</v>
      </c>
      <c r="D27" t="str">
        <f t="shared" si="4"/>
        <v>alapterület</v>
      </c>
      <c r="E27" t="str">
        <f t="shared" si="4"/>
        <v>építve</v>
      </c>
    </row>
    <row r="28" spans="1:8" x14ac:dyDescent="0.3">
      <c r="A28">
        <v>1</v>
      </c>
      <c r="B28" s="1">
        <v>2.5714179885435423E-2</v>
      </c>
      <c r="C28" s="1">
        <v>15.69425351551393</v>
      </c>
      <c r="D28" s="1">
        <v>40.807127004978945</v>
      </c>
      <c r="E28" s="1">
        <v>15.244962774362726</v>
      </c>
      <c r="F28" s="1"/>
      <c r="G28" s="1"/>
      <c r="H28" s="1"/>
    </row>
    <row r="29" spans="1:8" x14ac:dyDescent="0.3">
      <c r="A29">
        <v>2</v>
      </c>
      <c r="B29" s="1">
        <v>0</v>
      </c>
      <c r="C29" s="1">
        <v>15.694253514669642</v>
      </c>
      <c r="D29" s="1">
        <v>40.807127003881284</v>
      </c>
      <c r="E29" s="1">
        <v>15.244962774362698</v>
      </c>
      <c r="F29" s="1"/>
      <c r="G29" s="1"/>
      <c r="H29" s="1"/>
    </row>
    <row r="30" spans="1:8" x14ac:dyDescent="0.3">
      <c r="A30">
        <v>3</v>
      </c>
      <c r="B30" s="1">
        <v>0</v>
      </c>
      <c r="C30" s="1">
        <v>15.694253513825357</v>
      </c>
      <c r="D30" s="1">
        <v>22.028406976430094</v>
      </c>
      <c r="E30" s="1">
        <v>15.244962774362698</v>
      </c>
      <c r="F30" s="1"/>
      <c r="G30" s="1"/>
      <c r="H30" s="1"/>
    </row>
    <row r="31" spans="1:8" x14ac:dyDescent="0.3">
      <c r="A31">
        <v>4</v>
      </c>
      <c r="B31" s="1">
        <v>8.2536435601555294</v>
      </c>
      <c r="C31" s="1">
        <v>15.694253512981085</v>
      </c>
      <c r="D31" s="1">
        <v>5.0353244553984977</v>
      </c>
      <c r="E31" s="1">
        <v>15.244962774361971</v>
      </c>
      <c r="F31" s="1"/>
      <c r="G31" s="1"/>
      <c r="H31" s="1"/>
    </row>
    <row r="32" spans="1:8" x14ac:dyDescent="0.3">
      <c r="A32">
        <v>5</v>
      </c>
      <c r="B32" s="1">
        <v>0</v>
      </c>
      <c r="C32" s="1">
        <v>15.694253512136807</v>
      </c>
      <c r="D32" s="1">
        <v>5.0353244550172143</v>
      </c>
      <c r="E32" s="1">
        <v>15.244962774361971</v>
      </c>
      <c r="F32" s="1"/>
      <c r="G32" s="1"/>
      <c r="H32" s="1"/>
    </row>
    <row r="33" spans="1:8" x14ac:dyDescent="0.3">
      <c r="A33">
        <v>6</v>
      </c>
      <c r="B33" s="1">
        <v>0</v>
      </c>
      <c r="C33" s="1">
        <v>15.694253511714656</v>
      </c>
      <c r="D33" s="1">
        <v>5.0353244550351697</v>
      </c>
      <c r="E33" s="1">
        <v>15.244962774361971</v>
      </c>
      <c r="F33" s="1"/>
      <c r="G33" s="1"/>
      <c r="H33" s="1"/>
    </row>
    <row r="34" spans="1:8" x14ac:dyDescent="0.3">
      <c r="A34">
        <v>7</v>
      </c>
      <c r="B34" s="1">
        <v>0</v>
      </c>
      <c r="C34" s="1">
        <v>15.694253511292505</v>
      </c>
      <c r="D34" s="1">
        <v>5.0353244550369984</v>
      </c>
      <c r="E34" s="1">
        <v>15.244962774361971</v>
      </c>
      <c r="F34" s="1"/>
      <c r="G34" s="1"/>
      <c r="H34" s="1"/>
    </row>
    <row r="35" spans="1:8" x14ac:dyDescent="0.3">
      <c r="A35">
        <v>8</v>
      </c>
      <c r="B35" s="1">
        <v>2.5459568866343461E-2</v>
      </c>
      <c r="C35" s="1">
        <v>15.694253510870386</v>
      </c>
      <c r="D35" s="1">
        <v>0.93183259533373708</v>
      </c>
      <c r="E35" s="1">
        <v>15.244962774361971</v>
      </c>
      <c r="F35" s="1"/>
      <c r="G35" s="1"/>
      <c r="H35" s="1"/>
    </row>
    <row r="36" spans="1:8" x14ac:dyDescent="0.3">
      <c r="A36">
        <v>9</v>
      </c>
      <c r="B36" s="1">
        <v>0</v>
      </c>
      <c r="C36" s="1">
        <v>15.694253510870386</v>
      </c>
      <c r="D36" s="1">
        <v>0.93183259533373708</v>
      </c>
      <c r="E36" s="1">
        <v>15.244962774361971</v>
      </c>
      <c r="F36" s="1"/>
      <c r="G36" s="1"/>
      <c r="H36" s="1"/>
    </row>
    <row r="37" spans="1:8" x14ac:dyDescent="0.3">
      <c r="A37">
        <v>10</v>
      </c>
      <c r="B37" s="1">
        <v>0</v>
      </c>
      <c r="C37" s="1">
        <v>15.694253510870361</v>
      </c>
      <c r="D37" s="1">
        <v>0.93183259533373974</v>
      </c>
      <c r="E37" s="1">
        <v>15.244962774361925</v>
      </c>
      <c r="F37" s="1"/>
      <c r="G37" s="1"/>
      <c r="H37" s="1"/>
    </row>
    <row r="38" spans="1:8" x14ac:dyDescent="0.3">
      <c r="B38" s="1"/>
      <c r="C38" s="1"/>
      <c r="D38" s="1"/>
      <c r="E38" s="1"/>
      <c r="F38" s="1"/>
      <c r="G38" s="1"/>
      <c r="H38" s="1"/>
    </row>
    <row r="39" spans="1:8" x14ac:dyDescent="0.3">
      <c r="A39" t="s">
        <v>25</v>
      </c>
      <c r="B39" s="1" t="str">
        <f>B27</f>
        <v>emelet/kerület</v>
      </c>
      <c r="C39" s="1" t="str">
        <f t="shared" ref="C39:E39" si="5">C27</f>
        <v>szoba</v>
      </c>
      <c r="D39" s="1" t="str">
        <f t="shared" si="5"/>
        <v>alapterület</v>
      </c>
      <c r="E39" s="1" t="str">
        <f t="shared" si="5"/>
        <v>építve</v>
      </c>
      <c r="F39" s="1"/>
      <c r="G39" s="1"/>
      <c r="H39" s="1"/>
    </row>
    <row r="40" spans="1:8" x14ac:dyDescent="0.3">
      <c r="A40" t="s">
        <v>26</v>
      </c>
      <c r="B40" s="2"/>
      <c r="C40" s="1">
        <f>C28-C29</f>
        <v>8.4428819491222384E-10</v>
      </c>
      <c r="D40" s="1">
        <f t="shared" ref="D40:E40" si="6">D28-D29</f>
        <v>1.097660629056918E-9</v>
      </c>
      <c r="E40" s="1">
        <f t="shared" si="6"/>
        <v>2.8421709430404007E-14</v>
      </c>
      <c r="F40" s="1"/>
      <c r="G40" s="1"/>
      <c r="H40" s="1"/>
    </row>
    <row r="41" spans="1:8" x14ac:dyDescent="0.3">
      <c r="A41" t="s">
        <v>27</v>
      </c>
      <c r="B41" s="2"/>
      <c r="C41" s="1">
        <f t="shared" ref="C41:E48" si="7">C29-C30</f>
        <v>8.4428464219854504E-10</v>
      </c>
      <c r="D41" s="1">
        <f t="shared" si="7"/>
        <v>18.77872002745119</v>
      </c>
      <c r="E41" s="1">
        <f t="shared" si="7"/>
        <v>0</v>
      </c>
      <c r="F41" s="1"/>
      <c r="G41" s="1"/>
      <c r="H41" s="1"/>
    </row>
    <row r="42" spans="1:8" x14ac:dyDescent="0.3">
      <c r="A42" t="s">
        <v>27</v>
      </c>
      <c r="B42" s="2"/>
      <c r="C42" s="1">
        <f t="shared" si="7"/>
        <v>8.4427220770066924E-10</v>
      </c>
      <c r="D42" s="1">
        <f t="shared" si="7"/>
        <v>16.993082521031596</v>
      </c>
      <c r="E42" s="1">
        <f t="shared" si="7"/>
        <v>7.2652994731470244E-13</v>
      </c>
      <c r="F42" s="1"/>
      <c r="G42" s="1"/>
      <c r="H42" s="1"/>
    </row>
    <row r="43" spans="1:8" x14ac:dyDescent="0.3">
      <c r="A43" t="s">
        <v>27</v>
      </c>
      <c r="B43" s="2"/>
      <c r="C43" s="1">
        <f t="shared" si="7"/>
        <v>8.4427753677118744E-10</v>
      </c>
      <c r="D43" s="1">
        <f t="shared" si="7"/>
        <v>3.8128344925780766E-10</v>
      </c>
      <c r="E43" s="1">
        <f t="shared" si="7"/>
        <v>0</v>
      </c>
      <c r="F43" s="1"/>
      <c r="G43" s="1"/>
      <c r="H43" s="1"/>
    </row>
    <row r="44" spans="1:8" x14ac:dyDescent="0.3">
      <c r="A44" t="s">
        <v>27</v>
      </c>
      <c r="B44" s="2"/>
      <c r="C44" s="1">
        <f t="shared" si="7"/>
        <v>4.2215120288346952E-10</v>
      </c>
      <c r="D44" s="1">
        <f t="shared" si="7"/>
        <v>-1.7955414932657732E-11</v>
      </c>
      <c r="E44" s="1">
        <f t="shared" si="7"/>
        <v>0</v>
      </c>
      <c r="F44" s="1"/>
      <c r="G44" s="1"/>
      <c r="H44" s="1"/>
    </row>
    <row r="45" spans="1:8" x14ac:dyDescent="0.3">
      <c r="A45" t="s">
        <v>27</v>
      </c>
      <c r="B45" s="2"/>
      <c r="C45" s="1">
        <f t="shared" si="7"/>
        <v>4.2215120288346952E-10</v>
      </c>
      <c r="D45" s="1">
        <f t="shared" si="7"/>
        <v>-1.8287593661625579E-12</v>
      </c>
      <c r="E45" s="1">
        <f t="shared" si="7"/>
        <v>0</v>
      </c>
      <c r="F45" s="1"/>
      <c r="G45" s="1"/>
      <c r="H45" s="1"/>
    </row>
    <row r="46" spans="1:8" x14ac:dyDescent="0.3">
      <c r="A46" t="s">
        <v>27</v>
      </c>
      <c r="B46" s="2"/>
      <c r="C46" s="1">
        <f t="shared" si="7"/>
        <v>4.2211922846036032E-10</v>
      </c>
      <c r="D46" s="1">
        <f t="shared" si="7"/>
        <v>4.1034918597032615</v>
      </c>
      <c r="E46" s="1">
        <f t="shared" si="7"/>
        <v>0</v>
      </c>
      <c r="F46" s="1"/>
      <c r="G46" s="1"/>
      <c r="H46" s="1"/>
    </row>
    <row r="47" spans="1:8" x14ac:dyDescent="0.3">
      <c r="A47" t="s">
        <v>27</v>
      </c>
      <c r="B47" s="2"/>
      <c r="C47" s="1">
        <f t="shared" si="7"/>
        <v>0</v>
      </c>
      <c r="D47" s="1">
        <f t="shared" si="7"/>
        <v>0</v>
      </c>
      <c r="E47" s="1">
        <f t="shared" si="7"/>
        <v>0</v>
      </c>
      <c r="F47" s="1"/>
      <c r="G47" s="1"/>
      <c r="H47" s="1"/>
    </row>
    <row r="48" spans="1:8" x14ac:dyDescent="0.3">
      <c r="A48" t="s">
        <v>28</v>
      </c>
      <c r="B48" s="2"/>
      <c r="C48" s="1">
        <f t="shared" si="7"/>
        <v>2.4868995751603507E-14</v>
      </c>
      <c r="D48" s="1">
        <f t="shared" si="7"/>
        <v>-2.6645352591003757E-15</v>
      </c>
      <c r="E48" s="1">
        <f t="shared" si="7"/>
        <v>4.6185277824406512E-14</v>
      </c>
      <c r="F48" s="1"/>
      <c r="G48" s="1"/>
      <c r="H48" s="1"/>
    </row>
    <row r="49" spans="1:8" x14ac:dyDescent="0.3">
      <c r="B49" s="1"/>
      <c r="C49" s="1"/>
      <c r="D49" s="1"/>
      <c r="E49" s="1"/>
      <c r="F49" s="1"/>
      <c r="G49" s="1"/>
      <c r="H49" s="1"/>
    </row>
    <row r="50" spans="1:8" x14ac:dyDescent="0.3">
      <c r="B50" s="1">
        <v>2</v>
      </c>
      <c r="C50" s="1">
        <v>3</v>
      </c>
      <c r="D50" s="1">
        <v>4</v>
      </c>
      <c r="E50" s="1">
        <v>5</v>
      </c>
      <c r="F50" s="1"/>
      <c r="G50" s="1" t="s">
        <v>31</v>
      </c>
      <c r="H50" s="1">
        <f>SUM(H52:H61)</f>
        <v>73.124450352701217</v>
      </c>
    </row>
    <row r="51" spans="1:8" x14ac:dyDescent="0.3">
      <c r="A51" t="s">
        <v>29</v>
      </c>
      <c r="B51" s="1" t="str">
        <f>B2</f>
        <v>emelet/kerület</v>
      </c>
      <c r="C51" s="1" t="str">
        <f t="shared" ref="C51:F61" si="8">C2</f>
        <v>szoba</v>
      </c>
      <c r="D51" s="1" t="str">
        <f t="shared" si="8"/>
        <v>alapterület</v>
      </c>
      <c r="E51" s="1" t="str">
        <f t="shared" si="8"/>
        <v>építve</v>
      </c>
      <c r="F51" s="1" t="str">
        <f t="shared" si="8"/>
        <v>ár</v>
      </c>
      <c r="G51" s="1" t="s">
        <v>29</v>
      </c>
      <c r="H51" s="1" t="s">
        <v>30</v>
      </c>
    </row>
    <row r="52" spans="1:8" x14ac:dyDescent="0.3">
      <c r="A52" t="str">
        <f t="shared" ref="A52:A61" si="9">A3</f>
        <v>ingatlan1</v>
      </c>
      <c r="B52" s="1">
        <f>VLOOKUP(B15,$A$28:$E$37,B$50,0)</f>
        <v>2.5459568866343461E-2</v>
      </c>
      <c r="C52" s="1">
        <f t="shared" ref="C52:E52" si="10">VLOOKUP(C15,$A$28:$E$37,C$50,0)</f>
        <v>15.694253510870386</v>
      </c>
      <c r="D52" s="1">
        <f t="shared" si="10"/>
        <v>5.0353244550172143</v>
      </c>
      <c r="E52" s="1">
        <f t="shared" si="10"/>
        <v>15.244962774361971</v>
      </c>
      <c r="F52" s="1">
        <f t="shared" si="8"/>
        <v>50</v>
      </c>
      <c r="G52" s="1">
        <f>SUM(B52:E52)</f>
        <v>36.000000309115919</v>
      </c>
      <c r="H52" s="1">
        <f>ABS(F52-G52)</f>
        <v>13.999999690884081</v>
      </c>
    </row>
    <row r="53" spans="1:8" x14ac:dyDescent="0.3">
      <c r="A53" t="str">
        <f t="shared" si="9"/>
        <v>ingatlan2</v>
      </c>
      <c r="B53" s="1">
        <f t="shared" ref="B53:E61" si="11">VLOOKUP(B16,$A$28:$E$37,B$50,0)</f>
        <v>8.2536435601555294</v>
      </c>
      <c r="C53" s="1">
        <f t="shared" si="11"/>
        <v>15.694253512136807</v>
      </c>
      <c r="D53" s="1">
        <f t="shared" si="11"/>
        <v>0.93183259533373708</v>
      </c>
      <c r="E53" s="1">
        <f t="shared" si="11"/>
        <v>15.244962774361971</v>
      </c>
      <c r="F53" s="1">
        <f t="shared" si="8"/>
        <v>40</v>
      </c>
      <c r="G53" s="1">
        <f t="shared" ref="G53:G61" si="12">SUM(B53:E53)</f>
        <v>40.124692441988046</v>
      </c>
      <c r="H53" s="1">
        <f t="shared" ref="H53:H61" si="13">ABS(F53-G53)</f>
        <v>0.12469244198804574</v>
      </c>
    </row>
    <row r="54" spans="1:8" x14ac:dyDescent="0.3">
      <c r="A54" t="str">
        <f t="shared" si="9"/>
        <v>ingatlan3</v>
      </c>
      <c r="B54" s="1">
        <f t="shared" si="11"/>
        <v>2.5714179885435423E-2</v>
      </c>
      <c r="C54" s="1">
        <f t="shared" si="11"/>
        <v>15.69425351551393</v>
      </c>
      <c r="D54" s="1">
        <f t="shared" si="11"/>
        <v>5.0353244553984977</v>
      </c>
      <c r="E54" s="1">
        <f t="shared" si="11"/>
        <v>15.244962774361971</v>
      </c>
      <c r="F54" s="1">
        <f t="shared" si="8"/>
        <v>50</v>
      </c>
      <c r="G54" s="1">
        <f t="shared" si="12"/>
        <v>36.000254925159837</v>
      </c>
      <c r="H54" s="1">
        <f t="shared" si="13"/>
        <v>13.999745074840163</v>
      </c>
    </row>
    <row r="55" spans="1:8" x14ac:dyDescent="0.3">
      <c r="A55" t="str">
        <f t="shared" si="9"/>
        <v>ingatlan4</v>
      </c>
      <c r="B55" s="1">
        <f t="shared" si="11"/>
        <v>2.5714179885435423E-2</v>
      </c>
      <c r="C55" s="1">
        <f t="shared" si="11"/>
        <v>15.694253510870386</v>
      </c>
      <c r="D55" s="1">
        <f t="shared" si="11"/>
        <v>40.807127003881284</v>
      </c>
      <c r="E55" s="1">
        <f t="shared" si="11"/>
        <v>15.244962774361971</v>
      </c>
      <c r="F55" s="1">
        <f t="shared" si="8"/>
        <v>60</v>
      </c>
      <c r="G55" s="1">
        <f t="shared" si="12"/>
        <v>71.77205746899908</v>
      </c>
      <c r="H55" s="1">
        <f t="shared" si="13"/>
        <v>11.77205746899908</v>
      </c>
    </row>
    <row r="56" spans="1:8" x14ac:dyDescent="0.3">
      <c r="A56" t="str">
        <f t="shared" si="9"/>
        <v>ingatlan5</v>
      </c>
      <c r="B56" s="1">
        <f t="shared" si="11"/>
        <v>2.5459568866343461E-2</v>
      </c>
      <c r="C56" s="1">
        <f t="shared" si="11"/>
        <v>15.694253512136807</v>
      </c>
      <c r="D56" s="1">
        <f t="shared" si="11"/>
        <v>5.0353244550172143</v>
      </c>
      <c r="E56" s="1">
        <f t="shared" si="11"/>
        <v>15.244962774361971</v>
      </c>
      <c r="F56" s="1">
        <f t="shared" si="8"/>
        <v>35</v>
      </c>
      <c r="G56" s="1">
        <f t="shared" si="12"/>
        <v>36.00000031038234</v>
      </c>
      <c r="H56" s="3">
        <f t="shared" si="13"/>
        <v>1.0000003103823403</v>
      </c>
    </row>
    <row r="57" spans="1:8" x14ac:dyDescent="0.3">
      <c r="A57" t="str">
        <f t="shared" si="9"/>
        <v>ingatlan6</v>
      </c>
      <c r="B57" s="1">
        <f t="shared" si="11"/>
        <v>8.2536435601555294</v>
      </c>
      <c r="C57" s="1">
        <f t="shared" si="11"/>
        <v>15.69425351551393</v>
      </c>
      <c r="D57" s="1">
        <f t="shared" si="11"/>
        <v>0.93183259533373708</v>
      </c>
      <c r="E57" s="1">
        <f t="shared" si="11"/>
        <v>15.244962774362726</v>
      </c>
      <c r="F57" s="1">
        <f t="shared" si="8"/>
        <v>40</v>
      </c>
      <c r="G57" s="1">
        <f t="shared" si="12"/>
        <v>40.124692445365923</v>
      </c>
      <c r="H57" s="1">
        <f t="shared" si="13"/>
        <v>0.12469244536592328</v>
      </c>
    </row>
    <row r="58" spans="1:8" x14ac:dyDescent="0.3">
      <c r="A58" t="str">
        <f t="shared" si="9"/>
        <v>ingatlan7</v>
      </c>
      <c r="B58" s="1">
        <f t="shared" si="11"/>
        <v>2.5714179885435423E-2</v>
      </c>
      <c r="C58" s="1">
        <f t="shared" si="11"/>
        <v>15.694253510870386</v>
      </c>
      <c r="D58" s="1">
        <f t="shared" si="11"/>
        <v>0.93183259533373974</v>
      </c>
      <c r="E58" s="1">
        <f t="shared" si="11"/>
        <v>15.244962774362698</v>
      </c>
      <c r="F58" s="1">
        <f t="shared" si="8"/>
        <v>40</v>
      </c>
      <c r="G58" s="1">
        <f t="shared" si="12"/>
        <v>31.896763060452258</v>
      </c>
      <c r="H58" s="1">
        <f t="shared" si="13"/>
        <v>8.1032369395477417</v>
      </c>
    </row>
    <row r="59" spans="1:8" x14ac:dyDescent="0.3">
      <c r="A59" t="str">
        <f t="shared" si="9"/>
        <v>ingatlan8</v>
      </c>
      <c r="B59" s="1">
        <f t="shared" si="11"/>
        <v>8.2536435601555294</v>
      </c>
      <c r="C59" s="1">
        <f t="shared" si="11"/>
        <v>15.694253512136807</v>
      </c>
      <c r="D59" s="1">
        <f t="shared" si="11"/>
        <v>5.0353244550172143</v>
      </c>
      <c r="E59" s="1">
        <f t="shared" si="11"/>
        <v>15.244962774362698</v>
      </c>
      <c r="F59" s="1">
        <f t="shared" si="8"/>
        <v>60</v>
      </c>
      <c r="G59" s="1">
        <f t="shared" si="12"/>
        <v>44.228184301672243</v>
      </c>
      <c r="H59" s="1">
        <f t="shared" si="13"/>
        <v>15.771815698327757</v>
      </c>
    </row>
    <row r="60" spans="1:8" x14ac:dyDescent="0.3">
      <c r="A60" t="str">
        <f t="shared" si="9"/>
        <v>ingatlan9</v>
      </c>
      <c r="B60" s="1">
        <f t="shared" si="11"/>
        <v>2.5459568866343461E-2</v>
      </c>
      <c r="C60" s="1">
        <f t="shared" si="11"/>
        <v>15.69425351551393</v>
      </c>
      <c r="D60" s="1">
        <f t="shared" si="11"/>
        <v>40.807127003881284</v>
      </c>
      <c r="E60" s="1">
        <f t="shared" si="11"/>
        <v>15.244962774361971</v>
      </c>
      <c r="F60" s="1">
        <f t="shared" si="8"/>
        <v>80</v>
      </c>
      <c r="G60" s="1">
        <f t="shared" si="12"/>
        <v>71.771802862623531</v>
      </c>
      <c r="H60" s="1">
        <f t="shared" si="13"/>
        <v>8.2281971373764691</v>
      </c>
    </row>
    <row r="61" spans="1:8" x14ac:dyDescent="0.3">
      <c r="A61" t="str">
        <f t="shared" si="9"/>
        <v>ingatlan10</v>
      </c>
      <c r="B61" s="1">
        <f t="shared" si="11"/>
        <v>8.2536435601555294</v>
      </c>
      <c r="C61" s="1">
        <f t="shared" si="11"/>
        <v>15.69425351551393</v>
      </c>
      <c r="D61" s="1">
        <f t="shared" si="11"/>
        <v>40.807127004978945</v>
      </c>
      <c r="E61" s="1">
        <f t="shared" si="11"/>
        <v>15.244962774361971</v>
      </c>
      <c r="F61" s="1">
        <f t="shared" si="8"/>
        <v>80</v>
      </c>
      <c r="G61" s="1">
        <f t="shared" si="12"/>
        <v>79.999986855010377</v>
      </c>
      <c r="H61" s="1">
        <f t="shared" si="13"/>
        <v>1.3144989623015135E-5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1"/>
  <sheetViews>
    <sheetView zoomScale="40" zoomScaleNormal="40" workbookViewId="0"/>
  </sheetViews>
  <sheetFormatPr defaultColWidth="8.77734375" defaultRowHeight="14.4" x14ac:dyDescent="0.3"/>
  <cols>
    <col min="1" max="1" width="11.77734375" bestFit="1" customWidth="1"/>
    <col min="2" max="2" width="15" bestFit="1" customWidth="1"/>
    <col min="3" max="3" width="10.44140625" bestFit="1" customWidth="1"/>
    <col min="4" max="4" width="11" bestFit="1" customWidth="1"/>
    <col min="5" max="8" width="10.44140625" bestFit="1" customWidth="1"/>
  </cols>
  <sheetData>
    <row r="1" spans="1:6" x14ac:dyDescent="0.3">
      <c r="B1" t="s">
        <v>15</v>
      </c>
      <c r="C1" t="s">
        <v>16</v>
      </c>
      <c r="D1" t="s">
        <v>17</v>
      </c>
      <c r="E1" t="s">
        <v>18</v>
      </c>
      <c r="F1" t="s">
        <v>19</v>
      </c>
    </row>
    <row r="2" spans="1:6" x14ac:dyDescent="0.3">
      <c r="A2" t="s">
        <v>21</v>
      </c>
      <c r="B2" t="s">
        <v>12</v>
      </c>
      <c r="C2" t="s">
        <v>10</v>
      </c>
      <c r="D2" t="s">
        <v>11</v>
      </c>
      <c r="E2" t="s">
        <v>13</v>
      </c>
      <c r="F2" t="s">
        <v>14</v>
      </c>
    </row>
    <row r="3" spans="1:6" x14ac:dyDescent="0.3">
      <c r="A3" t="s">
        <v>0</v>
      </c>
      <c r="B3">
        <v>6</v>
      </c>
      <c r="C3">
        <v>1</v>
      </c>
      <c r="D3">
        <v>55</v>
      </c>
      <c r="E3">
        <v>2000</v>
      </c>
      <c r="F3">
        <v>50</v>
      </c>
    </row>
    <row r="4" spans="1:6" x14ac:dyDescent="0.3">
      <c r="A4" t="s">
        <v>1</v>
      </c>
      <c r="B4">
        <v>7</v>
      </c>
      <c r="C4">
        <v>2</v>
      </c>
      <c r="D4">
        <v>44</v>
      </c>
      <c r="E4">
        <v>2010</v>
      </c>
      <c r="F4">
        <v>40</v>
      </c>
    </row>
    <row r="5" spans="1:6" x14ac:dyDescent="0.3">
      <c r="A5" t="s">
        <v>2</v>
      </c>
      <c r="B5">
        <v>8</v>
      </c>
      <c r="C5">
        <v>3</v>
      </c>
      <c r="D5">
        <v>66</v>
      </c>
      <c r="E5">
        <v>2005</v>
      </c>
      <c r="F5">
        <v>50</v>
      </c>
    </row>
    <row r="6" spans="1:6" x14ac:dyDescent="0.3">
      <c r="A6" t="s">
        <v>3</v>
      </c>
      <c r="B6">
        <v>8</v>
      </c>
      <c r="C6">
        <v>1</v>
      </c>
      <c r="D6">
        <v>77</v>
      </c>
      <c r="E6">
        <v>2003</v>
      </c>
      <c r="F6">
        <v>60</v>
      </c>
    </row>
    <row r="7" spans="1:6" x14ac:dyDescent="0.3">
      <c r="A7" t="s">
        <v>4</v>
      </c>
      <c r="B7">
        <v>6</v>
      </c>
      <c r="C7">
        <v>2</v>
      </c>
      <c r="D7">
        <v>55</v>
      </c>
      <c r="E7">
        <v>2008</v>
      </c>
      <c r="F7">
        <v>35</v>
      </c>
    </row>
    <row r="8" spans="1:6" x14ac:dyDescent="0.3">
      <c r="A8" t="s">
        <v>5</v>
      </c>
      <c r="B8">
        <v>7</v>
      </c>
      <c r="C8">
        <v>3</v>
      </c>
      <c r="D8">
        <v>44</v>
      </c>
      <c r="E8">
        <v>2020</v>
      </c>
      <c r="F8">
        <v>40</v>
      </c>
    </row>
    <row r="9" spans="1:6" x14ac:dyDescent="0.3">
      <c r="A9" t="s">
        <v>6</v>
      </c>
      <c r="B9">
        <v>8</v>
      </c>
      <c r="C9">
        <v>1</v>
      </c>
      <c r="D9">
        <v>33</v>
      </c>
      <c r="E9">
        <v>2011</v>
      </c>
      <c r="F9">
        <v>40</v>
      </c>
    </row>
    <row r="10" spans="1:6" x14ac:dyDescent="0.3">
      <c r="A10" t="s">
        <v>7</v>
      </c>
      <c r="B10">
        <v>7</v>
      </c>
      <c r="C10">
        <v>2</v>
      </c>
      <c r="D10">
        <v>55</v>
      </c>
      <c r="E10">
        <v>2016</v>
      </c>
      <c r="F10">
        <v>60</v>
      </c>
    </row>
    <row r="11" spans="1:6" x14ac:dyDescent="0.3">
      <c r="A11" t="s">
        <v>8</v>
      </c>
      <c r="B11">
        <v>6</v>
      </c>
      <c r="C11">
        <v>3</v>
      </c>
      <c r="D11">
        <v>77</v>
      </c>
      <c r="E11">
        <v>2000</v>
      </c>
      <c r="F11">
        <v>80</v>
      </c>
    </row>
    <row r="12" spans="1:6" x14ac:dyDescent="0.3">
      <c r="A12" t="s">
        <v>9</v>
      </c>
      <c r="B12">
        <v>7</v>
      </c>
      <c r="C12">
        <v>3</v>
      </c>
      <c r="D12">
        <v>88</v>
      </c>
      <c r="E12">
        <v>2005</v>
      </c>
      <c r="F12">
        <v>80</v>
      </c>
    </row>
    <row r="14" spans="1:6" x14ac:dyDescent="0.3">
      <c r="A14" t="s">
        <v>20</v>
      </c>
      <c r="B14" t="str">
        <f t="shared" ref="B14:F24" si="0">B2</f>
        <v>emelet/kerület</v>
      </c>
      <c r="C14" t="str">
        <f t="shared" si="0"/>
        <v>szoba</v>
      </c>
      <c r="D14" t="str">
        <f t="shared" si="0"/>
        <v>alapterület</v>
      </c>
      <c r="E14" t="str">
        <f t="shared" si="0"/>
        <v>építve</v>
      </c>
      <c r="F14" t="str">
        <f t="shared" si="0"/>
        <v>ár</v>
      </c>
    </row>
    <row r="15" spans="1:6" x14ac:dyDescent="0.3">
      <c r="A15" t="str">
        <f>A3</f>
        <v>ingatlan1</v>
      </c>
      <c r="B15">
        <f>RANK(B3,B$3:B$12,B$25)</f>
        <v>8</v>
      </c>
      <c r="C15">
        <f t="shared" ref="C15:E15" si="1">RANK(C3,C$3:C$12,C$25)</f>
        <v>8</v>
      </c>
      <c r="D15">
        <f t="shared" si="1"/>
        <v>5</v>
      </c>
      <c r="E15">
        <f t="shared" si="1"/>
        <v>9</v>
      </c>
      <c r="F15">
        <f t="shared" si="0"/>
        <v>50</v>
      </c>
    </row>
    <row r="16" spans="1:6" x14ac:dyDescent="0.3">
      <c r="A16" t="str">
        <f t="shared" ref="A16:A24" si="2">A4</f>
        <v>ingatlan2</v>
      </c>
      <c r="B16">
        <f t="shared" ref="B16:E24" si="3">RANK(B4,B$3:B$12,B$25)</f>
        <v>4</v>
      </c>
      <c r="C16">
        <f t="shared" si="3"/>
        <v>5</v>
      </c>
      <c r="D16">
        <f t="shared" si="3"/>
        <v>8</v>
      </c>
      <c r="E16">
        <f t="shared" si="3"/>
        <v>4</v>
      </c>
      <c r="F16">
        <f t="shared" si="0"/>
        <v>40</v>
      </c>
    </row>
    <row r="17" spans="1:8" x14ac:dyDescent="0.3">
      <c r="A17" t="str">
        <f t="shared" si="2"/>
        <v>ingatlan3</v>
      </c>
      <c r="B17">
        <f t="shared" si="3"/>
        <v>1</v>
      </c>
      <c r="C17">
        <f t="shared" si="3"/>
        <v>1</v>
      </c>
      <c r="D17">
        <f t="shared" si="3"/>
        <v>4</v>
      </c>
      <c r="E17">
        <f t="shared" si="3"/>
        <v>6</v>
      </c>
      <c r="F17">
        <f t="shared" si="0"/>
        <v>50</v>
      </c>
    </row>
    <row r="18" spans="1:8" x14ac:dyDescent="0.3">
      <c r="A18" t="str">
        <f t="shared" si="2"/>
        <v>ingatlan4</v>
      </c>
      <c r="B18">
        <f t="shared" si="3"/>
        <v>1</v>
      </c>
      <c r="C18">
        <f t="shared" si="3"/>
        <v>8</v>
      </c>
      <c r="D18">
        <f t="shared" si="3"/>
        <v>2</v>
      </c>
      <c r="E18">
        <f t="shared" si="3"/>
        <v>8</v>
      </c>
      <c r="F18">
        <f t="shared" si="0"/>
        <v>60</v>
      </c>
    </row>
    <row r="19" spans="1:8" x14ac:dyDescent="0.3">
      <c r="A19" t="str">
        <f t="shared" si="2"/>
        <v>ingatlan5</v>
      </c>
      <c r="B19">
        <f t="shared" si="3"/>
        <v>8</v>
      </c>
      <c r="C19">
        <f t="shared" si="3"/>
        <v>5</v>
      </c>
      <c r="D19">
        <f t="shared" si="3"/>
        <v>5</v>
      </c>
      <c r="E19">
        <f t="shared" si="3"/>
        <v>5</v>
      </c>
      <c r="F19">
        <f t="shared" si="0"/>
        <v>35</v>
      </c>
    </row>
    <row r="20" spans="1:8" x14ac:dyDescent="0.3">
      <c r="A20" t="str">
        <f t="shared" si="2"/>
        <v>ingatlan6</v>
      </c>
      <c r="B20">
        <f t="shared" si="3"/>
        <v>4</v>
      </c>
      <c r="C20">
        <f t="shared" si="3"/>
        <v>1</v>
      </c>
      <c r="D20">
        <f t="shared" si="3"/>
        <v>8</v>
      </c>
      <c r="E20">
        <f t="shared" si="3"/>
        <v>1</v>
      </c>
      <c r="F20">
        <f t="shared" si="0"/>
        <v>40</v>
      </c>
    </row>
    <row r="21" spans="1:8" x14ac:dyDescent="0.3">
      <c r="A21" t="str">
        <f t="shared" si="2"/>
        <v>ingatlan7</v>
      </c>
      <c r="B21">
        <f t="shared" si="3"/>
        <v>1</v>
      </c>
      <c r="C21">
        <f t="shared" si="3"/>
        <v>8</v>
      </c>
      <c r="D21">
        <f t="shared" si="3"/>
        <v>10</v>
      </c>
      <c r="E21">
        <f t="shared" si="3"/>
        <v>3</v>
      </c>
      <c r="F21">
        <f t="shared" si="0"/>
        <v>40</v>
      </c>
    </row>
    <row r="22" spans="1:8" x14ac:dyDescent="0.3">
      <c r="A22" t="str">
        <f t="shared" si="2"/>
        <v>ingatlan8</v>
      </c>
      <c r="B22">
        <f t="shared" si="3"/>
        <v>4</v>
      </c>
      <c r="C22">
        <f t="shared" si="3"/>
        <v>5</v>
      </c>
      <c r="D22">
        <f t="shared" si="3"/>
        <v>5</v>
      </c>
      <c r="E22">
        <f t="shared" si="3"/>
        <v>2</v>
      </c>
      <c r="F22">
        <f t="shared" si="0"/>
        <v>60</v>
      </c>
    </row>
    <row r="23" spans="1:8" x14ac:dyDescent="0.3">
      <c r="A23" t="str">
        <f t="shared" si="2"/>
        <v>ingatlan9</v>
      </c>
      <c r="B23">
        <f t="shared" si="3"/>
        <v>8</v>
      </c>
      <c r="C23">
        <f t="shared" si="3"/>
        <v>1</v>
      </c>
      <c r="D23">
        <f t="shared" si="3"/>
        <v>2</v>
      </c>
      <c r="E23">
        <f t="shared" si="3"/>
        <v>9</v>
      </c>
      <c r="F23">
        <f t="shared" si="0"/>
        <v>80</v>
      </c>
    </row>
    <row r="24" spans="1:8" x14ac:dyDescent="0.3">
      <c r="A24" t="str">
        <f t="shared" si="2"/>
        <v>ingatlan10</v>
      </c>
      <c r="B24">
        <f t="shared" si="3"/>
        <v>4</v>
      </c>
      <c r="C24">
        <f t="shared" si="3"/>
        <v>1</v>
      </c>
      <c r="D24">
        <f t="shared" si="3"/>
        <v>1</v>
      </c>
      <c r="E24">
        <f t="shared" si="3"/>
        <v>6</v>
      </c>
      <c r="F24">
        <f t="shared" si="0"/>
        <v>80</v>
      </c>
    </row>
    <row r="25" spans="1:8" x14ac:dyDescent="0.3">
      <c r="A25" t="s">
        <v>22</v>
      </c>
      <c r="B25">
        <v>0</v>
      </c>
      <c r="C25">
        <v>0</v>
      </c>
      <c r="D25">
        <v>0</v>
      </c>
      <c r="E25">
        <v>0</v>
      </c>
      <c r="F25" t="s">
        <v>23</v>
      </c>
    </row>
    <row r="27" spans="1:8" x14ac:dyDescent="0.3">
      <c r="A27" t="s">
        <v>24</v>
      </c>
      <c r="B27" t="str">
        <f>B14</f>
        <v>emelet/kerület</v>
      </c>
      <c r="C27" t="str">
        <f t="shared" ref="C27:E27" si="4">C14</f>
        <v>szoba</v>
      </c>
      <c r="D27" t="str">
        <f t="shared" si="4"/>
        <v>alapterület</v>
      </c>
      <c r="E27" t="str">
        <f t="shared" si="4"/>
        <v>építve</v>
      </c>
    </row>
    <row r="28" spans="1:8" x14ac:dyDescent="0.3">
      <c r="A28">
        <v>1</v>
      </c>
      <c r="B28" s="4">
        <v>2.5695699015239798E-2</v>
      </c>
      <c r="C28" s="4">
        <v>19.410158865723787</v>
      </c>
      <c r="D28" s="4">
        <v>39.851114047308812</v>
      </c>
      <c r="E28" s="4">
        <v>12.427694384893377</v>
      </c>
      <c r="F28" s="1"/>
      <c r="G28" s="1"/>
      <c r="H28" s="1"/>
    </row>
    <row r="29" spans="1:8" x14ac:dyDescent="0.3">
      <c r="A29">
        <v>2</v>
      </c>
      <c r="B29" s="4">
        <v>0</v>
      </c>
      <c r="C29" s="4">
        <v>16.075302577669671</v>
      </c>
      <c r="D29" s="4">
        <v>38.552606834899407</v>
      </c>
      <c r="E29" s="4">
        <v>23.680758359506928</v>
      </c>
      <c r="F29" s="1"/>
      <c r="G29" s="1"/>
      <c r="H29" s="1"/>
    </row>
    <row r="30" spans="1:8" x14ac:dyDescent="0.3">
      <c r="A30">
        <v>3</v>
      </c>
      <c r="B30" s="4">
        <v>0</v>
      </c>
      <c r="C30" s="4">
        <v>16.075302576804887</v>
      </c>
      <c r="D30" s="4">
        <v>22.028406976430094</v>
      </c>
      <c r="E30" s="4">
        <v>24.577343281030103</v>
      </c>
      <c r="F30" s="1"/>
      <c r="G30" s="1"/>
      <c r="H30" s="1"/>
    </row>
    <row r="31" spans="1:8" x14ac:dyDescent="0.3">
      <c r="A31">
        <v>4</v>
      </c>
      <c r="B31" s="4">
        <v>7.2719644439288453</v>
      </c>
      <c r="C31" s="4">
        <v>16.075302575940118</v>
      </c>
      <c r="D31" s="4">
        <v>17.096934342984216</v>
      </c>
      <c r="E31" s="4">
        <v>16.306189257699586</v>
      </c>
      <c r="F31" s="1"/>
      <c r="G31" s="1"/>
      <c r="H31" s="1"/>
    </row>
    <row r="32" spans="1:8" x14ac:dyDescent="0.3">
      <c r="A32">
        <v>5</v>
      </c>
      <c r="B32" s="4">
        <v>0</v>
      </c>
      <c r="C32" s="4">
        <v>15.531962272911908</v>
      </c>
      <c r="D32" s="4">
        <v>13.515392750135263</v>
      </c>
      <c r="E32" s="4">
        <v>5.9279498383230536</v>
      </c>
      <c r="F32" s="1"/>
      <c r="G32" s="1"/>
      <c r="H32" s="1"/>
    </row>
    <row r="33" spans="1:8" x14ac:dyDescent="0.3">
      <c r="A33">
        <v>6</v>
      </c>
      <c r="B33" s="4">
        <v>0</v>
      </c>
      <c r="C33" s="4">
        <v>16.07530257464294</v>
      </c>
      <c r="D33" s="4">
        <v>18.295087840049309</v>
      </c>
      <c r="E33" s="4">
        <v>13.467123416629176</v>
      </c>
      <c r="F33" s="1"/>
      <c r="G33" s="1"/>
      <c r="H33" s="1"/>
    </row>
    <row r="34" spans="1:8" x14ac:dyDescent="0.3">
      <c r="A34">
        <v>7</v>
      </c>
      <c r="B34" s="4">
        <v>0</v>
      </c>
      <c r="C34" s="4">
        <v>16.075302574210539</v>
      </c>
      <c r="D34" s="4">
        <v>18.295087840055963</v>
      </c>
      <c r="E34" s="4">
        <v>15.603995935929698</v>
      </c>
      <c r="F34" s="1"/>
      <c r="G34" s="1"/>
      <c r="H34" s="1"/>
    </row>
    <row r="35" spans="1:8" x14ac:dyDescent="0.3">
      <c r="A35">
        <v>8</v>
      </c>
      <c r="B35" s="4">
        <v>2.5476104981951214E-2</v>
      </c>
      <c r="C35" s="4">
        <v>14.447317487979758</v>
      </c>
      <c r="D35" s="4">
        <v>0.88995228881373645</v>
      </c>
      <c r="E35" s="4">
        <v>6.9744335815937335</v>
      </c>
      <c r="F35" s="1"/>
      <c r="G35" s="1"/>
      <c r="H35" s="1"/>
    </row>
    <row r="36" spans="1:8" x14ac:dyDescent="0.3">
      <c r="A36">
        <v>9</v>
      </c>
      <c r="B36" s="4">
        <v>0</v>
      </c>
      <c r="C36" s="4">
        <v>16.075302573778171</v>
      </c>
      <c r="D36" s="4">
        <v>0.91865914223684686</v>
      </c>
      <c r="E36" s="4">
        <v>22.011770504741733</v>
      </c>
      <c r="F36" s="1"/>
      <c r="G36" s="1"/>
      <c r="H36" s="1"/>
    </row>
    <row r="37" spans="1:8" x14ac:dyDescent="0.3">
      <c r="A37">
        <v>10</v>
      </c>
      <c r="B37" s="4">
        <v>0</v>
      </c>
      <c r="C37" s="4">
        <v>16.075302573778149</v>
      </c>
      <c r="D37" s="4">
        <v>0.94976137804106786</v>
      </c>
      <c r="E37" s="4">
        <v>15.603995935929653</v>
      </c>
      <c r="F37" s="1"/>
      <c r="G37" s="1"/>
      <c r="H37" s="1"/>
    </row>
    <row r="38" spans="1:8" x14ac:dyDescent="0.3">
      <c r="B38" s="1"/>
      <c r="C38" s="1"/>
      <c r="D38" s="1"/>
      <c r="E38" s="1"/>
      <c r="F38" s="1"/>
      <c r="G38" s="1"/>
      <c r="H38" s="1"/>
    </row>
    <row r="39" spans="1:8" x14ac:dyDescent="0.3">
      <c r="A39" t="s">
        <v>25</v>
      </c>
      <c r="B39" s="1" t="str">
        <f>B27</f>
        <v>emelet/kerület</v>
      </c>
      <c r="C39" s="1" t="str">
        <f t="shared" ref="C39:E39" si="5">C27</f>
        <v>szoba</v>
      </c>
      <c r="D39" s="1" t="str">
        <f t="shared" si="5"/>
        <v>alapterület</v>
      </c>
      <c r="E39" s="1" t="str">
        <f t="shared" si="5"/>
        <v>építve</v>
      </c>
      <c r="F39" s="1"/>
      <c r="G39" s="1"/>
      <c r="H39" s="1"/>
    </row>
    <row r="40" spans="1:8" x14ac:dyDescent="0.3">
      <c r="A40" t="s">
        <v>26</v>
      </c>
      <c r="B40" s="2">
        <f>B28-B29</f>
        <v>2.5695699015239798E-2</v>
      </c>
      <c r="C40" s="1">
        <f>C28-C29</f>
        <v>3.3348562880541159</v>
      </c>
      <c r="D40" s="1">
        <f t="shared" ref="D40:E40" si="6">D28-D29</f>
        <v>1.2985072124094046</v>
      </c>
      <c r="E40" s="1">
        <f t="shared" si="6"/>
        <v>-11.253063974613552</v>
      </c>
      <c r="F40" s="1"/>
      <c r="G40" s="1"/>
      <c r="H40" s="1"/>
    </row>
    <row r="41" spans="1:8" x14ac:dyDescent="0.3">
      <c r="A41" t="s">
        <v>27</v>
      </c>
      <c r="B41" s="2">
        <f t="shared" ref="B41:E48" si="7">B29-B30</f>
        <v>0</v>
      </c>
      <c r="C41" s="1">
        <f t="shared" si="7"/>
        <v>8.6478380012522393E-10</v>
      </c>
      <c r="D41" s="1">
        <f t="shared" si="7"/>
        <v>16.524199858469313</v>
      </c>
      <c r="E41" s="1">
        <f t="shared" si="7"/>
        <v>-0.89658492152317493</v>
      </c>
      <c r="F41" s="1"/>
      <c r="G41" s="1"/>
      <c r="H41" s="1"/>
    </row>
    <row r="42" spans="1:8" x14ac:dyDescent="0.3">
      <c r="A42" t="s">
        <v>27</v>
      </c>
      <c r="B42" s="2">
        <f t="shared" si="7"/>
        <v>-7.2719644439288453</v>
      </c>
      <c r="C42" s="1">
        <f t="shared" si="7"/>
        <v>8.6476958927050873E-10</v>
      </c>
      <c r="D42" s="1">
        <f t="shared" si="7"/>
        <v>4.9314726334458783</v>
      </c>
      <c r="E42" s="1">
        <f t="shared" si="7"/>
        <v>8.2711540233305172</v>
      </c>
      <c r="F42" s="1"/>
      <c r="G42" s="1"/>
      <c r="H42" s="1"/>
    </row>
    <row r="43" spans="1:8" x14ac:dyDescent="0.3">
      <c r="A43" t="s">
        <v>27</v>
      </c>
      <c r="B43" s="2">
        <f t="shared" si="7"/>
        <v>7.2719644439288453</v>
      </c>
      <c r="C43" s="1">
        <f t="shared" si="7"/>
        <v>0.54334030302820935</v>
      </c>
      <c r="D43" s="1">
        <f t="shared" si="7"/>
        <v>3.5815415928489536</v>
      </c>
      <c r="E43" s="1">
        <f t="shared" si="7"/>
        <v>10.378239419376532</v>
      </c>
      <c r="F43" s="1"/>
      <c r="G43" s="1"/>
      <c r="H43" s="1"/>
    </row>
    <row r="44" spans="1:8" x14ac:dyDescent="0.3">
      <c r="A44" t="s">
        <v>27</v>
      </c>
      <c r="B44" s="2">
        <f t="shared" si="7"/>
        <v>0</v>
      </c>
      <c r="C44" s="1">
        <f t="shared" si="7"/>
        <v>-0.54334030173103187</v>
      </c>
      <c r="D44" s="1">
        <f t="shared" si="7"/>
        <v>-4.7796950899140462</v>
      </c>
      <c r="E44" s="1">
        <f t="shared" si="7"/>
        <v>-7.5391735783061229</v>
      </c>
      <c r="F44" s="1"/>
      <c r="G44" s="1"/>
      <c r="H44" s="1"/>
    </row>
    <row r="45" spans="1:8" x14ac:dyDescent="0.3">
      <c r="A45" t="s">
        <v>27</v>
      </c>
      <c r="B45" s="2">
        <f t="shared" si="7"/>
        <v>0</v>
      </c>
      <c r="C45" s="1">
        <f t="shared" si="7"/>
        <v>4.3240078184680897E-10</v>
      </c>
      <c r="D45" s="1">
        <f t="shared" si="7"/>
        <v>-6.6542327203933382E-12</v>
      </c>
      <c r="E45" s="1">
        <f t="shared" si="7"/>
        <v>-2.1368725193005211</v>
      </c>
      <c r="F45" s="1"/>
      <c r="G45" s="1"/>
      <c r="H45" s="1"/>
    </row>
    <row r="46" spans="1:8" x14ac:dyDescent="0.3">
      <c r="A46" t="s">
        <v>27</v>
      </c>
      <c r="B46" s="2">
        <f t="shared" si="7"/>
        <v>-2.5476104981951214E-2</v>
      </c>
      <c r="C46" s="1">
        <f t="shared" si="7"/>
        <v>1.6279850862307814</v>
      </c>
      <c r="D46" s="1">
        <f t="shared" si="7"/>
        <v>17.405135551242228</v>
      </c>
      <c r="E46" s="1">
        <f t="shared" si="7"/>
        <v>8.6295623543359632</v>
      </c>
      <c r="F46" s="1"/>
      <c r="G46" s="1"/>
      <c r="H46" s="1"/>
    </row>
    <row r="47" spans="1:8" x14ac:dyDescent="0.3">
      <c r="A47" t="s">
        <v>27</v>
      </c>
      <c r="B47" s="2">
        <f t="shared" si="7"/>
        <v>2.5476104981951214E-2</v>
      </c>
      <c r="C47" s="1">
        <f t="shared" si="7"/>
        <v>-1.6279850857984126</v>
      </c>
      <c r="D47" s="1">
        <f t="shared" si="7"/>
        <v>-2.8706853423110412E-2</v>
      </c>
      <c r="E47" s="1">
        <f t="shared" si="7"/>
        <v>-15.037336923148001</v>
      </c>
      <c r="F47" s="1"/>
      <c r="G47" s="1"/>
      <c r="H47" s="1"/>
    </row>
    <row r="48" spans="1:8" x14ac:dyDescent="0.3">
      <c r="A48" t="s">
        <v>28</v>
      </c>
      <c r="B48" s="2">
        <f t="shared" si="7"/>
        <v>0</v>
      </c>
      <c r="C48" s="1">
        <f t="shared" si="7"/>
        <v>0</v>
      </c>
      <c r="D48" s="1">
        <f t="shared" si="7"/>
        <v>-3.1102235804221001E-2</v>
      </c>
      <c r="E48" s="1">
        <f t="shared" si="7"/>
        <v>6.40777456881208</v>
      </c>
      <c r="F48" s="1"/>
      <c r="G48" s="1"/>
      <c r="H48" s="1"/>
    </row>
    <row r="49" spans="1:10" x14ac:dyDescent="0.3">
      <c r="B49" s="1"/>
      <c r="C49" s="1"/>
      <c r="D49" s="1"/>
      <c r="E49" s="1"/>
      <c r="F49" s="1"/>
      <c r="G49" s="1"/>
      <c r="H49" s="1">
        <f>SUMSQ(H52:H61)</f>
        <v>8.3015223076976496E-7</v>
      </c>
    </row>
    <row r="50" spans="1:10" x14ac:dyDescent="0.3">
      <c r="B50" s="1">
        <v>2</v>
      </c>
      <c r="C50" s="1">
        <v>3</v>
      </c>
      <c r="D50" s="1">
        <v>4</v>
      </c>
      <c r="E50" s="1">
        <v>5</v>
      </c>
      <c r="F50" s="1"/>
      <c r="G50" s="1" t="s">
        <v>31</v>
      </c>
      <c r="H50" s="1">
        <f>SUM(H52:H61)</f>
        <v>1.8324341301294567E-3</v>
      </c>
    </row>
    <row r="51" spans="1:10" x14ac:dyDescent="0.3">
      <c r="A51" t="s">
        <v>29</v>
      </c>
      <c r="B51" s="1" t="str">
        <f>B2</f>
        <v>emelet/kerület</v>
      </c>
      <c r="C51" s="1" t="str">
        <f t="shared" ref="C51:F61" si="8">C2</f>
        <v>szoba</v>
      </c>
      <c r="D51" s="1" t="str">
        <f t="shared" si="8"/>
        <v>alapterület</v>
      </c>
      <c r="E51" s="1" t="str">
        <f t="shared" si="8"/>
        <v>építve</v>
      </c>
      <c r="F51" s="1" t="str">
        <f t="shared" si="8"/>
        <v>ár</v>
      </c>
      <c r="G51" s="1" t="s">
        <v>29</v>
      </c>
      <c r="H51" s="1" t="s">
        <v>30</v>
      </c>
      <c r="I51" s="3" t="str">
        <f>'Sheet1 (3)'!H51</f>
        <v>eltérés</v>
      </c>
      <c r="J51" s="3" t="str">
        <f>'Sheet1 (3)'!G51</f>
        <v>becslés</v>
      </c>
    </row>
    <row r="52" spans="1:10" x14ac:dyDescent="0.3">
      <c r="A52" t="str">
        <f t="shared" ref="A52:A61" si="9">A3</f>
        <v>ingatlan1</v>
      </c>
      <c r="B52" s="1">
        <f>VLOOKUP(B15,$A$28:$E$37,B$50,0)</f>
        <v>2.5476104981951214E-2</v>
      </c>
      <c r="C52" s="1">
        <f t="shared" ref="C52:E52" si="10">VLOOKUP(C15,$A$28:$E$37,C$50,0)</f>
        <v>14.447317487979758</v>
      </c>
      <c r="D52" s="1">
        <f t="shared" si="10"/>
        <v>13.515392750135263</v>
      </c>
      <c r="E52" s="1">
        <f t="shared" si="10"/>
        <v>22.011770504741733</v>
      </c>
      <c r="F52" s="1">
        <f t="shared" si="8"/>
        <v>50</v>
      </c>
      <c r="G52" s="1">
        <f>SUM(B52:E52)</f>
        <v>49.999956847838703</v>
      </c>
      <c r="H52" s="1">
        <f>ABS(F52-G52)</f>
        <v>4.3152161296688973E-5</v>
      </c>
      <c r="I52" s="1">
        <f>'Sheet1 (3)'!H52</f>
        <v>13.999999690884081</v>
      </c>
      <c r="J52" s="1">
        <f>'Sheet1 (3)'!G52</f>
        <v>36.000000309115919</v>
      </c>
    </row>
    <row r="53" spans="1:10" x14ac:dyDescent="0.3">
      <c r="A53" t="str">
        <f t="shared" si="9"/>
        <v>ingatlan2</v>
      </c>
      <c r="B53" s="1">
        <f t="shared" ref="B53:E61" si="11">VLOOKUP(B16,$A$28:$E$37,B$50,0)</f>
        <v>7.2719644439288453</v>
      </c>
      <c r="C53" s="1">
        <f t="shared" si="11"/>
        <v>15.531962272911908</v>
      </c>
      <c r="D53" s="1">
        <f t="shared" si="11"/>
        <v>0.88995228881373645</v>
      </c>
      <c r="E53" s="1">
        <f t="shared" si="11"/>
        <v>16.306189257699586</v>
      </c>
      <c r="F53" s="1">
        <f t="shared" si="8"/>
        <v>40</v>
      </c>
      <c r="G53" s="1">
        <f t="shared" ref="G53:G61" si="12">SUM(B53:E53)</f>
        <v>40.000068263354073</v>
      </c>
      <c r="H53" s="1">
        <f t="shared" ref="H53:H61" si="13">ABS(F53-G53)</f>
        <v>6.8263354073394567E-5</v>
      </c>
      <c r="I53" s="1">
        <f>'Sheet1 (3)'!H53</f>
        <v>0.12469244198804574</v>
      </c>
      <c r="J53" s="1">
        <f>'Sheet1 (3)'!G53</f>
        <v>40.124692441988046</v>
      </c>
    </row>
    <row r="54" spans="1:10" x14ac:dyDescent="0.3">
      <c r="A54" t="str">
        <f t="shared" si="9"/>
        <v>ingatlan3</v>
      </c>
      <c r="B54" s="1">
        <f t="shared" si="11"/>
        <v>2.5695699015239798E-2</v>
      </c>
      <c r="C54" s="1">
        <f t="shared" si="11"/>
        <v>19.410158865723787</v>
      </c>
      <c r="D54" s="1">
        <f t="shared" si="11"/>
        <v>17.096934342984216</v>
      </c>
      <c r="E54" s="1">
        <f t="shared" si="11"/>
        <v>13.467123416629176</v>
      </c>
      <c r="F54" s="1">
        <f t="shared" si="8"/>
        <v>50</v>
      </c>
      <c r="G54" s="1">
        <f t="shared" si="12"/>
        <v>49.999912324352422</v>
      </c>
      <c r="H54" s="1">
        <f t="shared" si="13"/>
        <v>8.7675647577611926E-5</v>
      </c>
      <c r="I54" s="1">
        <f>'Sheet1 (3)'!H54</f>
        <v>13.999745074840163</v>
      </c>
      <c r="J54" s="1">
        <f>'Sheet1 (3)'!G54</f>
        <v>36.000254925159837</v>
      </c>
    </row>
    <row r="55" spans="1:10" x14ac:dyDescent="0.3">
      <c r="A55" t="str">
        <f t="shared" si="9"/>
        <v>ingatlan4</v>
      </c>
      <c r="B55" s="1">
        <f t="shared" si="11"/>
        <v>2.5695699015239798E-2</v>
      </c>
      <c r="C55" s="1">
        <f t="shared" si="11"/>
        <v>14.447317487979758</v>
      </c>
      <c r="D55" s="1">
        <f t="shared" si="11"/>
        <v>38.552606834899407</v>
      </c>
      <c r="E55" s="1">
        <f t="shared" si="11"/>
        <v>6.9744335815937335</v>
      </c>
      <c r="F55" s="1">
        <f t="shared" si="8"/>
        <v>60</v>
      </c>
      <c r="G55" s="1">
        <f t="shared" si="12"/>
        <v>60.000053603488141</v>
      </c>
      <c r="H55" s="1">
        <f t="shared" si="13"/>
        <v>5.3603488140652189E-5</v>
      </c>
      <c r="I55" s="1">
        <f>'Sheet1 (3)'!H55</f>
        <v>11.77205746899908</v>
      </c>
      <c r="J55" s="1">
        <f>'Sheet1 (3)'!G55</f>
        <v>71.77205746899908</v>
      </c>
    </row>
    <row r="56" spans="1:10" x14ac:dyDescent="0.3">
      <c r="A56" t="str">
        <f t="shared" si="9"/>
        <v>ingatlan5</v>
      </c>
      <c r="B56" s="1">
        <f t="shared" si="11"/>
        <v>2.5476104981951214E-2</v>
      </c>
      <c r="C56" s="1">
        <f t="shared" si="11"/>
        <v>15.531962272911908</v>
      </c>
      <c r="D56" s="1">
        <f t="shared" si="11"/>
        <v>13.515392750135263</v>
      </c>
      <c r="E56" s="1">
        <f t="shared" si="11"/>
        <v>5.9279498383230536</v>
      </c>
      <c r="F56" s="1">
        <f t="shared" si="8"/>
        <v>35</v>
      </c>
      <c r="G56" s="1">
        <f t="shared" si="12"/>
        <v>35.000780966352174</v>
      </c>
      <c r="H56" s="1">
        <f t="shared" si="13"/>
        <v>7.8096635217406174E-4</v>
      </c>
      <c r="I56" s="3">
        <f>'Sheet1 (3)'!H56</f>
        <v>1.0000003103823403</v>
      </c>
      <c r="J56" s="1">
        <f>'Sheet1 (3)'!G56</f>
        <v>36.00000031038234</v>
      </c>
    </row>
    <row r="57" spans="1:10" x14ac:dyDescent="0.3">
      <c r="A57" t="str">
        <f t="shared" si="9"/>
        <v>ingatlan6</v>
      </c>
      <c r="B57" s="1">
        <f t="shared" si="11"/>
        <v>7.2719644439288453</v>
      </c>
      <c r="C57" s="1">
        <f t="shared" si="11"/>
        <v>19.410158865723787</v>
      </c>
      <c r="D57" s="1">
        <f t="shared" si="11"/>
        <v>0.88995228881373645</v>
      </c>
      <c r="E57" s="1">
        <f t="shared" si="11"/>
        <v>12.427694384893377</v>
      </c>
      <c r="F57" s="1">
        <f t="shared" si="8"/>
        <v>40</v>
      </c>
      <c r="G57" s="1">
        <f t="shared" si="12"/>
        <v>39.999769983359741</v>
      </c>
      <c r="H57" s="1">
        <f t="shared" si="13"/>
        <v>2.3001664025912305E-4</v>
      </c>
      <c r="I57" s="1">
        <f>'Sheet1 (3)'!H57</f>
        <v>0.12469244536592328</v>
      </c>
      <c r="J57" s="1">
        <f>'Sheet1 (3)'!G57</f>
        <v>40.124692445365923</v>
      </c>
    </row>
    <row r="58" spans="1:10" x14ac:dyDescent="0.3">
      <c r="A58" t="str">
        <f t="shared" si="9"/>
        <v>ingatlan7</v>
      </c>
      <c r="B58" s="1">
        <f t="shared" si="11"/>
        <v>2.5695699015239798E-2</v>
      </c>
      <c r="C58" s="1">
        <f t="shared" si="11"/>
        <v>14.447317487979758</v>
      </c>
      <c r="D58" s="1">
        <f t="shared" si="11"/>
        <v>0.94976137804106786</v>
      </c>
      <c r="E58" s="1">
        <f t="shared" si="11"/>
        <v>24.577343281030103</v>
      </c>
      <c r="F58" s="1">
        <f t="shared" si="8"/>
        <v>40</v>
      </c>
      <c r="G58" s="1">
        <f t="shared" si="12"/>
        <v>40.000117846066168</v>
      </c>
      <c r="H58" s="1">
        <f t="shared" si="13"/>
        <v>1.1784606616771498E-4</v>
      </c>
      <c r="I58" s="1">
        <f>'Sheet1 (3)'!H58</f>
        <v>8.1032369395477417</v>
      </c>
      <c r="J58" s="1">
        <f>'Sheet1 (3)'!G58</f>
        <v>31.896763060452258</v>
      </c>
    </row>
    <row r="59" spans="1:10" x14ac:dyDescent="0.3">
      <c r="A59" t="str">
        <f t="shared" si="9"/>
        <v>ingatlan8</v>
      </c>
      <c r="B59" s="1">
        <f t="shared" si="11"/>
        <v>7.2719644439288453</v>
      </c>
      <c r="C59" s="1">
        <f t="shared" si="11"/>
        <v>15.531962272911908</v>
      </c>
      <c r="D59" s="1">
        <f t="shared" si="11"/>
        <v>13.515392750135263</v>
      </c>
      <c r="E59" s="1">
        <f t="shared" si="11"/>
        <v>23.680758359506928</v>
      </c>
      <c r="F59" s="1">
        <f t="shared" si="8"/>
        <v>60</v>
      </c>
      <c r="G59" s="1">
        <f t="shared" si="12"/>
        <v>60.000077826482936</v>
      </c>
      <c r="H59" s="1">
        <f t="shared" si="13"/>
        <v>7.7826482936416141E-5</v>
      </c>
      <c r="I59" s="1">
        <f>'Sheet1 (3)'!H59</f>
        <v>15.771815698327757</v>
      </c>
      <c r="J59" s="1">
        <f>'Sheet1 (3)'!G59</f>
        <v>44.228184301672243</v>
      </c>
    </row>
    <row r="60" spans="1:10" x14ac:dyDescent="0.3">
      <c r="A60" t="str">
        <f t="shared" si="9"/>
        <v>ingatlan9</v>
      </c>
      <c r="B60" s="1">
        <f t="shared" si="11"/>
        <v>2.5476104981951214E-2</v>
      </c>
      <c r="C60" s="1">
        <f t="shared" si="11"/>
        <v>19.410158865723787</v>
      </c>
      <c r="D60" s="1">
        <f t="shared" si="11"/>
        <v>38.552606834899407</v>
      </c>
      <c r="E60" s="1">
        <f t="shared" si="11"/>
        <v>22.011770504741733</v>
      </c>
      <c r="F60" s="1">
        <f t="shared" si="8"/>
        <v>80</v>
      </c>
      <c r="G60" s="1">
        <f t="shared" si="12"/>
        <v>80.000012310346875</v>
      </c>
      <c r="H60" s="1">
        <f t="shared" si="13"/>
        <v>1.2310346875210598E-5</v>
      </c>
      <c r="I60" s="1">
        <f>'Sheet1 (3)'!H60</f>
        <v>8.2281971373764691</v>
      </c>
      <c r="J60" s="1">
        <f>'Sheet1 (3)'!G60</f>
        <v>71.771802862623531</v>
      </c>
    </row>
    <row r="61" spans="1:10" x14ac:dyDescent="0.3">
      <c r="A61" t="str">
        <f t="shared" si="9"/>
        <v>ingatlan10</v>
      </c>
      <c r="B61" s="1">
        <f t="shared" si="11"/>
        <v>7.2719644439288453</v>
      </c>
      <c r="C61" s="1">
        <f t="shared" si="11"/>
        <v>19.410158865723787</v>
      </c>
      <c r="D61" s="1">
        <f t="shared" si="11"/>
        <v>39.851114047308812</v>
      </c>
      <c r="E61" s="1">
        <f t="shared" si="11"/>
        <v>13.467123416629176</v>
      </c>
      <c r="F61" s="1">
        <f t="shared" si="8"/>
        <v>80</v>
      </c>
      <c r="G61" s="1">
        <f t="shared" si="12"/>
        <v>80.000360773590629</v>
      </c>
      <c r="H61" s="1">
        <f t="shared" si="13"/>
        <v>3.607735906285825E-4</v>
      </c>
      <c r="I61" s="1">
        <f>'Sheet1 (3)'!H61</f>
        <v>1.3144989623015135E-5</v>
      </c>
      <c r="J61" s="1">
        <f>'Sheet1 (3)'!G61</f>
        <v>79.999986855010377</v>
      </c>
    </row>
  </sheetData>
  <conditionalFormatting sqref="C28:C3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8:D3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:E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BBD13-39BC-43A2-A670-2E191738CA00}">
  <dimension ref="A1:B8"/>
  <sheetViews>
    <sheetView tabSelected="1" zoomScale="119" workbookViewId="0">
      <selection activeCell="A8" sqref="A8"/>
    </sheetView>
  </sheetViews>
  <sheetFormatPr defaultColWidth="8.77734375" defaultRowHeight="14.4" x14ac:dyDescent="0.3"/>
  <cols>
    <col min="1" max="1" width="14.33203125" customWidth="1"/>
    <col min="2" max="2" width="91.77734375" customWidth="1"/>
  </cols>
  <sheetData>
    <row r="1" spans="1:2" x14ac:dyDescent="0.3">
      <c r="A1" t="s">
        <v>32</v>
      </c>
      <c r="B1" t="s">
        <v>33</v>
      </c>
    </row>
    <row r="2" spans="1:2" ht="28.8" x14ac:dyDescent="0.3">
      <c r="A2" s="7" t="s">
        <v>34</v>
      </c>
      <c r="B2" s="6" t="s">
        <v>35</v>
      </c>
    </row>
    <row r="3" spans="1:2" ht="28.8" x14ac:dyDescent="0.3">
      <c r="A3" s="5" t="s">
        <v>36</v>
      </c>
      <c r="B3" s="6" t="s">
        <v>37</v>
      </c>
    </row>
    <row r="4" spans="1:2" ht="28.8" x14ac:dyDescent="0.3">
      <c r="A4" s="5" t="s">
        <v>38</v>
      </c>
      <c r="B4" s="6" t="s">
        <v>37</v>
      </c>
    </row>
    <row r="5" spans="1:2" ht="28.8" x14ac:dyDescent="0.3">
      <c r="A5" t="s">
        <v>39</v>
      </c>
      <c r="B5" s="6" t="s">
        <v>40</v>
      </c>
    </row>
    <row r="6" spans="1:2" x14ac:dyDescent="0.3">
      <c r="A6" t="s">
        <v>41</v>
      </c>
      <c r="B6" s="6" t="s">
        <v>42</v>
      </c>
    </row>
    <row r="7" spans="1:2" x14ac:dyDescent="0.3">
      <c r="A7" t="s">
        <v>56</v>
      </c>
      <c r="B7" s="6" t="s">
        <v>57</v>
      </c>
    </row>
    <row r="8" spans="1:2" ht="28.8" x14ac:dyDescent="0.3">
      <c r="A8" t="s">
        <v>43</v>
      </c>
      <c r="B8" s="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naiv</vt:lpstr>
      <vt:lpstr>Sheet1</vt:lpstr>
      <vt:lpstr>Sheet1 (4)</vt:lpstr>
      <vt:lpstr>Sheet1 (2)</vt:lpstr>
      <vt:lpstr>Sheet1 (3)</vt:lpstr>
      <vt:lpstr>Sheet1 (5)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hallgato</dc:creator>
  <cp:lastModifiedBy>Lttd</cp:lastModifiedBy>
  <dcterms:created xsi:type="dcterms:W3CDTF">2022-03-18T07:20:00Z</dcterms:created>
  <dcterms:modified xsi:type="dcterms:W3CDTF">2022-03-22T13:52:25Z</dcterms:modified>
</cp:coreProperties>
</file>