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4462\var\www\miau\data\miau\283\"/>
    </mc:Choice>
  </mc:AlternateContent>
  <xr:revisionPtr revIDLastSave="0" documentId="13_ncr:1_{49F14322-DB04-4EB0-AC88-F923CF25166E}" xr6:coauthVersionLast="47" xr6:coauthVersionMax="47" xr10:uidLastSave="{00000000-0000-0000-0000-000000000000}"/>
  <bookViews>
    <workbookView xWindow="-108" yWindow="-108" windowWidth="23256" windowHeight="12720" xr2:uid="{98C6AB89-7D97-48D9-A95D-947E106B6B4A}"/>
  </bookViews>
  <sheets>
    <sheet name="sulyozott atlag - kerdoivek" sheetId="1" r:id="rId1"/>
    <sheet name="Y0_van0" sheetId="2" r:id="rId2"/>
    <sheet name="Y0_nincs0" sheetId="3" r:id="rId3"/>
    <sheet name="5_(0) vs 4-3-2-1-0_(1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G48" i="4"/>
  <c r="F48" i="4"/>
  <c r="E48" i="4"/>
  <c r="D48" i="4"/>
  <c r="G47" i="4"/>
  <c r="F47" i="4"/>
  <c r="E47" i="4"/>
  <c r="D47" i="4"/>
  <c r="G46" i="4"/>
  <c r="F46" i="4"/>
  <c r="E46" i="4"/>
  <c r="D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D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D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D34" i="4"/>
  <c r="G33" i="4"/>
  <c r="F33" i="4"/>
  <c r="E33" i="4"/>
  <c r="D33" i="4"/>
  <c r="G32" i="4"/>
  <c r="F32" i="4"/>
  <c r="E32" i="4"/>
  <c r="D32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G8" i="4"/>
  <c r="F8" i="4"/>
  <c r="E8" i="4"/>
  <c r="D8" i="4"/>
  <c r="G7" i="4"/>
  <c r="F7" i="4"/>
  <c r="E7" i="4"/>
  <c r="D7" i="4"/>
  <c r="G6" i="4"/>
  <c r="F6" i="4"/>
  <c r="E6" i="4"/>
  <c r="D6" i="4"/>
  <c r="G5" i="4"/>
  <c r="F5" i="4"/>
  <c r="E5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5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H4" i="4"/>
  <c r="G4" i="4"/>
  <c r="F4" i="4"/>
  <c r="E4" i="4"/>
  <c r="D4" i="4"/>
  <c r="C4" i="4"/>
  <c r="B4" i="4"/>
  <c r="K21" i="4" l="1"/>
  <c r="L42" i="4"/>
  <c r="L34" i="4"/>
  <c r="L26" i="4"/>
  <c r="L18" i="4"/>
  <c r="L5" i="4"/>
  <c r="K37" i="4"/>
  <c r="K44" i="4"/>
  <c r="K36" i="4"/>
  <c r="K28" i="4"/>
  <c r="K20" i="4"/>
  <c r="K12" i="4"/>
  <c r="L41" i="4"/>
  <c r="L33" i="4"/>
  <c r="L25" i="4"/>
  <c r="L17" i="4"/>
  <c r="L8" i="4"/>
  <c r="M8" i="4" s="1"/>
  <c r="K29" i="4"/>
  <c r="K43" i="4"/>
  <c r="K35" i="4"/>
  <c r="K27" i="4"/>
  <c r="K19" i="4"/>
  <c r="K11" i="4"/>
  <c r="K13" i="4"/>
  <c r="K8" i="4"/>
  <c r="K42" i="4"/>
  <c r="K34" i="4"/>
  <c r="K26" i="4"/>
  <c r="K18" i="4"/>
  <c r="K10" i="4"/>
  <c r="L47" i="4"/>
  <c r="L39" i="4"/>
  <c r="L31" i="4"/>
  <c r="L23" i="4"/>
  <c r="L15" i="4"/>
  <c r="L7" i="4"/>
  <c r="L46" i="4"/>
  <c r="L38" i="4"/>
  <c r="L30" i="4"/>
  <c r="M30" i="4" s="1"/>
  <c r="L22" i="4"/>
  <c r="M22" i="4" s="1"/>
  <c r="L14" i="4"/>
  <c r="L6" i="4"/>
  <c r="L45" i="4"/>
  <c r="L37" i="4"/>
  <c r="L29" i="4"/>
  <c r="M29" i="4" s="1"/>
  <c r="L21" i="4"/>
  <c r="L13" i="4"/>
  <c r="K45" i="4"/>
  <c r="K47" i="4"/>
  <c r="K39" i="4"/>
  <c r="K31" i="4"/>
  <c r="K23" i="4"/>
  <c r="M23" i="4" s="1"/>
  <c r="K15" i="4"/>
  <c r="K7" i="4"/>
  <c r="K46" i="4"/>
  <c r="M46" i="4" s="1"/>
  <c r="K38" i="4"/>
  <c r="M38" i="4" s="1"/>
  <c r="K30" i="4"/>
  <c r="K22" i="4"/>
  <c r="K14" i="4"/>
  <c r="K6" i="4"/>
  <c r="M6" i="4" s="1"/>
  <c r="L43" i="4"/>
  <c r="L35" i="4"/>
  <c r="L27" i="4"/>
  <c r="M27" i="4" s="1"/>
  <c r="L19" i="4"/>
  <c r="M19" i="4" s="1"/>
  <c r="L11" i="4"/>
  <c r="M42" i="4"/>
  <c r="M34" i="4"/>
  <c r="M26" i="4"/>
  <c r="M18" i="4"/>
  <c r="M47" i="4"/>
  <c r="M39" i="4"/>
  <c r="M15" i="4"/>
  <c r="K24" i="4"/>
  <c r="L44" i="4"/>
  <c r="L32" i="4"/>
  <c r="L28" i="4"/>
  <c r="M28" i="4" s="1"/>
  <c r="L24" i="4"/>
  <c r="L16" i="4"/>
  <c r="K16" i="4"/>
  <c r="L40" i="4"/>
  <c r="L12" i="4"/>
  <c r="M12" i="4" s="1"/>
  <c r="K48" i="4"/>
  <c r="L10" i="4"/>
  <c r="M10" i="4" s="1"/>
  <c r="L48" i="4"/>
  <c r="L36" i="4"/>
  <c r="M36" i="4" s="1"/>
  <c r="L20" i="4"/>
  <c r="K32" i="4"/>
  <c r="K40" i="4"/>
  <c r="K5" i="4"/>
  <c r="M5" i="4" s="1"/>
  <c r="L9" i="4"/>
  <c r="K41" i="4"/>
  <c r="M41" i="4" s="1"/>
  <c r="K33" i="4"/>
  <c r="M33" i="4" s="1"/>
  <c r="K25" i="4"/>
  <c r="K17" i="4"/>
  <c r="K9" i="4"/>
  <c r="J3" i="4"/>
  <c r="H1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2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V98" i="1"/>
  <c r="U98" i="1"/>
  <c r="T98" i="1"/>
  <c r="S98" i="1"/>
  <c r="R98" i="1"/>
  <c r="Q98" i="1"/>
  <c r="V97" i="1"/>
  <c r="U97" i="1"/>
  <c r="T97" i="1"/>
  <c r="S97" i="1"/>
  <c r="R97" i="1"/>
  <c r="Q97" i="1"/>
  <c r="V96" i="1"/>
  <c r="U96" i="1"/>
  <c r="T96" i="1"/>
  <c r="S96" i="1"/>
  <c r="R96" i="1"/>
  <c r="Q96" i="1"/>
  <c r="V95" i="1"/>
  <c r="U95" i="1"/>
  <c r="T95" i="1"/>
  <c r="S95" i="1"/>
  <c r="R95" i="1"/>
  <c r="Q95" i="1"/>
  <c r="V94" i="1"/>
  <c r="U94" i="1"/>
  <c r="T94" i="1"/>
  <c r="S94" i="1"/>
  <c r="R94" i="1"/>
  <c r="Q94" i="1"/>
  <c r="V93" i="1"/>
  <c r="U93" i="1"/>
  <c r="T93" i="1"/>
  <c r="S93" i="1"/>
  <c r="R93" i="1"/>
  <c r="Q93" i="1"/>
  <c r="V92" i="1"/>
  <c r="U92" i="1"/>
  <c r="T92" i="1"/>
  <c r="S92" i="1"/>
  <c r="R92" i="1"/>
  <c r="Q92" i="1"/>
  <c r="V91" i="1"/>
  <c r="U91" i="1"/>
  <c r="T91" i="1"/>
  <c r="S91" i="1"/>
  <c r="R91" i="1"/>
  <c r="Q91" i="1"/>
  <c r="V90" i="1"/>
  <c r="U90" i="1"/>
  <c r="T90" i="1"/>
  <c r="S90" i="1"/>
  <c r="R90" i="1"/>
  <c r="Q90" i="1"/>
  <c r="V89" i="1"/>
  <c r="U89" i="1"/>
  <c r="T89" i="1"/>
  <c r="S89" i="1"/>
  <c r="R89" i="1"/>
  <c r="Q89" i="1"/>
  <c r="V88" i="1"/>
  <c r="U88" i="1"/>
  <c r="T88" i="1"/>
  <c r="S88" i="1"/>
  <c r="R88" i="1"/>
  <c r="Q88" i="1"/>
  <c r="V87" i="1"/>
  <c r="U87" i="1"/>
  <c r="T87" i="1"/>
  <c r="S87" i="1"/>
  <c r="R87" i="1"/>
  <c r="Q87" i="1"/>
  <c r="V86" i="1"/>
  <c r="U86" i="1"/>
  <c r="T86" i="1"/>
  <c r="S86" i="1"/>
  <c r="R86" i="1"/>
  <c r="Q86" i="1"/>
  <c r="V85" i="1"/>
  <c r="U85" i="1"/>
  <c r="T85" i="1"/>
  <c r="S85" i="1"/>
  <c r="R85" i="1"/>
  <c r="Q85" i="1"/>
  <c r="V84" i="1"/>
  <c r="U84" i="1"/>
  <c r="T84" i="1"/>
  <c r="S84" i="1"/>
  <c r="R84" i="1"/>
  <c r="Q84" i="1"/>
  <c r="V83" i="1"/>
  <c r="U83" i="1"/>
  <c r="T83" i="1"/>
  <c r="S83" i="1"/>
  <c r="R83" i="1"/>
  <c r="Q83" i="1"/>
  <c r="V82" i="1"/>
  <c r="U82" i="1"/>
  <c r="T82" i="1"/>
  <c r="S82" i="1"/>
  <c r="R82" i="1"/>
  <c r="Q82" i="1"/>
  <c r="V81" i="1"/>
  <c r="U81" i="1"/>
  <c r="T81" i="1"/>
  <c r="S81" i="1"/>
  <c r="R81" i="1"/>
  <c r="Q81" i="1"/>
  <c r="V80" i="1"/>
  <c r="U80" i="1"/>
  <c r="T80" i="1"/>
  <c r="S80" i="1"/>
  <c r="R80" i="1"/>
  <c r="Q80" i="1"/>
  <c r="V79" i="1"/>
  <c r="U79" i="1"/>
  <c r="T79" i="1"/>
  <c r="S79" i="1"/>
  <c r="R79" i="1"/>
  <c r="Q79" i="1"/>
  <c r="V78" i="1"/>
  <c r="U78" i="1"/>
  <c r="T78" i="1"/>
  <c r="S78" i="1"/>
  <c r="R78" i="1"/>
  <c r="Q78" i="1"/>
  <c r="V77" i="1"/>
  <c r="U77" i="1"/>
  <c r="T77" i="1"/>
  <c r="S77" i="1"/>
  <c r="R77" i="1"/>
  <c r="Q77" i="1"/>
  <c r="V76" i="1"/>
  <c r="U76" i="1"/>
  <c r="T76" i="1"/>
  <c r="S76" i="1"/>
  <c r="R76" i="1"/>
  <c r="Q76" i="1"/>
  <c r="V75" i="1"/>
  <c r="U75" i="1"/>
  <c r="T75" i="1"/>
  <c r="S75" i="1"/>
  <c r="R75" i="1"/>
  <c r="Q75" i="1"/>
  <c r="V74" i="1"/>
  <c r="U74" i="1"/>
  <c r="T74" i="1"/>
  <c r="S74" i="1"/>
  <c r="R74" i="1"/>
  <c r="Q74" i="1"/>
  <c r="V73" i="1"/>
  <c r="U73" i="1"/>
  <c r="T73" i="1"/>
  <c r="S73" i="1"/>
  <c r="R73" i="1"/>
  <c r="Q73" i="1"/>
  <c r="V72" i="1"/>
  <c r="U72" i="1"/>
  <c r="T72" i="1"/>
  <c r="S72" i="1"/>
  <c r="R72" i="1"/>
  <c r="Q72" i="1"/>
  <c r="V71" i="1"/>
  <c r="U71" i="1"/>
  <c r="T71" i="1"/>
  <c r="S71" i="1"/>
  <c r="R71" i="1"/>
  <c r="Q71" i="1"/>
  <c r="V70" i="1"/>
  <c r="U70" i="1"/>
  <c r="T70" i="1"/>
  <c r="S70" i="1"/>
  <c r="R70" i="1"/>
  <c r="Q70" i="1"/>
  <c r="V69" i="1"/>
  <c r="U69" i="1"/>
  <c r="T69" i="1"/>
  <c r="S69" i="1"/>
  <c r="R69" i="1"/>
  <c r="Q69" i="1"/>
  <c r="V68" i="1"/>
  <c r="U68" i="1"/>
  <c r="T68" i="1"/>
  <c r="S68" i="1"/>
  <c r="R68" i="1"/>
  <c r="Q68" i="1"/>
  <c r="V67" i="1"/>
  <c r="U67" i="1"/>
  <c r="T67" i="1"/>
  <c r="S67" i="1"/>
  <c r="R67" i="1"/>
  <c r="Q67" i="1"/>
  <c r="V66" i="1"/>
  <c r="U66" i="1"/>
  <c r="T66" i="1"/>
  <c r="S66" i="1"/>
  <c r="R66" i="1"/>
  <c r="Q66" i="1"/>
  <c r="V65" i="1"/>
  <c r="U65" i="1"/>
  <c r="T65" i="1"/>
  <c r="S65" i="1"/>
  <c r="R65" i="1"/>
  <c r="Q65" i="1"/>
  <c r="V64" i="1"/>
  <c r="U64" i="1"/>
  <c r="T64" i="1"/>
  <c r="S64" i="1"/>
  <c r="R64" i="1"/>
  <c r="Q64" i="1"/>
  <c r="V63" i="1"/>
  <c r="U63" i="1"/>
  <c r="T63" i="1"/>
  <c r="S63" i="1"/>
  <c r="R63" i="1"/>
  <c r="Q63" i="1"/>
  <c r="V62" i="1"/>
  <c r="U62" i="1"/>
  <c r="T62" i="1"/>
  <c r="S62" i="1"/>
  <c r="R62" i="1"/>
  <c r="Q62" i="1"/>
  <c r="V61" i="1"/>
  <c r="U61" i="1"/>
  <c r="T61" i="1"/>
  <c r="S61" i="1"/>
  <c r="R61" i="1"/>
  <c r="Q61" i="1"/>
  <c r="V60" i="1"/>
  <c r="U60" i="1"/>
  <c r="T60" i="1"/>
  <c r="S60" i="1"/>
  <c r="R60" i="1"/>
  <c r="Q60" i="1"/>
  <c r="V59" i="1"/>
  <c r="U59" i="1"/>
  <c r="T59" i="1"/>
  <c r="S59" i="1"/>
  <c r="R59" i="1"/>
  <c r="Q59" i="1"/>
  <c r="V58" i="1"/>
  <c r="U58" i="1"/>
  <c r="T58" i="1"/>
  <c r="S58" i="1"/>
  <c r="R58" i="1"/>
  <c r="Q58" i="1"/>
  <c r="V57" i="1"/>
  <c r="U57" i="1"/>
  <c r="T57" i="1"/>
  <c r="S57" i="1"/>
  <c r="R57" i="1"/>
  <c r="Q57" i="1"/>
  <c r="V56" i="1"/>
  <c r="U56" i="1"/>
  <c r="T56" i="1"/>
  <c r="S56" i="1"/>
  <c r="R56" i="1"/>
  <c r="Q56" i="1"/>
  <c r="V55" i="1"/>
  <c r="U55" i="1"/>
  <c r="T55" i="1"/>
  <c r="S55" i="1"/>
  <c r="R55" i="1"/>
  <c r="Q55" i="1"/>
  <c r="V54" i="1"/>
  <c r="U54" i="1"/>
  <c r="T54" i="1"/>
  <c r="S54" i="1"/>
  <c r="R54" i="1"/>
  <c r="Q54" i="1"/>
  <c r="Y45" i="1"/>
  <c r="W45" i="1"/>
  <c r="V45" i="1"/>
  <c r="U45" i="1"/>
  <c r="T45" i="1"/>
  <c r="S45" i="1"/>
  <c r="R45" i="1"/>
  <c r="N45" i="1"/>
  <c r="J45" i="1"/>
  <c r="X45" i="1" s="1"/>
  <c r="Y44" i="1"/>
  <c r="W44" i="1"/>
  <c r="V44" i="1"/>
  <c r="U44" i="1"/>
  <c r="T44" i="1"/>
  <c r="S44" i="1"/>
  <c r="R44" i="1"/>
  <c r="N44" i="1"/>
  <c r="J44" i="1"/>
  <c r="X44" i="1" s="1"/>
  <c r="Y43" i="1"/>
  <c r="W43" i="1"/>
  <c r="V43" i="1"/>
  <c r="U43" i="1"/>
  <c r="T43" i="1"/>
  <c r="S43" i="1"/>
  <c r="R43" i="1"/>
  <c r="N43" i="1"/>
  <c r="J43" i="1"/>
  <c r="X43" i="1" s="1"/>
  <c r="Y42" i="1"/>
  <c r="W42" i="1"/>
  <c r="V42" i="1"/>
  <c r="U42" i="1"/>
  <c r="T42" i="1"/>
  <c r="S42" i="1"/>
  <c r="R42" i="1"/>
  <c r="N42" i="1"/>
  <c r="J42" i="1"/>
  <c r="X42" i="1" s="1"/>
  <c r="Y41" i="1"/>
  <c r="W41" i="1"/>
  <c r="V41" i="1"/>
  <c r="U41" i="1"/>
  <c r="T41" i="1"/>
  <c r="S41" i="1"/>
  <c r="R41" i="1"/>
  <c r="N41" i="1"/>
  <c r="J41" i="1"/>
  <c r="X41" i="1" s="1"/>
  <c r="Y40" i="1"/>
  <c r="W40" i="1"/>
  <c r="V40" i="1"/>
  <c r="U40" i="1"/>
  <c r="T40" i="1"/>
  <c r="S40" i="1"/>
  <c r="R40" i="1"/>
  <c r="N40" i="1"/>
  <c r="J40" i="1"/>
  <c r="X40" i="1" s="1"/>
  <c r="Y39" i="1"/>
  <c r="W39" i="1"/>
  <c r="V39" i="1"/>
  <c r="U39" i="1"/>
  <c r="T39" i="1"/>
  <c r="S39" i="1"/>
  <c r="R39" i="1"/>
  <c r="N39" i="1"/>
  <c r="J39" i="1"/>
  <c r="X39" i="1" s="1"/>
  <c r="Y38" i="1"/>
  <c r="W38" i="1"/>
  <c r="V38" i="1"/>
  <c r="U38" i="1"/>
  <c r="T38" i="1"/>
  <c r="S38" i="1"/>
  <c r="R38" i="1"/>
  <c r="N38" i="1"/>
  <c r="J38" i="1"/>
  <c r="X38" i="1" s="1"/>
  <c r="Y37" i="1"/>
  <c r="W37" i="1"/>
  <c r="V37" i="1"/>
  <c r="U37" i="1"/>
  <c r="T37" i="1"/>
  <c r="S37" i="1"/>
  <c r="R37" i="1"/>
  <c r="N37" i="1"/>
  <c r="J37" i="1"/>
  <c r="X37" i="1" s="1"/>
  <c r="Y36" i="1"/>
  <c r="W36" i="1"/>
  <c r="V36" i="1"/>
  <c r="U36" i="1"/>
  <c r="T36" i="1"/>
  <c r="S36" i="1"/>
  <c r="R36" i="1"/>
  <c r="N36" i="1"/>
  <c r="J36" i="1"/>
  <c r="X36" i="1" s="1"/>
  <c r="Y35" i="1"/>
  <c r="W35" i="1"/>
  <c r="V35" i="1"/>
  <c r="U35" i="1"/>
  <c r="T35" i="1"/>
  <c r="S35" i="1"/>
  <c r="R35" i="1"/>
  <c r="N35" i="1"/>
  <c r="J35" i="1"/>
  <c r="X35" i="1" s="1"/>
  <c r="Y34" i="1"/>
  <c r="W34" i="1"/>
  <c r="V34" i="1"/>
  <c r="U34" i="1"/>
  <c r="T34" i="1"/>
  <c r="S34" i="1"/>
  <c r="R34" i="1"/>
  <c r="N34" i="1"/>
  <c r="J34" i="1"/>
  <c r="X34" i="1" s="1"/>
  <c r="Y33" i="1"/>
  <c r="W33" i="1"/>
  <c r="V33" i="1"/>
  <c r="U33" i="1"/>
  <c r="T33" i="1"/>
  <c r="S33" i="1"/>
  <c r="R33" i="1"/>
  <c r="N33" i="1"/>
  <c r="J33" i="1"/>
  <c r="X33" i="1" s="1"/>
  <c r="Y32" i="1"/>
  <c r="W32" i="1"/>
  <c r="V32" i="1"/>
  <c r="U32" i="1"/>
  <c r="T32" i="1"/>
  <c r="S32" i="1"/>
  <c r="R32" i="1"/>
  <c r="N32" i="1"/>
  <c r="J32" i="1"/>
  <c r="X32" i="1" s="1"/>
  <c r="Y31" i="1"/>
  <c r="W31" i="1"/>
  <c r="V31" i="1"/>
  <c r="U31" i="1"/>
  <c r="T31" i="1"/>
  <c r="S31" i="1"/>
  <c r="R31" i="1"/>
  <c r="N31" i="1"/>
  <c r="J31" i="1"/>
  <c r="X31" i="1" s="1"/>
  <c r="Y30" i="1"/>
  <c r="W30" i="1"/>
  <c r="V30" i="1"/>
  <c r="U30" i="1"/>
  <c r="T30" i="1"/>
  <c r="S30" i="1"/>
  <c r="R30" i="1"/>
  <c r="N30" i="1"/>
  <c r="J30" i="1"/>
  <c r="X30" i="1" s="1"/>
  <c r="Y29" i="1"/>
  <c r="W29" i="1"/>
  <c r="V29" i="1"/>
  <c r="U29" i="1"/>
  <c r="T29" i="1"/>
  <c r="S29" i="1"/>
  <c r="R29" i="1"/>
  <c r="N29" i="1"/>
  <c r="J29" i="1"/>
  <c r="X29" i="1" s="1"/>
  <c r="Y28" i="1"/>
  <c r="W28" i="1"/>
  <c r="V28" i="1"/>
  <c r="U28" i="1"/>
  <c r="T28" i="1"/>
  <c r="S28" i="1"/>
  <c r="R28" i="1"/>
  <c r="N28" i="1"/>
  <c r="J28" i="1"/>
  <c r="X28" i="1" s="1"/>
  <c r="Y27" i="1"/>
  <c r="W27" i="1"/>
  <c r="V27" i="1"/>
  <c r="U27" i="1"/>
  <c r="T27" i="1"/>
  <c r="S27" i="1"/>
  <c r="R27" i="1"/>
  <c r="N27" i="1"/>
  <c r="J27" i="1"/>
  <c r="X27" i="1" s="1"/>
  <c r="Y26" i="1"/>
  <c r="W26" i="1"/>
  <c r="V26" i="1"/>
  <c r="U26" i="1"/>
  <c r="T26" i="1"/>
  <c r="S26" i="1"/>
  <c r="R26" i="1"/>
  <c r="N26" i="1"/>
  <c r="J26" i="1"/>
  <c r="X26" i="1" s="1"/>
  <c r="Y25" i="1"/>
  <c r="W25" i="1"/>
  <c r="V25" i="1"/>
  <c r="U25" i="1"/>
  <c r="T25" i="1"/>
  <c r="S25" i="1"/>
  <c r="R25" i="1"/>
  <c r="N25" i="1"/>
  <c r="J25" i="1"/>
  <c r="X25" i="1" s="1"/>
  <c r="Y24" i="1"/>
  <c r="W24" i="1"/>
  <c r="V24" i="1"/>
  <c r="U24" i="1"/>
  <c r="T24" i="1"/>
  <c r="S24" i="1"/>
  <c r="R24" i="1"/>
  <c r="N24" i="1"/>
  <c r="J24" i="1"/>
  <c r="X24" i="1" s="1"/>
  <c r="Y23" i="1"/>
  <c r="W23" i="1"/>
  <c r="V23" i="1"/>
  <c r="U23" i="1"/>
  <c r="T23" i="1"/>
  <c r="S23" i="1"/>
  <c r="R23" i="1"/>
  <c r="N23" i="1"/>
  <c r="J23" i="1"/>
  <c r="X23" i="1" s="1"/>
  <c r="Y22" i="1"/>
  <c r="W22" i="1"/>
  <c r="V22" i="1"/>
  <c r="U22" i="1"/>
  <c r="T22" i="1"/>
  <c r="S22" i="1"/>
  <c r="R22" i="1"/>
  <c r="N22" i="1"/>
  <c r="J22" i="1"/>
  <c r="X22" i="1" s="1"/>
  <c r="Y21" i="1"/>
  <c r="W21" i="1"/>
  <c r="V21" i="1"/>
  <c r="U21" i="1"/>
  <c r="T21" i="1"/>
  <c r="S21" i="1"/>
  <c r="R21" i="1"/>
  <c r="N21" i="1"/>
  <c r="J21" i="1"/>
  <c r="X21" i="1" s="1"/>
  <c r="Y20" i="1"/>
  <c r="W20" i="1"/>
  <c r="V20" i="1"/>
  <c r="U20" i="1"/>
  <c r="T20" i="1"/>
  <c r="S20" i="1"/>
  <c r="R20" i="1"/>
  <c r="N20" i="1"/>
  <c r="J20" i="1"/>
  <c r="X20" i="1" s="1"/>
  <c r="Y19" i="1"/>
  <c r="W19" i="1"/>
  <c r="V19" i="1"/>
  <c r="U19" i="1"/>
  <c r="T19" i="1"/>
  <c r="S19" i="1"/>
  <c r="R19" i="1"/>
  <c r="N19" i="1"/>
  <c r="J19" i="1"/>
  <c r="X19" i="1" s="1"/>
  <c r="Y18" i="1"/>
  <c r="W18" i="1"/>
  <c r="V18" i="1"/>
  <c r="U18" i="1"/>
  <c r="T18" i="1"/>
  <c r="S18" i="1"/>
  <c r="R18" i="1"/>
  <c r="N18" i="1"/>
  <c r="J18" i="1"/>
  <c r="X18" i="1" s="1"/>
  <c r="Y17" i="1"/>
  <c r="W17" i="1"/>
  <c r="V17" i="1"/>
  <c r="U17" i="1"/>
  <c r="T17" i="1"/>
  <c r="S17" i="1"/>
  <c r="R17" i="1"/>
  <c r="N17" i="1"/>
  <c r="J17" i="1"/>
  <c r="X17" i="1" s="1"/>
  <c r="Y16" i="1"/>
  <c r="W16" i="1"/>
  <c r="V16" i="1"/>
  <c r="U16" i="1"/>
  <c r="T16" i="1"/>
  <c r="S16" i="1"/>
  <c r="R16" i="1"/>
  <c r="N16" i="1"/>
  <c r="J16" i="1"/>
  <c r="X16" i="1" s="1"/>
  <c r="Y15" i="1"/>
  <c r="W15" i="1"/>
  <c r="V15" i="1"/>
  <c r="U15" i="1"/>
  <c r="T15" i="1"/>
  <c r="S15" i="1"/>
  <c r="R15" i="1"/>
  <c r="N15" i="1"/>
  <c r="J15" i="1"/>
  <c r="X15" i="1" s="1"/>
  <c r="Y14" i="1"/>
  <c r="W14" i="1"/>
  <c r="V14" i="1"/>
  <c r="U14" i="1"/>
  <c r="T14" i="1"/>
  <c r="S14" i="1"/>
  <c r="R14" i="1"/>
  <c r="N14" i="1"/>
  <c r="J14" i="1"/>
  <c r="X14" i="1" s="1"/>
  <c r="Y13" i="1"/>
  <c r="W13" i="1"/>
  <c r="V13" i="1"/>
  <c r="U13" i="1"/>
  <c r="T13" i="1"/>
  <c r="S13" i="1"/>
  <c r="R13" i="1"/>
  <c r="N13" i="1"/>
  <c r="J13" i="1"/>
  <c r="X13" i="1" s="1"/>
  <c r="Y12" i="1"/>
  <c r="W12" i="1"/>
  <c r="V12" i="1"/>
  <c r="U12" i="1"/>
  <c r="T12" i="1"/>
  <c r="S12" i="1"/>
  <c r="R12" i="1"/>
  <c r="N12" i="1"/>
  <c r="J12" i="1"/>
  <c r="X12" i="1" s="1"/>
  <c r="Y11" i="1"/>
  <c r="W11" i="1"/>
  <c r="V11" i="1"/>
  <c r="U11" i="1"/>
  <c r="T11" i="1"/>
  <c r="S11" i="1"/>
  <c r="R11" i="1"/>
  <c r="N11" i="1"/>
  <c r="J11" i="1"/>
  <c r="X11" i="1" s="1"/>
  <c r="Y10" i="1"/>
  <c r="W10" i="1"/>
  <c r="V10" i="1"/>
  <c r="U10" i="1"/>
  <c r="T10" i="1"/>
  <c r="S10" i="1"/>
  <c r="R10" i="1"/>
  <c r="N10" i="1"/>
  <c r="J10" i="1"/>
  <c r="X10" i="1" s="1"/>
  <c r="Y9" i="1"/>
  <c r="W9" i="1"/>
  <c r="V9" i="1"/>
  <c r="U9" i="1"/>
  <c r="T9" i="1"/>
  <c r="S9" i="1"/>
  <c r="R9" i="1"/>
  <c r="N9" i="1"/>
  <c r="J9" i="1"/>
  <c r="X9" i="1" s="1"/>
  <c r="Y8" i="1"/>
  <c r="W8" i="1"/>
  <c r="V8" i="1"/>
  <c r="U8" i="1"/>
  <c r="T8" i="1"/>
  <c r="S8" i="1"/>
  <c r="R8" i="1"/>
  <c r="N8" i="1"/>
  <c r="J8" i="1"/>
  <c r="X8" i="1" s="1"/>
  <c r="Y7" i="1"/>
  <c r="W7" i="1"/>
  <c r="V7" i="1"/>
  <c r="U7" i="1"/>
  <c r="T7" i="1"/>
  <c r="S7" i="1"/>
  <c r="R7" i="1"/>
  <c r="N7" i="1"/>
  <c r="J7" i="1"/>
  <c r="X7" i="1" s="1"/>
  <c r="Y6" i="1"/>
  <c r="W6" i="1"/>
  <c r="V6" i="1"/>
  <c r="U6" i="1"/>
  <c r="T6" i="1"/>
  <c r="S6" i="1"/>
  <c r="R6" i="1"/>
  <c r="N6" i="1"/>
  <c r="J6" i="1"/>
  <c r="X6" i="1" s="1"/>
  <c r="Y5" i="1"/>
  <c r="W5" i="1"/>
  <c r="V5" i="1"/>
  <c r="U5" i="1"/>
  <c r="T5" i="1"/>
  <c r="S5" i="1"/>
  <c r="R5" i="1"/>
  <c r="N5" i="1"/>
  <c r="J5" i="1"/>
  <c r="X5" i="1" s="1"/>
  <c r="Y4" i="1"/>
  <c r="W4" i="1"/>
  <c r="V4" i="1"/>
  <c r="U4" i="1"/>
  <c r="T4" i="1"/>
  <c r="S4" i="1"/>
  <c r="R4" i="1"/>
  <c r="N4" i="1"/>
  <c r="J4" i="1"/>
  <c r="X4" i="1" s="1"/>
  <c r="Y3" i="1"/>
  <c r="W3" i="1"/>
  <c r="V3" i="1"/>
  <c r="U3" i="1"/>
  <c r="T3" i="1"/>
  <c r="S3" i="1"/>
  <c r="R3" i="1"/>
  <c r="N3" i="1"/>
  <c r="J3" i="1"/>
  <c r="X3" i="1" s="1"/>
  <c r="Y2" i="1"/>
  <c r="W2" i="1"/>
  <c r="V2" i="1"/>
  <c r="U2" i="1"/>
  <c r="T2" i="1"/>
  <c r="S2" i="1"/>
  <c r="R2" i="1"/>
  <c r="N2" i="1"/>
  <c r="J2" i="1"/>
  <c r="X2" i="1" s="1"/>
  <c r="X1" i="1"/>
  <c r="W1" i="1"/>
  <c r="V1" i="1"/>
  <c r="U1" i="1"/>
  <c r="T1" i="1"/>
  <c r="S1" i="1"/>
  <c r="R1" i="1"/>
  <c r="M9" i="4" l="1"/>
  <c r="M44" i="4"/>
  <c r="M21" i="4"/>
  <c r="M13" i="4"/>
  <c r="M37" i="4"/>
  <c r="M7" i="4"/>
  <c r="M14" i="4"/>
  <c r="M1" i="4" s="1"/>
  <c r="M31" i="4"/>
  <c r="M45" i="4"/>
  <c r="M17" i="4"/>
  <c r="M25" i="4"/>
  <c r="M11" i="4"/>
  <c r="M32" i="4"/>
  <c r="M35" i="4"/>
  <c r="M43" i="4"/>
  <c r="M20" i="4"/>
  <c r="M24" i="4"/>
  <c r="M40" i="4"/>
  <c r="M16" i="4"/>
  <c r="M48" i="4"/>
  <c r="M3" i="4" l="1"/>
  <c r="M2" i="4"/>
</calcChain>
</file>

<file path=xl/sharedStrings.xml><?xml version="1.0" encoding="utf-8"?>
<sst xmlns="http://schemas.openxmlformats.org/spreadsheetml/2006/main" count="2566" uniqueCount="923">
  <si>
    <t>átlag</t>
  </si>
  <si>
    <t>min</t>
  </si>
  <si>
    <t>ellenőrzés</t>
  </si>
  <si>
    <t>Y</t>
  </si>
  <si>
    <t>darab</t>
  </si>
  <si>
    <t>típus</t>
  </si>
  <si>
    <t>kód</t>
  </si>
  <si>
    <t>csoport</t>
  </si>
  <si>
    <t>kérdés</t>
  </si>
  <si>
    <t>ell</t>
  </si>
  <si>
    <t>T</t>
  </si>
  <si>
    <t>1.1t</t>
  </si>
  <si>
    <t>1</t>
  </si>
  <si>
    <t>F</t>
  </si>
  <si>
    <t>1.1f</t>
  </si>
  <si>
    <t>1.2t</t>
  </si>
  <si>
    <t>2</t>
  </si>
  <si>
    <t>1.2f</t>
  </si>
  <si>
    <t>1.3t</t>
  </si>
  <si>
    <t>3</t>
  </si>
  <si>
    <t>1.3f</t>
  </si>
  <si>
    <t>1.4t</t>
  </si>
  <si>
    <t>4</t>
  </si>
  <si>
    <t>1.4f</t>
  </si>
  <si>
    <t>1.5t</t>
  </si>
  <si>
    <t>5</t>
  </si>
  <si>
    <t>1.5f</t>
  </si>
  <si>
    <t>1.6t</t>
  </si>
  <si>
    <t>6</t>
  </si>
  <si>
    <t>1.6f</t>
  </si>
  <si>
    <t>1.7t</t>
  </si>
  <si>
    <t>7</t>
  </si>
  <si>
    <t>1.7f</t>
  </si>
  <si>
    <t>1.8t</t>
  </si>
  <si>
    <t>8</t>
  </si>
  <si>
    <t>1.8f</t>
  </si>
  <si>
    <t>1.9t</t>
  </si>
  <si>
    <t>9</t>
  </si>
  <si>
    <t>1.9f</t>
  </si>
  <si>
    <t>1.10t</t>
  </si>
  <si>
    <t>1.10f</t>
  </si>
  <si>
    <t>2.1t</t>
  </si>
  <si>
    <t>2.1f</t>
  </si>
  <si>
    <t>2.2t</t>
  </si>
  <si>
    <t>2.2f</t>
  </si>
  <si>
    <t>2.3t</t>
  </si>
  <si>
    <t>2.3f</t>
  </si>
  <si>
    <t>2.4t</t>
  </si>
  <si>
    <t>2.4f</t>
  </si>
  <si>
    <t>2.5t</t>
  </si>
  <si>
    <t>2.5f</t>
  </si>
  <si>
    <t>2.6t</t>
  </si>
  <si>
    <t>2.6f</t>
  </si>
  <si>
    <t>2.7f</t>
  </si>
  <si>
    <t>2.8t</t>
  </si>
  <si>
    <t>2.8f</t>
  </si>
  <si>
    <t>2.9t</t>
  </si>
  <si>
    <t>2.9f</t>
  </si>
  <si>
    <t>2.10t</t>
  </si>
  <si>
    <t>2.10f</t>
  </si>
  <si>
    <t>3.1t</t>
  </si>
  <si>
    <t>3.1f</t>
  </si>
  <si>
    <t>3.2t</t>
  </si>
  <si>
    <t>3.2f</t>
  </si>
  <si>
    <t>2.7t</t>
  </si>
  <si>
    <t>Azonosító:</t>
  </si>
  <si>
    <t>Objektumok:</t>
  </si>
  <si>
    <t>Attribútumok:</t>
  </si>
  <si>
    <t>Lépcsôk:</t>
  </si>
  <si>
    <t>Eltolás:</t>
  </si>
  <si>
    <t>Leírás:</t>
  </si>
  <si>
    <t>COCO STD: 5701526</t>
  </si>
  <si>
    <t>COCO STD: 6100923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</si>
  <si>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</si>
  <si>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</si>
  <si>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</si>
  <si>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</si>
  <si>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</si>
  <si>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</si>
  <si>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</si>
  <si>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</si>
  <si>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</si>
  <si>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</si>
  <si>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</si>
  <si>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</si>
  <si>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</si>
  <si>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</si>
  <si>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</si>
  <si>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</si>
  <si>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</si>
  <si>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</si>
  <si>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</si>
  <si>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</si>
  <si>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</si>
  <si>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</si>
  <si>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</si>
  <si>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</si>
  <si>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</si>
  <si>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</si>
  <si>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</si>
  <si>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</si>
  <si>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</si>
  <si>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</si>
  <si>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</si>
  <si>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</si>
  <si>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</si>
  <si>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</si>
  <si>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</si>
  <si>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</si>
  <si>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</si>
  <si>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</si>
  <si>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</si>
  <si>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</si>
  <si>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</si>
  <si>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</si>
  <si>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</si>
  <si>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</si>
  <si>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</si>
  <si>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</si>
  <si>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</si>
  <si>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</si>
  <si>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</si>
  <si>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</si>
  <si>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</si>
  <si>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</si>
  <si>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</si>
  <si>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Lépcsôk(1)</t>
  </si>
  <si>
    <t>S1</t>
  </si>
  <si>
    <t>(4820+4823)/(2)=4821.55</t>
  </si>
  <si>
    <t>(172+2129)/(2)=1150.5</t>
  </si>
  <si>
    <t>(51+691)/(2)=371</t>
  </si>
  <si>
    <t>(3982+866)/(2)=2424</t>
  </si>
  <si>
    <t>(106+1312)/(2)=709</t>
  </si>
  <si>
    <t>(55+2891)/(2)=1473</t>
  </si>
  <si>
    <t>(0+4818)/(1)=4818</t>
  </si>
  <si>
    <t>(0+352)/(1)=352</t>
  </si>
  <si>
    <t>(0+3976)/(1)=3976</t>
  </si>
  <si>
    <t>(0+3693)/(1)=3693</t>
  </si>
  <si>
    <t>(0+0)/(1)=0</t>
  </si>
  <si>
    <t>S2</t>
  </si>
  <si>
    <t>(4815+4675)/(2)=4745.05</t>
  </si>
  <si>
    <t>(151+1370)/(2)=760.5</t>
  </si>
  <si>
    <t>(4+691)/(2)=347.5</t>
  </si>
  <si>
    <t>(55+868)/(2)=461.5</t>
  </si>
  <si>
    <t>(0+305)/(1)=305</t>
  </si>
  <si>
    <t>(0+9)/(1)=9</t>
  </si>
  <si>
    <t>S3</t>
  </si>
  <si>
    <t>(4+371)/(2)=187.5</t>
  </si>
  <si>
    <t>(106+1014)/(2)=560</t>
  </si>
  <si>
    <t>(0+4747)/(1)=4747</t>
  </si>
  <si>
    <t>S4</t>
  </si>
  <si>
    <t>(4770+4488)/(2)=4629.05</t>
  </si>
  <si>
    <t>(3982+648)/(2)=2315</t>
  </si>
  <si>
    <t>(0+4705)/(1)=4705</t>
  </si>
  <si>
    <t>S5</t>
  </si>
  <si>
    <t>(80+1014)/(2)=547</t>
  </si>
  <si>
    <t>(0+3958)/(1)=3958</t>
  </si>
  <si>
    <t>S6</t>
  </si>
  <si>
    <t>(4768+4488)/(2)=4628.05</t>
  </si>
  <si>
    <t>(55+324)/(2)=189.5</t>
  </si>
  <si>
    <t>(0+4703)/(1)=4703</t>
  </si>
  <si>
    <t>(0+3932)/(1)=3932</t>
  </si>
  <si>
    <t>S7</t>
  </si>
  <si>
    <t>(22+324)/(2)=173</t>
  </si>
  <si>
    <t>(0+280)/(1)=280</t>
  </si>
  <si>
    <t>S8</t>
  </si>
  <si>
    <t>(4715+4281)/(2)=4498.05</t>
  </si>
  <si>
    <t>(80+822)/(2)=451</t>
  </si>
  <si>
    <t>(0+324)/(2)=162</t>
  </si>
  <si>
    <t>(0+4650)/(1)=4650</t>
  </si>
  <si>
    <t>(0+246)/(1)=246</t>
  </si>
  <si>
    <t>S9</t>
  </si>
  <si>
    <t>(4690+4281)/(2)=4485.55</t>
  </si>
  <si>
    <t>(0+4599)/(1)=4599</t>
  </si>
  <si>
    <t>S10</t>
  </si>
  <si>
    <t>(4689+4100)/(2)=4394.55</t>
  </si>
  <si>
    <t>(3982+126)/(2)=2054</t>
  </si>
  <si>
    <t>S11</t>
  </si>
  <si>
    <t>(4676+4084)/(2)=4380.05</t>
  </si>
  <si>
    <t>(0+4585)/(1)=4585</t>
  </si>
  <si>
    <t>(0+209)/(1)=209</t>
  </si>
  <si>
    <t>S12</t>
  </si>
  <si>
    <t>(4621+4084)/(2)=4352.55</t>
  </si>
  <si>
    <t>(97+1081)/(2)=589</t>
  </si>
  <si>
    <t>(67+518)/(2)=292.5</t>
  </si>
  <si>
    <t>S13</t>
  </si>
  <si>
    <t>(3970+126)/(2)=2048</t>
  </si>
  <si>
    <t>(0+269)/(2)=134.5</t>
  </si>
  <si>
    <t>(0+4541)/(1)=4541</t>
  </si>
  <si>
    <t>(0+189)/(1)=189</t>
  </si>
  <si>
    <t>S14</t>
  </si>
  <si>
    <t>(4581+3924)/(2)=4252.55</t>
  </si>
  <si>
    <t>(4+309)/(2)=156.5</t>
  </si>
  <si>
    <t>(3964+126)/(2)=2045</t>
  </si>
  <si>
    <t>(51+518)/(2)=284.5</t>
  </si>
  <si>
    <t>(0+4501)/(1)=4501</t>
  </si>
  <si>
    <t>(0+169)/(1)=169</t>
  </si>
  <si>
    <t>S15</t>
  </si>
  <si>
    <t>(97+1037)/(2)=567</t>
  </si>
  <si>
    <t>(0+187)/(1)=187</t>
  </si>
  <si>
    <t>S16</t>
  </si>
  <si>
    <t>(4581+3210)/(2)=3895.55</t>
  </si>
  <si>
    <t>(43+1037)/(2)=540</t>
  </si>
  <si>
    <t>(4+237)/(2)=120.5</t>
  </si>
  <si>
    <t>(3964+24)/(2)=1994</t>
  </si>
  <si>
    <t>(0+4427)/(1)=4427</t>
  </si>
  <si>
    <t>(0+157)/(1)=157</t>
  </si>
  <si>
    <t>S17</t>
  </si>
  <si>
    <t>(4535+3210)/(2)=3872.55</t>
  </si>
  <si>
    <t>(51+44)/(2)=47.5</t>
  </si>
  <si>
    <t>(0+158)/(2)=79</t>
  </si>
  <si>
    <t>S18</t>
  </si>
  <si>
    <t>(43+994)/(2)=518.5</t>
  </si>
  <si>
    <t>(48+44)/(2)=46</t>
  </si>
  <si>
    <t>S19</t>
  </si>
  <si>
    <t>(4487+3210)/(2)=3848.55</t>
  </si>
  <si>
    <t>(3885+24)/(2)=1954.5</t>
  </si>
  <si>
    <t>(0+4423)/(1)=4423</t>
  </si>
  <si>
    <t>(0+159)/(1)=159</t>
  </si>
  <si>
    <t>(0+133)/(1)=133</t>
  </si>
  <si>
    <t>S20</t>
  </si>
  <si>
    <t>(39+994)/(2)=516.5</t>
  </si>
  <si>
    <t>(0+44)/(1)=44</t>
  </si>
  <si>
    <t>S21</t>
  </si>
  <si>
    <t>(4454+3209)/(2)=3831.55</t>
  </si>
  <si>
    <t>(39+284)/(2)=161.5</t>
  </si>
  <si>
    <t>(0+134)/(1)=134</t>
  </si>
  <si>
    <t>S22</t>
  </si>
  <si>
    <t>(86+24)/(2)=55</t>
  </si>
  <si>
    <t>(0+4372)/(1)=4372</t>
  </si>
  <si>
    <t>S23</t>
  </si>
  <si>
    <t>(4407+3209)/(2)=3808.05</t>
  </si>
  <si>
    <t>S24</t>
  </si>
  <si>
    <t>(494+3209)/(2)=1851.5</t>
  </si>
  <si>
    <t>(0+24)/(2)=12</t>
  </si>
  <si>
    <t>(0+4266)/(1)=4266</t>
  </si>
  <si>
    <t>(0+123)/(1)=123</t>
  </si>
  <si>
    <t>S25</t>
  </si>
  <si>
    <t>(4+155)/(2)=79.5</t>
  </si>
  <si>
    <t>(0+5)/(1)=5</t>
  </si>
  <si>
    <t>S26</t>
  </si>
  <si>
    <t>(0+0)/(2)=0</t>
  </si>
  <si>
    <t>(0+145)/(2)=72.5</t>
  </si>
  <si>
    <t>(0+4164)/(1)=4164</t>
  </si>
  <si>
    <t>(0+4)/(1)=4</t>
  </si>
  <si>
    <t>S27</t>
  </si>
  <si>
    <t>(434+2498)/(2)=1466</t>
  </si>
  <si>
    <t>(1+284)/(2)=142.5</t>
  </si>
  <si>
    <t>(4+39)/(2)=21.5</t>
  </si>
  <si>
    <t>S28</t>
  </si>
  <si>
    <t>(4+0)/(2)=2</t>
  </si>
  <si>
    <t>S29</t>
  </si>
  <si>
    <t>(387+2498)/(2)=1442.5</t>
  </si>
  <si>
    <t>S30</t>
  </si>
  <si>
    <t>(0+90)/(1)=90</t>
  </si>
  <si>
    <t>S31</t>
  </si>
  <si>
    <t>(337+2498)/(2)=1417.5</t>
  </si>
  <si>
    <t>S32</t>
  </si>
  <si>
    <t>(4+151)/(2)=77.5</t>
  </si>
  <si>
    <t>(3+0)/(2)=1.5</t>
  </si>
  <si>
    <t>(0+4046)/(1)=4046</t>
  </si>
  <si>
    <t>S33</t>
  </si>
  <si>
    <t>S34</t>
  </si>
  <si>
    <t>(317+1413)/(2)=865</t>
  </si>
  <si>
    <t>(1+141)/(2)=71</t>
  </si>
  <si>
    <t>(0+4016)/(1)=4016</t>
  </si>
  <si>
    <t>(0+69)/(1)=69</t>
  </si>
  <si>
    <t>S35</t>
  </si>
  <si>
    <t>(173+1413)/(2)=793</t>
  </si>
  <si>
    <t>(0+151)/(2)=75.5</t>
  </si>
  <si>
    <t>(0+3931)/(1)=3931</t>
  </si>
  <si>
    <t>S36</t>
  </si>
  <si>
    <t>(173+829)/(2)=501</t>
  </si>
  <si>
    <t>(0+143)/(2)=71.5</t>
  </si>
  <si>
    <t>S37</t>
  </si>
  <si>
    <t>S38</t>
  </si>
  <si>
    <t>(146+829)/(2)=487.5</t>
  </si>
  <si>
    <t>S39</t>
  </si>
  <si>
    <t>(116+661)/(2)=388.5</t>
  </si>
  <si>
    <t>(1+137)/(2)=69</t>
  </si>
  <si>
    <t>(0+43)/(1)=43</t>
  </si>
  <si>
    <t>S40</t>
  </si>
  <si>
    <t>S41</t>
  </si>
  <si>
    <t>(0+137)/(2)=68.5</t>
  </si>
  <si>
    <t>(0+65)/(1)=65</t>
  </si>
  <si>
    <t>S42</t>
  </si>
  <si>
    <t>S43</t>
  </si>
  <si>
    <t>S44</t>
  </si>
  <si>
    <t>Lépcsôk(2)</t>
  </si>
  <si>
    <t>&lt;--van hatása a nullának (x6), de nem kellene, hogy legyen</t>
  </si>
  <si>
    <t>&lt;--nincs hatása az x5-nek, pedig kellene, hogy legyen</t>
  </si>
  <si>
    <t>COCO:STD</t>
  </si>
  <si>
    <t>Becslés</t>
  </si>
  <si>
    <t>Tény+0</t>
  </si>
  <si>
    <t>Delta</t>
  </si>
  <si>
    <t>Delta/Tény</t>
  </si>
  <si>
    <t>S1 összeg:</t>
  </si>
  <si>
    <t>S44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</si>
  <si>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</si>
  <si>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</si>
  <si>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</si>
  <si>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</si>
  <si>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</si>
  <si>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</si>
  <si>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</si>
  <si>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</si>
  <si>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0.28 mp (0 p)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</si>
  <si>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</si>
  <si>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Konklúziók</t>
  </si>
  <si>
    <r>
      <t xml:space="preserve">A coco std felismeri az átlagszámítások mögötti összefüggés létét - nullával és nulla </t>
    </r>
    <r>
      <rPr>
        <sz val="11"/>
        <color rgb="FFFF0000"/>
        <rFont val="Liberation Sans"/>
        <charset val="238"/>
      </rPr>
      <t>nélkül</t>
    </r>
    <r>
      <rPr>
        <sz val="11"/>
        <color theme="1"/>
        <rFont val="Liberation Sans"/>
        <charset val="238"/>
      </rPr>
      <t xml:space="preserve"> (mint súly)</t>
    </r>
  </si>
  <si>
    <t>COCO Y0: 3975861</t>
  </si>
  <si>
    <t>(0+972)/(1)=972</t>
  </si>
  <si>
    <t>(0+315)/(1)=315</t>
  </si>
  <si>
    <t>(0+422)/(1)=422</t>
  </si>
  <si>
    <t>(0+137)/(1)=137</t>
  </si>
  <si>
    <t>(0+346)/(1)=346</t>
  </si>
  <si>
    <t>(0+957)/(1)=957</t>
  </si>
  <si>
    <t>(0+314)/(1)=314</t>
  </si>
  <si>
    <t>(0+421)/(1)=421</t>
  </si>
  <si>
    <t>(0+64)/(1)=64</t>
  </si>
  <si>
    <t>(0+136)/(1)=136</t>
  </si>
  <si>
    <t>(0+345)/(1)=345</t>
  </si>
  <si>
    <t>(0+956)/(1)=956</t>
  </si>
  <si>
    <t>(0+225)/(1)=225</t>
  </si>
  <si>
    <t>(0+420)/(1)=420</t>
  </si>
  <si>
    <t>(0+63)/(1)=63</t>
  </si>
  <si>
    <t>(0+135)/(1)=135</t>
  </si>
  <si>
    <t>(0+172)/(1)=172</t>
  </si>
  <si>
    <t>(0+911)/(1)=911</t>
  </si>
  <si>
    <t>(0+224)/(1)=224</t>
  </si>
  <si>
    <t>(0+419)/(1)=419</t>
  </si>
  <si>
    <t>(0+62)/(1)=62</t>
  </si>
  <si>
    <t>(0+171)/(1)=171</t>
  </si>
  <si>
    <t>(0+910)/(1)=910</t>
  </si>
  <si>
    <t>(0+223)/(1)=223</t>
  </si>
  <si>
    <t>(0+418)/(1)=418</t>
  </si>
  <si>
    <t>(0+61)/(1)=61</t>
  </si>
  <si>
    <t>(0+170)/(1)=170</t>
  </si>
  <si>
    <t>(0+909)/(1)=909</t>
  </si>
  <si>
    <t>(0+222)/(1)=222</t>
  </si>
  <si>
    <t>(0+417)/(1)=417</t>
  </si>
  <si>
    <t>(0+60)/(1)=60</t>
  </si>
  <si>
    <t>(0+125)/(1)=125</t>
  </si>
  <si>
    <t>(0+908)/(1)=908</t>
  </si>
  <si>
    <t>(0+221)/(1)=221</t>
  </si>
  <si>
    <t>(0+416)/(1)=416</t>
  </si>
  <si>
    <t>(0+59)/(1)=59</t>
  </si>
  <si>
    <t>(0+124)/(1)=124</t>
  </si>
  <si>
    <t>(0+168)/(1)=168</t>
  </si>
  <si>
    <t>(0+880)/(1)=880</t>
  </si>
  <si>
    <t>(0+212)/(1)=212</t>
  </si>
  <si>
    <t>(0+318)/(1)=318</t>
  </si>
  <si>
    <t>(0+58)/(1)=58</t>
  </si>
  <si>
    <t>(0+36)/(1)=36</t>
  </si>
  <si>
    <t>(0+167)/(1)=167</t>
  </si>
  <si>
    <t>(0+813)/(1)=813</t>
  </si>
  <si>
    <t>(0+211)/(1)=211</t>
  </si>
  <si>
    <t>(0+317)/(1)=317</t>
  </si>
  <si>
    <t>(0+57)/(1)=57</t>
  </si>
  <si>
    <t>(0+35)/(1)=35</t>
  </si>
  <si>
    <t>(0+166)/(1)=166</t>
  </si>
  <si>
    <t>(0+812)/(1)=812</t>
  </si>
  <si>
    <t>(0+210)/(1)=210</t>
  </si>
  <si>
    <t>(0+316)/(1)=316</t>
  </si>
  <si>
    <t>(0+56)/(1)=56</t>
  </si>
  <si>
    <t>(0+34)/(1)=34</t>
  </si>
  <si>
    <t>(0+165)/(1)=165</t>
  </si>
  <si>
    <t>(0+811)/(1)=811</t>
  </si>
  <si>
    <t>(0+277)/(1)=277</t>
  </si>
  <si>
    <t>(0+55)/(1)=55</t>
  </si>
  <si>
    <t>(0+33)/(1)=33</t>
  </si>
  <si>
    <t>(0+160)/(1)=160</t>
  </si>
  <si>
    <t>(0+732)/(1)=732</t>
  </si>
  <si>
    <t>(0+208)/(1)=208</t>
  </si>
  <si>
    <t>(0+267)/(1)=267</t>
  </si>
  <si>
    <t>(0+54)/(1)=54</t>
  </si>
  <si>
    <t>(0+32)/(1)=32</t>
  </si>
  <si>
    <t>(0+731)/(1)=731</t>
  </si>
  <si>
    <t>(0+207)/(1)=207</t>
  </si>
  <si>
    <t>(0+266)/(1)=266</t>
  </si>
  <si>
    <t>(0+53)/(1)=53</t>
  </si>
  <si>
    <t>(0+31)/(1)=31</t>
  </si>
  <si>
    <t>(0+158)/(1)=158</t>
  </si>
  <si>
    <t>(0+729)/(1)=729</t>
  </si>
  <si>
    <t>(0+206)/(1)=206</t>
  </si>
  <si>
    <t>(0+233)/(1)=233</t>
  </si>
  <si>
    <t>(0+52)/(1)=52</t>
  </si>
  <si>
    <t>(0+30)/(1)=30</t>
  </si>
  <si>
    <t>(0+728)/(1)=728</t>
  </si>
  <si>
    <t>(0+179)/(1)=179</t>
  </si>
  <si>
    <t>(0+232)/(1)=232</t>
  </si>
  <si>
    <t>(0+51)/(1)=51</t>
  </si>
  <si>
    <t>(0+29)/(1)=29</t>
  </si>
  <si>
    <t>(0+96)/(1)=96</t>
  </si>
  <si>
    <t>(0+665)/(1)=665</t>
  </si>
  <si>
    <t>(0+178)/(1)=178</t>
  </si>
  <si>
    <t>(0+231)/(1)=231</t>
  </si>
  <si>
    <t>(0+50)/(1)=50</t>
  </si>
  <si>
    <t>(0+28)/(1)=28</t>
  </si>
  <si>
    <t>(0+95)/(1)=95</t>
  </si>
  <si>
    <t>(0+664)/(1)=664</t>
  </si>
  <si>
    <t>(0+177)/(1)=177</t>
  </si>
  <si>
    <t>(0+230)/(1)=230</t>
  </si>
  <si>
    <t>(0+49)/(1)=49</t>
  </si>
  <si>
    <t>(0+27)/(1)=27</t>
  </si>
  <si>
    <t>(0+94)/(1)=94</t>
  </si>
  <si>
    <t>(0+619)/(1)=619</t>
  </si>
  <si>
    <t>(0+176)/(1)=176</t>
  </si>
  <si>
    <t>(0+229)/(1)=229</t>
  </si>
  <si>
    <t>(0+48)/(1)=48</t>
  </si>
  <si>
    <t>(0+26)/(1)=26</t>
  </si>
  <si>
    <t>(0+618)/(1)=618</t>
  </si>
  <si>
    <t>(0+148)/(1)=148</t>
  </si>
  <si>
    <t>(0+228)/(1)=228</t>
  </si>
  <si>
    <t>(0+47)/(1)=47</t>
  </si>
  <si>
    <t>(0+25)/(1)=25</t>
  </si>
  <si>
    <t>(0+617)/(1)=617</t>
  </si>
  <si>
    <t>(0+147)/(1)=147</t>
  </si>
  <si>
    <t>(0+227)/(1)=227</t>
  </si>
  <si>
    <t>(0+46)/(1)=46</t>
  </si>
  <si>
    <t>(0+24)/(1)=24</t>
  </si>
  <si>
    <t>(0+547)/(1)=547</t>
  </si>
  <si>
    <t>(0+103)/(1)=103</t>
  </si>
  <si>
    <t>(0+45)/(1)=45</t>
  </si>
  <si>
    <t>(0+23)/(1)=23</t>
  </si>
  <si>
    <t>(0+546)/(1)=546</t>
  </si>
  <si>
    <t>(0+102)/(1)=102</t>
  </si>
  <si>
    <t>(0+151)/(1)=151</t>
  </si>
  <si>
    <t>(0+22)/(1)=22</t>
  </si>
  <si>
    <t>(0+545)/(1)=545</t>
  </si>
  <si>
    <t>(0+101)/(1)=101</t>
  </si>
  <si>
    <t>(0+150)/(1)=150</t>
  </si>
  <si>
    <t>(0+21)/(1)=21</t>
  </si>
  <si>
    <t>(0+544)/(1)=544</t>
  </si>
  <si>
    <t>(0+100)/(1)=100</t>
  </si>
  <si>
    <t>(0+149)/(1)=149</t>
  </si>
  <si>
    <t>(0+42)/(1)=42</t>
  </si>
  <si>
    <t>(0+20)/(1)=20</t>
  </si>
  <si>
    <t>(0+543)/(1)=543</t>
  </si>
  <si>
    <t>(0+99)/(1)=99</t>
  </si>
  <si>
    <t>(0+41)/(1)=41</t>
  </si>
  <si>
    <t>(0+19)/(1)=19</t>
  </si>
  <si>
    <t>(0+467)/(1)=467</t>
  </si>
  <si>
    <t>(0+98)/(1)=98</t>
  </si>
  <si>
    <t>(0+97)/(1)=97</t>
  </si>
  <si>
    <t>(0+18)/(1)=18</t>
  </si>
  <si>
    <t>(0+466)/(1)=466</t>
  </si>
  <si>
    <t>(0+17)/(1)=17</t>
  </si>
  <si>
    <t>(0+465)/(1)=465</t>
  </si>
  <si>
    <t>(0+93)/(1)=93</t>
  </si>
  <si>
    <t>(0+16)/(1)=16</t>
  </si>
  <si>
    <t>(0+464)/(1)=464</t>
  </si>
  <si>
    <t>(0+15)/(1)=15</t>
  </si>
  <si>
    <t>(0+387)/(1)=387</t>
  </si>
  <si>
    <t>(0+14)/(1)=14</t>
  </si>
  <si>
    <t>(0+386)/(1)=386</t>
  </si>
  <si>
    <t>(0+13)/(1)=13</t>
  </si>
  <si>
    <t>(0+385)/(1)=385</t>
  </si>
  <si>
    <t>(0+40)/(1)=40</t>
  </si>
  <si>
    <t>(0+12)/(1)=12</t>
  </si>
  <si>
    <t>(0+384)/(1)=384</t>
  </si>
  <si>
    <t>(0+39)/(1)=39</t>
  </si>
  <si>
    <t>(0+11)/(1)=11</t>
  </si>
  <si>
    <t>(0+383)/(1)=383</t>
  </si>
  <si>
    <t>(0+38)/(1)=38</t>
  </si>
  <si>
    <t>(0+10)/(1)=10</t>
  </si>
  <si>
    <t>(0+37)/(1)=37</t>
  </si>
  <si>
    <t>(0+8)/(1)=8</t>
  </si>
  <si>
    <t>(0+121)/(1)=121</t>
  </si>
  <si>
    <t>(0+7)/(1)=7</t>
  </si>
  <si>
    <t>(0+120)/(1)=120</t>
  </si>
  <si>
    <t>(0+6)/(1)=6</t>
  </si>
  <si>
    <t>(0+3)/(1)=3</t>
  </si>
  <si>
    <t>(0+2)/(1)=2</t>
  </si>
  <si>
    <t>(0+1)/(1)=1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</si>
  <si>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</si>
  <si>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</si>
  <si>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Y0: 7741266</t>
  </si>
  <si>
    <t>(936.1+916.2)/(2)=926.15</t>
  </si>
  <si>
    <t>(128.5+313.7)/(2)=221.1</t>
  </si>
  <si>
    <t>(206.1+508.9)/(2)=357.5</t>
  </si>
  <si>
    <t>(56.8+51.8)/(2)=54.3</t>
  </si>
  <si>
    <t>(121.5+141.4)/(2)=131.45</t>
  </si>
  <si>
    <t>(894.3+764.8)/(2)=829.55</t>
  </si>
  <si>
    <t>(120.5+306.7)/(2)=213.6</t>
  </si>
  <si>
    <t>(205.2+507.9)/(2)=356.5</t>
  </si>
  <si>
    <t>(53.8+50.8)/(2)=52.3</t>
  </si>
  <si>
    <t>(120.5+140.4)/(2)=130.45</t>
  </si>
  <si>
    <t>(893.3+763.8)/(2)=828.55</t>
  </si>
  <si>
    <t>(119.5+305.7)/(2)=212.6</t>
  </si>
  <si>
    <t>(204.2+506.9)/(2)=355.55</t>
  </si>
  <si>
    <t>(52.8+49.8)/(2)=51.3</t>
  </si>
  <si>
    <t>(119.5+139.4)/(2)=129.45</t>
  </si>
  <si>
    <t>(892.3+762.8)/(2)=827.55</t>
  </si>
  <si>
    <t>(118.5+304.7)/(2)=211.6</t>
  </si>
  <si>
    <t>(203.2+505.9)/(2)=354.55</t>
  </si>
  <si>
    <t>(51.8+48.8)/(2)=50.3</t>
  </si>
  <si>
    <t>(118.5+138.4)/(2)=128.45</t>
  </si>
  <si>
    <t>(891.3+621.4)/(2)=756.35</t>
  </si>
  <si>
    <t>(117.5+303.7)/(2)=210.65</t>
  </si>
  <si>
    <t>(202.2+504.9)/(2)=353.55</t>
  </si>
  <si>
    <t>(50.8+47.8)/(2)=49.3</t>
  </si>
  <si>
    <t>(112.5+137.4)/(2)=125</t>
  </si>
  <si>
    <t>(834.5+620.4)/(2)=727.5</t>
  </si>
  <si>
    <t>(116.5+300.8)/(2)=208.65</t>
  </si>
  <si>
    <t>(201.2+498.9)/(2)=350.05</t>
  </si>
  <si>
    <t>(45.8+42.8)/(2)=44.3</t>
  </si>
  <si>
    <t>(111.5+136.4)/(2)=124</t>
  </si>
  <si>
    <t>(833.5+619.4)/(2)=726.5</t>
  </si>
  <si>
    <t>(115.5+299.8)/(2)=207.65</t>
  </si>
  <si>
    <t>(194.2+497.9)/(2)=346.05</t>
  </si>
  <si>
    <t>(44.8+41.8)/(2)=43.3</t>
  </si>
  <si>
    <t>(110.5+135.4)/(2)=123</t>
  </si>
  <si>
    <t>(822.6+618.4)/(2)=720.5</t>
  </si>
  <si>
    <t>(114.5+298.8)/(2)=206.65</t>
  </si>
  <si>
    <t>(193.2+496.9)/(2)=345.05</t>
  </si>
  <si>
    <t>(43.8+40.8)/(2)=42.3</t>
  </si>
  <si>
    <t>(109.5+134.4)/(2)=122</t>
  </si>
  <si>
    <t>(786.7+487)/(2)=636.85</t>
  </si>
  <si>
    <t>(113.5+297.8)/(2)=205.65</t>
  </si>
  <si>
    <t>(192.2+495.9)/(2)=344.05</t>
  </si>
  <si>
    <t>(42.8+39.8)/(2)=41.35</t>
  </si>
  <si>
    <t>(108.6+133.4)/(2)=121</t>
  </si>
  <si>
    <t>(785.7+486)/(2)=635.85</t>
  </si>
  <si>
    <t>(111.5+296.8)/(2)=204.15</t>
  </si>
  <si>
    <t>(191.2+494.9)/(2)=343.1</t>
  </si>
  <si>
    <t>(41.8+38.8)/(2)=40.35</t>
  </si>
  <si>
    <t>(107.6+132.5)/(2)=120</t>
  </si>
  <si>
    <t>(760.8+443.2)/(2)=602</t>
  </si>
  <si>
    <t>(110.5+295.8)/(2)=203.15</t>
  </si>
  <si>
    <t>(190.2+494)/(2)=342.1</t>
  </si>
  <si>
    <t>(40.8+37.8)/(2)=39.35</t>
  </si>
  <si>
    <t>(83.7+131.5)/(2)=107.55</t>
  </si>
  <si>
    <t>(759.9+442.2)/(2)=601</t>
  </si>
  <si>
    <t>(78.7+266.9)/(2)=172.8</t>
  </si>
  <si>
    <t>(189.2+493)/(2)=341.1</t>
  </si>
  <si>
    <t>(39.8+36.8)/(2)=38.35</t>
  </si>
  <si>
    <t>(80.7+130.5)/(2)=105.55</t>
  </si>
  <si>
    <t>(692.1+211.1)/(2)=451.65</t>
  </si>
  <si>
    <t>(77.7+265.9)/(2)=171.8</t>
  </si>
  <si>
    <t>(188.2+492)/(2)=340.1</t>
  </si>
  <si>
    <t>(31.9+35.9)/(2)=33.85</t>
  </si>
  <si>
    <t>(79.7+129.5)/(2)=104.55</t>
  </si>
  <si>
    <t>(691.1+210.1)/(2)=450.65</t>
  </si>
  <si>
    <t>(76.7+264.9)/(2)=170.8</t>
  </si>
  <si>
    <t>(187.2+491)/(2)=339.1</t>
  </si>
  <si>
    <t>(29.9+34.9)/(2)=32.35</t>
  </si>
  <si>
    <t>(75.7+128.5)/(2)=102.1</t>
  </si>
  <si>
    <t>(690.1+209.1)/(2)=449.65</t>
  </si>
  <si>
    <t>(75.7+263.9)/(2)=169.8</t>
  </si>
  <si>
    <t>(186.2+490)/(2)=338.1</t>
  </si>
  <si>
    <t>(28.9+33.9)/(2)=31.35</t>
  </si>
  <si>
    <t>(74.7+127.5)/(2)=101.1</t>
  </si>
  <si>
    <t>(689.1+208.1)/(2)=448.65</t>
  </si>
  <si>
    <t>(74.7+262.9)/(2)=168.8</t>
  </si>
  <si>
    <t>(185.2+489)/(2)=337.1</t>
  </si>
  <si>
    <t>(27.9+32.9)/(2)=30.35</t>
  </si>
  <si>
    <t>(73.7+126.5)/(2)=100.1</t>
  </si>
  <si>
    <t>(688.1+207.1)/(2)=447.65</t>
  </si>
  <si>
    <t>(73.7+261.9)/(2)=167.8</t>
  </si>
  <si>
    <t>(184.2+488)/(2)=336.1</t>
  </si>
  <si>
    <t>(26.9+31.9)/(2)=29.4</t>
  </si>
  <si>
    <t>(72.7+125.5)/(2)=99.1</t>
  </si>
  <si>
    <t>(676.2+206.1)/(2)=441.15</t>
  </si>
  <si>
    <t>(72.7+260.9)/(2)=166.8</t>
  </si>
  <si>
    <t>(183.2+487)/(2)=335.1</t>
  </si>
  <si>
    <t>(25.9+30.9)/(2)=28.4</t>
  </si>
  <si>
    <t>(71.7+124.5)/(2)=98.1</t>
  </si>
  <si>
    <t>(675.2+205.2)/(2)=440.2</t>
  </si>
  <si>
    <t>(71.7+259.9)/(2)=165.8</t>
  </si>
  <si>
    <t>(182.2+473)/(2)=327.65</t>
  </si>
  <si>
    <t>(24.9+29.9)/(2)=27.4</t>
  </si>
  <si>
    <t>(60.7+88.6)/(2)=74.7</t>
  </si>
  <si>
    <t>(674.2+204.2)/(2)=439.2</t>
  </si>
  <si>
    <t>(70.7+258.9)/(2)=164.8</t>
  </si>
  <si>
    <t>(181.2+472)/(2)=326.65</t>
  </si>
  <si>
    <t>(23.9+28.9)/(2)=26.4</t>
  </si>
  <si>
    <t>(59.8+87.6)/(2)=73.7</t>
  </si>
  <si>
    <t>(673.2+203.2)/(2)=438.2</t>
  </si>
  <si>
    <t>(69.7+257.9)/(2)=163.8</t>
  </si>
  <si>
    <t>(180.3+471)/(2)=325.65</t>
  </si>
  <si>
    <t>(22.9+27.9)/(2)=25.4</t>
  </si>
  <si>
    <t>(58.8+86.6)/(2)=72.7</t>
  </si>
  <si>
    <t>(672.2+163.3)/(2)=417.75</t>
  </si>
  <si>
    <t>(68.7+256.9)/(2)=162.85</t>
  </si>
  <si>
    <t>(179.3+470.1)/(2)=324.65</t>
  </si>
  <si>
    <t>(21.9+26.9)/(2)=24.4</t>
  </si>
  <si>
    <t>(57.8+85.6)/(2)=71.7</t>
  </si>
  <si>
    <t>(668.2+157.3)/(2)=412.8</t>
  </si>
  <si>
    <t>(67.7+255.9)/(2)=161.85</t>
  </si>
  <si>
    <t>(178.3+469.1)/(2)=323.65</t>
  </si>
  <si>
    <t>(20.9+25.9)/(2)=23.4</t>
  </si>
  <si>
    <t>(56.8+84.6)/(2)=70.7</t>
  </si>
  <si>
    <t>(638.4+122.5)/(2)=380.4</t>
  </si>
  <si>
    <t>(66.7+254.9)/(2)=160.85</t>
  </si>
  <si>
    <t>(177.3+468.1)/(2)=322.65</t>
  </si>
  <si>
    <t>(19.9+24.9)/(2)=22.4</t>
  </si>
  <si>
    <t>(55.8+83.7)/(2)=69.7</t>
  </si>
  <si>
    <t>(637.4+121.5)/(2)=379.45</t>
  </si>
  <si>
    <t>(65.7+253.9)/(2)=159.85</t>
  </si>
  <si>
    <t>(176.3+467.1)/(2)=321.65</t>
  </si>
  <si>
    <t>(18.9+23.9)/(2)=21.4</t>
  </si>
  <si>
    <t>(54.8+82.7)/(2)=68.7</t>
  </si>
  <si>
    <t>(636.4+120.5)/(2)=378.45</t>
  </si>
  <si>
    <t>(64.7+253)/(2)=158.85</t>
  </si>
  <si>
    <t>(175.3+466.1)/(2)=320.65</t>
  </si>
  <si>
    <t>(17.9+22.9)/(2)=20.4</t>
  </si>
  <si>
    <t>(53.8+81.7)/(2)=67.7</t>
  </si>
  <si>
    <t>(626.4+119.5)/(2)=372.95</t>
  </si>
  <si>
    <t>(63.7+252)/(2)=157.85</t>
  </si>
  <si>
    <t>(174.3+465.1)/(2)=319.7</t>
  </si>
  <si>
    <t>(16.9+21.9)/(2)=19.4</t>
  </si>
  <si>
    <t>(52.8+80.7)/(2)=66.7</t>
  </si>
  <si>
    <t>(625.4+118.5)/(2)=371.95</t>
  </si>
  <si>
    <t>(62.7+251)/(2)=156.85</t>
  </si>
  <si>
    <t>(173.3+464.1)/(2)=318.7</t>
  </si>
  <si>
    <t>(15.9+20.9)/(2)=18.4</t>
  </si>
  <si>
    <t>(51.8+79.7)/(2)=65.75</t>
  </si>
  <si>
    <t>(624.4+117.5)/(2)=370.95</t>
  </si>
  <si>
    <t>(61.7+250)/(2)=155.85</t>
  </si>
  <si>
    <t>(172.3+463.1)/(2)=317.7</t>
  </si>
  <si>
    <t>(14.9+19.9)/(2)=17.45</t>
  </si>
  <si>
    <t>(50.8+78.7)/(2)=64.75</t>
  </si>
  <si>
    <t>(623.4+116.5)/(2)=369.95</t>
  </si>
  <si>
    <t>(60.7+249)/(2)=154.85</t>
  </si>
  <si>
    <t>(171.3+462.1)/(2)=316.7</t>
  </si>
  <si>
    <t>(13.9+18.9)/(2)=16.45</t>
  </si>
  <si>
    <t>(49.8+77.7)/(2)=63.75</t>
  </si>
  <si>
    <t>(605.5+115.5)/(2)=360.5</t>
  </si>
  <si>
    <t>(59.8+248)/(2)=153.85</t>
  </si>
  <si>
    <t>(170.3+461.1)/(2)=315.7</t>
  </si>
  <si>
    <t>(12.9+17.9)/(2)=15.45</t>
  </si>
  <si>
    <t>(48.8+76.7)/(2)=62.75</t>
  </si>
  <si>
    <t>(604.5+114.5)/(2)=359.5</t>
  </si>
  <si>
    <t>(58.8+247)/(2)=152.85</t>
  </si>
  <si>
    <t>(169.3+437.2)/(2)=303.25</t>
  </si>
  <si>
    <t>(12+16.9)/(2)=14.45</t>
  </si>
  <si>
    <t>(47.8+75.7)/(2)=61.75</t>
  </si>
  <si>
    <t>(603.5+113.5)/(2)=358.5</t>
  </si>
  <si>
    <t>(57.8+246)/(2)=151.85</t>
  </si>
  <si>
    <t>(168.3+436.2)/(2)=302.25</t>
  </si>
  <si>
    <t>(11+15.9)/(2)=13.45</t>
  </si>
  <si>
    <t>(46.8+74.7)/(2)=60.75</t>
  </si>
  <si>
    <t>(602.5+112.5)/(2)=357.5</t>
  </si>
  <si>
    <t>(56.8+245)/(2)=150.9</t>
  </si>
  <si>
    <t>(109.5+207.1)/(2)=158.35</t>
  </si>
  <si>
    <t>(10+14.9)/(2)=12.45</t>
  </si>
  <si>
    <t>(45.8+73.7)/(2)=59.75</t>
  </si>
  <si>
    <t>(601.5+111.5)/(2)=356.5</t>
  </si>
  <si>
    <t>(55.8+218.1)/(2)=136.95</t>
  </si>
  <si>
    <t>(108.6+206.1)/(2)=157.35</t>
  </si>
  <si>
    <t>(9+13.9)/(2)=11.45</t>
  </si>
  <si>
    <t>(44.8+59.8)/(2)=52.3</t>
  </si>
  <si>
    <t>(600.5+110.5)/(2)=355.55</t>
  </si>
  <si>
    <t>(54.8+217.1)/(2)=135.95</t>
  </si>
  <si>
    <t>(107.6+205.2)/(2)=156.35</t>
  </si>
  <si>
    <t>(8+12.9)/(2)=10.45</t>
  </si>
  <si>
    <t>(43.8+58.8)/(2)=51.3</t>
  </si>
  <si>
    <t>(530.8+21.9)/(2)=276.35</t>
  </si>
  <si>
    <t>(53.8+164.3)/(2)=109.05</t>
  </si>
  <si>
    <t>(74.7+154.4)/(2)=114.55</t>
  </si>
  <si>
    <t>(7+12)/(2)=9.45</t>
  </si>
  <si>
    <t>(42.8+57.8)/(2)=50.3</t>
  </si>
  <si>
    <t>(529.8+20.9)/(2)=275.35</t>
  </si>
  <si>
    <t>(52.8+163.3)/(2)=108.05</t>
  </si>
  <si>
    <t>(73.7+153.4)/(2)=113.55</t>
  </si>
  <si>
    <t>(6+6)/(2)=6</t>
  </si>
  <si>
    <t>(41.8+56.8)/(2)=49.3</t>
  </si>
  <si>
    <t>(514.9+5)/(2)=259.9</t>
  </si>
  <si>
    <t>(51.8+162.3)/(2)=107.05</t>
  </si>
  <si>
    <t>(49.8+152.4)/(2)=101.1</t>
  </si>
  <si>
    <t>(5+5)/(2)=5</t>
  </si>
  <si>
    <t>(40.8+55.8)/(2)=48.3</t>
  </si>
  <si>
    <t>(513.9+4)/(2)=258.95</t>
  </si>
  <si>
    <t>(4+94.6)/(2)=49.3</t>
  </si>
  <si>
    <t>(47.8+67.7)/(2)=57.75</t>
  </si>
  <si>
    <t>(4+4)/(2)=4</t>
  </si>
  <si>
    <t>(39.8+54.8)/(2)=47.3</t>
  </si>
  <si>
    <t>(506.9+3)/(2)=254.95</t>
  </si>
  <si>
    <t>(3+93.6)/(2)=48.3</t>
  </si>
  <si>
    <t>(46.8+66.7)/(2)=56.75</t>
  </si>
  <si>
    <t>(3+3)/(2)=3</t>
  </si>
  <si>
    <t>(38.8+53.8)/(2)=46.3</t>
  </si>
  <si>
    <t>(505.9+2)/(2)=253.95</t>
  </si>
  <si>
    <t>(2+2)/(2)=2</t>
  </si>
  <si>
    <t>(45.8+65.7)/(2)=55.75</t>
  </si>
  <si>
    <t>(37.8+52.8)/(2)=45.3</t>
  </si>
  <si>
    <t>(504.9+1)/(2)=252.95</t>
  </si>
  <si>
    <t>(1+1)/(2)=1</t>
  </si>
  <si>
    <t>(503.9+0)/(2)=251.95</t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</si>
  <si>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</si>
  <si>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korrel</t>
  </si>
  <si>
    <t>hibátlan becslés</t>
  </si>
  <si>
    <t>Az Y0 modell kapcsán a nullás választ is tartalmazó OAM esetén érvényes a minden átlagolás másként egyforma (azonos logikájú) elv.</t>
  </si>
  <si>
    <t>A nullás állapot elhagyása után már nem érvényes a minden-lehet-másként-egyforma elv és az átlagok valamint az Y0-indexek közötti korreláció alacsony.</t>
  </si>
  <si>
    <t>Az összeadás Y0 közelítése kapcsán a korreláció magas volt: pl.</t>
  </si>
  <si>
    <t>https://miau.my-x.hu/miau/281/renitent_countries.docx</t>
  </si>
  <si>
    <t>https://miau.my-x.hu/miau/283/osszeadas_lepcsos_fuggvennyel.xlsx</t>
  </si>
  <si>
    <t>COCO Y0: 7543388</t>
  </si>
  <si>
    <t>(805.8+943.3)/(2)=874.55</t>
  </si>
  <si>
    <t>(47.2+43.1)/(2)=45.15</t>
  </si>
  <si>
    <t>(49.2+53.2)/(2)=51.2</t>
  </si>
  <si>
    <t>(43.1+43.1)/(2)=43.15</t>
  </si>
  <si>
    <t>(43.1+120.4)/(2)=81.8</t>
  </si>
  <si>
    <t>(804.8+942.3)/(2)=873.55</t>
  </si>
  <si>
    <t>(46.2+42.1)/(2)=44.15</t>
  </si>
  <si>
    <t>(48.2+52.2)/(2)=50.15</t>
  </si>
  <si>
    <t>(42.1+42.1)/(2)=42.15</t>
  </si>
  <si>
    <t>(42.1+119.4)/(2)=80.8</t>
  </si>
  <si>
    <t>(803.8+941.3)/(2)=872.5</t>
  </si>
  <si>
    <t>(45.2+41.1)/(2)=43.15</t>
  </si>
  <si>
    <t>(47.2+51.2)/(2)=49.15</t>
  </si>
  <si>
    <t>(41.1+41.1)/(2)=41.15</t>
  </si>
  <si>
    <t>(41.1+118.4)/(2)=79.8</t>
  </si>
  <si>
    <t>(802.8+940.3)/(2)=871.5</t>
  </si>
  <si>
    <t>(44.2+40.1)/(2)=42.15</t>
  </si>
  <si>
    <t>(40.1+50.2)/(2)=45.15</t>
  </si>
  <si>
    <t>(40.1+40.1)/(2)=40.15</t>
  </si>
  <si>
    <t>(40.1+117.4)/(2)=78.75</t>
  </si>
  <si>
    <t>(801.8+939.3)/(2)=870.5</t>
  </si>
  <si>
    <t>(43.1+39.1)/(2)=41.15</t>
  </si>
  <si>
    <t>(39.1+49.2)/(2)=44.15</t>
  </si>
  <si>
    <t>(39.1+39.1)/(2)=39.15</t>
  </si>
  <si>
    <t>(39.1+116.4)/(2)=77.75</t>
  </si>
  <si>
    <t>(800.8+938.3)/(2)=869.5</t>
  </si>
  <si>
    <t>(42.1+38.1)/(2)=40.15</t>
  </si>
  <si>
    <t>(38.1+48.2)/(2)=43.15</t>
  </si>
  <si>
    <t>(38.1+38.1)/(2)=38.15</t>
  </si>
  <si>
    <t>(38.1+115.4)/(2)=76.75</t>
  </si>
  <si>
    <t>(799.8+937.2)/(2)=868.5</t>
  </si>
  <si>
    <t>(41.1+37.1)/(2)=39.15</t>
  </si>
  <si>
    <t>(37.1+47.2)/(2)=42.15</t>
  </si>
  <si>
    <t>(37.1+37.1)/(2)=37.15</t>
  </si>
  <si>
    <t>(37.1+114.4)/(2)=75.75</t>
  </si>
  <si>
    <t>(798.8+936.2)/(2)=867.5</t>
  </si>
  <si>
    <t>(36.1+36.1)/(2)=36.15</t>
  </si>
  <si>
    <t>(36.1+46.2)/(2)=41.15</t>
  </si>
  <si>
    <t>(36.1+113.4)/(2)=74.75</t>
  </si>
  <si>
    <t>(797.8+935.2)/(2)=866.5</t>
  </si>
  <si>
    <t>(35.1+35.1)/(2)=35.1</t>
  </si>
  <si>
    <t>(35.1+45.2)/(2)=40.15</t>
  </si>
  <si>
    <t>(35.1+112.4)/(2)=73.75</t>
  </si>
  <si>
    <t>(796.8+934.2)/(2)=865.5</t>
  </si>
  <si>
    <t>(34.1+34.1)/(2)=34.1</t>
  </si>
  <si>
    <t>(34.1+44.2)/(2)=39.15</t>
  </si>
  <si>
    <t>(34.1+111.4)/(2)=72.75</t>
  </si>
  <si>
    <t>(795.8+933.2)/(2)=864.5</t>
  </si>
  <si>
    <t>(33.1+33.1)/(2)=33.1</t>
  </si>
  <si>
    <t>(33.1+43.1)/(2)=38.15</t>
  </si>
  <si>
    <t>(33.1+110.4)/(2)=71.75</t>
  </si>
  <si>
    <t>(794.8+932.2)/(2)=863.5</t>
  </si>
  <si>
    <t>(32.1+32.1)/(2)=32.1</t>
  </si>
  <si>
    <t>(32.1+42.1)/(2)=37.15</t>
  </si>
  <si>
    <t>(32.1+109.4)/(2)=70.75</t>
  </si>
  <si>
    <t>(793.8+931.2)/(2)=862.5</t>
  </si>
  <si>
    <t>(31.1+31.1)/(2)=31.1</t>
  </si>
  <si>
    <t>(31.1+41.1)/(2)=36.15</t>
  </si>
  <si>
    <t>(31.1+108.4)/(2)=69.75</t>
  </si>
  <si>
    <t>(792.7+930.2)/(2)=861.5</t>
  </si>
  <si>
    <t>(30.1+30.1)/(2)=30.1</t>
  </si>
  <si>
    <t>(30.1+40.1)/(2)=35.1</t>
  </si>
  <si>
    <t>(30.1+107.4)/(2)=68.75</t>
  </si>
  <si>
    <t>(791.7+929.2)/(2)=860.5</t>
  </si>
  <si>
    <t>(29.1+29.1)/(2)=29.1</t>
  </si>
  <si>
    <t>(29.1+39.1)/(2)=34.1</t>
  </si>
  <si>
    <t>(29.1+106.4)/(2)=67.75</t>
  </si>
  <si>
    <t>(790.7+928.2)/(2)=859.5</t>
  </si>
  <si>
    <t>(28.1+28.1)/(2)=28.1</t>
  </si>
  <si>
    <t>(28.1+38.1)/(2)=33.1</t>
  </si>
  <si>
    <t>(28.1+105.4)/(2)=66.75</t>
  </si>
  <si>
    <t>(789.7+927.2)/(2)=858.5</t>
  </si>
  <si>
    <t>(27.1+27.1)/(2)=27.1</t>
  </si>
  <si>
    <t>(27.1+37.1)/(2)=32.1</t>
  </si>
  <si>
    <t>(27.1+104.4)/(2)=65.75</t>
  </si>
  <si>
    <t>(788.7+926.2)/(2)=857.45</t>
  </si>
  <si>
    <t>(26.1+26.1)/(2)=26.1</t>
  </si>
  <si>
    <t>(26.1+36.1)/(2)=31.1</t>
  </si>
  <si>
    <t>(26.1+103.4)/(2)=64.7</t>
  </si>
  <si>
    <t>(787.7+925.2)/(2)=856.45</t>
  </si>
  <si>
    <t>(25.1+25.1)/(2)=25.1</t>
  </si>
  <si>
    <t>(25.1+35.1)/(2)=30.1</t>
  </si>
  <si>
    <t>(25.1+102.4)/(2)=63.7</t>
  </si>
  <si>
    <t>(786.7+924.2)/(2)=855.45</t>
  </si>
  <si>
    <t>(24.1+24.1)/(2)=24.1</t>
  </si>
  <si>
    <t>(24.1+34.1)/(2)=29.1</t>
  </si>
  <si>
    <t>(24.1+101.4)/(2)=62.7</t>
  </si>
  <si>
    <t>(785.7+923.2)/(2)=854.45</t>
  </si>
  <si>
    <t>(23.1+23.1)/(2)=23.1</t>
  </si>
  <si>
    <t>(23.1+33.1)/(2)=28.1</t>
  </si>
  <si>
    <t>(23.1+100.3)/(2)=61.7</t>
  </si>
  <si>
    <t>(784.7+922.2)/(2)=853.45</t>
  </si>
  <si>
    <t>(22.1+22.1)/(2)=22.1</t>
  </si>
  <si>
    <t>(22.1+32.1)/(2)=27.1</t>
  </si>
  <si>
    <t>(22.1+99.3)/(2)=60.7</t>
  </si>
  <si>
    <t>(783.7+921.2)/(2)=852.45</t>
  </si>
  <si>
    <t>(21.1+21.1)/(2)=21.05</t>
  </si>
  <si>
    <t>(21.1+31.1)/(2)=26.1</t>
  </si>
  <si>
    <t>(21.1+98.3)/(2)=59.7</t>
  </si>
  <si>
    <t>(782.7+920.2)/(2)=851.45</t>
  </si>
  <si>
    <t>(20.1+20.1)/(2)=20.05</t>
  </si>
  <si>
    <t>(20.1+30.1)/(2)=25.1</t>
  </si>
  <si>
    <t>(20.1+97.3)/(2)=58.7</t>
  </si>
  <si>
    <t>(781.7+919.2)/(2)=850.45</t>
  </si>
  <si>
    <t>(19.1+19.1)/(2)=19.05</t>
  </si>
  <si>
    <t>(19.1+29.1)/(2)=24.1</t>
  </si>
  <si>
    <t>(19.1+96.3)/(2)=57.7</t>
  </si>
  <si>
    <t>(780.7+918.2)/(2)=849.45</t>
  </si>
  <si>
    <t>(18.1+18.1)/(2)=18.05</t>
  </si>
  <si>
    <t>(18.1+28.1)/(2)=23.1</t>
  </si>
  <si>
    <t>(18.1+95.3)/(2)=56.7</t>
  </si>
  <si>
    <t>(779.7+917.2)/(2)=848.45</t>
  </si>
  <si>
    <t>(17.1+17.1)/(2)=17.05</t>
  </si>
  <si>
    <t>(17.1+27.1)/(2)=22.1</t>
  </si>
  <si>
    <t>(17.1+94.3)/(2)=55.7</t>
  </si>
  <si>
    <t>(778.7+916.2)/(2)=847.45</t>
  </si>
  <si>
    <t>(16.1+16.1)/(2)=16.05</t>
  </si>
  <si>
    <t>(16.1+26.1)/(2)=21.05</t>
  </si>
  <si>
    <t>(16.1+93.3)/(2)=54.7</t>
  </si>
  <si>
    <t>(777.7+915.2)/(2)=846.45</t>
  </si>
  <si>
    <t>(15.1+15.1)/(2)=15.05</t>
  </si>
  <si>
    <t>(15.1+25.1)/(2)=20.05</t>
  </si>
  <si>
    <t>(15.1+92.3)/(2)=53.7</t>
  </si>
  <si>
    <t>(776.7+914.2)/(2)=845.45</t>
  </si>
  <si>
    <t>(14+14)/(2)=14.05</t>
  </si>
  <si>
    <t>(14+24.1)/(2)=19.05</t>
  </si>
  <si>
    <t>(14+91.3)/(2)=52.7</t>
  </si>
  <si>
    <t>(775.7+913.2)/(2)=844.45</t>
  </si>
  <si>
    <t>(13+13)/(2)=13.05</t>
  </si>
  <si>
    <t>(13+23.1)/(2)=18.05</t>
  </si>
  <si>
    <t>(13+90.3)/(2)=51.7</t>
  </si>
  <si>
    <t>(774.7+912.2)/(2)=843.4</t>
  </si>
  <si>
    <t>(12+12)/(2)=12.05</t>
  </si>
  <si>
    <t>(12+22.1)/(2)=17.05</t>
  </si>
  <si>
    <t>(12+89.3)/(2)=50.7</t>
  </si>
  <si>
    <t>(773.7+911.2)/(2)=842.4</t>
  </si>
  <si>
    <t>(11+11)/(2)=11.05</t>
  </si>
  <si>
    <t>(11+21.1)/(2)=16.05</t>
  </si>
  <si>
    <t>(11+88.3)/(2)=49.65</t>
  </si>
  <si>
    <t>(772.7+910.2)/(2)=841.4</t>
  </si>
  <si>
    <t>(10+10)/(2)=10.05</t>
  </si>
  <si>
    <t>(10+20.1)/(2)=15.05</t>
  </si>
  <si>
    <t>(10+87.3)/(2)=48.65</t>
  </si>
  <si>
    <t>(771.7+909.2)/(2)=840.4</t>
  </si>
  <si>
    <t>(9+9)/(2)=9.05</t>
  </si>
  <si>
    <t>(9+19.1)/(2)=14.05</t>
  </si>
  <si>
    <t>(9+86.3)/(2)=47.65</t>
  </si>
  <si>
    <t>(770.7+908.1)/(2)=839.4</t>
  </si>
  <si>
    <t>(8+8)/(2)=8.05</t>
  </si>
  <si>
    <t>(8+18.1)/(2)=13.05</t>
  </si>
  <si>
    <t>(8+85.3)/(2)=46.65</t>
  </si>
  <si>
    <t>(769.7+907.1)/(2)=838.4</t>
  </si>
  <si>
    <t>(7+7)/(2)=7</t>
  </si>
  <si>
    <t>(7+17.1)/(2)=12.05</t>
  </si>
  <si>
    <t>(7+84.3)/(2)=45.65</t>
  </si>
  <si>
    <t>(768.7+906.1)/(2)=837.4</t>
  </si>
  <si>
    <t>(6+11)/(2)=8.55</t>
  </si>
  <si>
    <t>(6+83.3)/(2)=44.65</t>
  </si>
  <si>
    <t>(767.7+905.1)/(2)=836.4</t>
  </si>
  <si>
    <t>(5+10)/(2)=7.55</t>
  </si>
  <si>
    <t>(5+82.3)/(2)=43.65</t>
  </si>
  <si>
    <t>(766.7+904.1)/(2)=835.4</t>
  </si>
  <si>
    <t>(4+9)/(2)=6.5</t>
  </si>
  <si>
    <t>(4+77.3)/(2)=40.65</t>
  </si>
  <si>
    <t>(765.7+903.1)/(2)=834.4</t>
  </si>
  <si>
    <t>(3+8)/(2)=5.5</t>
  </si>
  <si>
    <t>(3+42.1)/(2)=22.6</t>
  </si>
  <si>
    <t>(764.7+902.1)/(2)=833.4</t>
  </si>
  <si>
    <t>(2+7)/(2)=4.5</t>
  </si>
  <si>
    <t>(763.6+901.1)/(2)=832.4</t>
  </si>
  <si>
    <t>(1+6)/(2)=3.5</t>
  </si>
  <si>
    <t>(762.6+900.1)/(2)=831.4</t>
  </si>
  <si>
    <t>DE: ha csak az 5-ös válasz hat 0 iránnyal az Y0-ban és minden más 1-es iránnyal húzza lefelé az átlagot, akkor a korreláció a súlyozott átlag Y0-s levezetésekor is magas</t>
  </si>
  <si>
    <t>sorrend becslés</t>
  </si>
  <si>
    <t>sorrend átlag</t>
  </si>
  <si>
    <t>eltérés</t>
  </si>
  <si>
    <t>max</t>
  </si>
  <si>
    <t>darab nulla</t>
  </si>
  <si>
    <t>objektum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</si>
  <si>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</si>
  <si>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</si>
  <si>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</si>
  <si>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</si>
  <si>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</si>
  <si>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</si>
  <si>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</si>
  <si>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</si>
  <si>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</si>
  <si>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</si>
  <si>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</si>
  <si>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</si>
  <si>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</si>
  <si>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</si>
  <si>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</si>
  <si>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</si>
  <si>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</si>
  <si>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</si>
  <si>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</si>
  <si>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</si>
  <si>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</si>
  <si>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</si>
  <si>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</si>
  <si>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</si>
  <si>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</si>
  <si>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</si>
  <si>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</si>
  <si>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</si>
  <si>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</si>
  <si>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</si>
  <si>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</si>
  <si>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</si>
  <si>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</si>
  <si>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</si>
  <si>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</si>
  <si>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</si>
  <si>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</si>
  <si>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</si>
  <si>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</si>
  <si>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</si>
  <si>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</si>
  <si>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</si>
  <si>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</si>
  <si>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</si>
  <si>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44 darab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</si>
</sst>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>
    <font>
      <sz val="11"/>
      <color theme="1"/>
      <name val="Liberation Sans"/>
      <charset val="238"/>
    </font>
    <font>
      <sz val="11"/>
      <color rgb="FFFF0000"/>
      <name val="Liberation Sans"/>
      <charset val="238"/>
    </font>
    <font>
      <sz val="14"/>
      <color rgb="FF000000"/>
      <name val="Times New Roman"/>
      <family val="1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u/>
      <sz val="11"/>
      <color theme="10"/>
      <name val="Liberation Sans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Liberation Sans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1"/>
    <xf numFmtId="0" fontId="10" fillId="0" borderId="0" xfId="0" applyFont="1"/>
    <xf numFmtId="0" fontId="0" fillId="5" borderId="0" xfId="0" applyFill="1"/>
    <xf numFmtId="0" fontId="0" fillId="6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1905000</xdr:colOff>
      <xdr:row>50</xdr:row>
      <xdr:rowOff>38100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F80FF3E-78A5-416C-B774-4503FCA81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82372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47</xdr:row>
      <xdr:rowOff>0</xdr:rowOff>
    </xdr:from>
    <xdr:to>
      <xdr:col>25</xdr:col>
      <xdr:colOff>1905000</xdr:colOff>
      <xdr:row>50</xdr:row>
      <xdr:rowOff>38100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856C439-CB3E-46C6-8853-F8710C23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360" y="82372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11</xdr:col>
      <xdr:colOff>563880</xdr:colOff>
      <xdr:row>4</xdr:row>
      <xdr:rowOff>38100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2B74C18-132F-43BA-BD31-42AC43F6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0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11</xdr:col>
      <xdr:colOff>563880</xdr:colOff>
      <xdr:row>4</xdr:row>
      <xdr:rowOff>38100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C7112D0-7558-4435-8937-CF45FA90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0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16</xdr:col>
      <xdr:colOff>563880</xdr:colOff>
      <xdr:row>6</xdr:row>
      <xdr:rowOff>38100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C888444-1209-4536-8096-23A83EC4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83/osszeadas_lepcsos_fuggvennyel.xlsx" TargetMode="External"/><Relationship Id="rId2" Type="http://schemas.openxmlformats.org/officeDocument/2006/relationships/hyperlink" Target="https://miau.my-x.hu/myx-free/coco/test/610092320220331125652.html" TargetMode="External"/><Relationship Id="rId1" Type="http://schemas.openxmlformats.org/officeDocument/2006/relationships/hyperlink" Target="https://miau.my-x.hu/myx-free/coco/test/570152620220331125551.htm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miau.my-x.hu/miau/281/renitent_countries.doc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975861202203311304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77412662022033113055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7543388202203311902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6154-C6CF-474F-9A41-130EDCD6BD37}">
  <dimension ref="A1:AO250"/>
  <sheetViews>
    <sheetView tabSelected="1" zoomScale="25" zoomScaleNormal="25" workbookViewId="0">
      <selection activeCell="AO1" sqref="AO1"/>
    </sheetView>
  </sheetViews>
  <sheetFormatPr defaultRowHeight="13.8"/>
  <cols>
    <col min="1" max="1" width="14.8984375" bestFit="1" customWidth="1"/>
    <col min="2" max="2" width="4.8984375" bestFit="1" customWidth="1"/>
    <col min="3" max="3" width="11.69921875" bestFit="1" customWidth="1"/>
    <col min="4" max="4" width="28.5" bestFit="1" customWidth="1"/>
    <col min="5" max="7" width="8.59765625" bestFit="1" customWidth="1"/>
    <col min="8" max="8" width="8.69921875" bestFit="1" customWidth="1"/>
    <col min="9" max="10" width="8.59765625" bestFit="1" customWidth="1"/>
    <col min="11" max="11" width="7.296875" bestFit="1" customWidth="1"/>
    <col min="12" max="13" width="6.09765625" bestFit="1" customWidth="1"/>
    <col min="14" max="14" width="8.8984375" bestFit="1" customWidth="1"/>
    <col min="15" max="15" width="8.5" bestFit="1" customWidth="1"/>
    <col min="17" max="22" width="6.8984375" bestFit="1" customWidth="1"/>
    <col min="23" max="23" width="4.09765625" bestFit="1" customWidth="1"/>
    <col min="24" max="24" width="6.5" bestFit="1" customWidth="1"/>
    <col min="25" max="25" width="8.09765625" bestFit="1" customWidth="1"/>
    <col min="26" max="26" width="28.5" bestFit="1" customWidth="1"/>
    <col min="27" max="27" width="8.59765625" bestFit="1" customWidth="1"/>
    <col min="28" max="28" width="8.19921875" bestFit="1" customWidth="1"/>
    <col min="29" max="29" width="8.59765625" bestFit="1" customWidth="1"/>
    <col min="30" max="30" width="8.69921875" bestFit="1" customWidth="1"/>
    <col min="31" max="31" width="6.09765625" bestFit="1" customWidth="1"/>
    <col min="32" max="32" width="6.796875" bestFit="1" customWidth="1"/>
    <col min="33" max="33" width="4.09765625" bestFit="1" customWidth="1"/>
    <col min="34" max="35" width="5.796875" bestFit="1" customWidth="1"/>
    <col min="36" max="36" width="5.5" bestFit="1" customWidth="1"/>
    <col min="37" max="37" width="8.09765625" bestFit="1" customWidth="1"/>
    <col min="41" max="41" width="170.8984375" bestFit="1" customWidth="1"/>
  </cols>
  <sheetData>
    <row r="1" spans="1:41">
      <c r="A1" s="1" t="s">
        <v>0</v>
      </c>
      <c r="B1" t="s">
        <v>1</v>
      </c>
      <c r="C1" t="s">
        <v>2</v>
      </c>
      <c r="D1" s="1">
        <v>5</v>
      </c>
      <c r="E1" s="1">
        <v>4</v>
      </c>
      <c r="F1" s="1">
        <v>3</v>
      </c>
      <c r="G1" s="1">
        <v>2</v>
      </c>
      <c r="H1" s="1">
        <v>1</v>
      </c>
      <c r="I1" s="2">
        <v>0</v>
      </c>
      <c r="J1" s="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R1" s="1">
        <f>D1</f>
        <v>5</v>
      </c>
      <c r="S1" s="1">
        <f t="shared" ref="S1:X16" si="0">E1</f>
        <v>4</v>
      </c>
      <c r="T1" s="1">
        <f t="shared" si="0"/>
        <v>3</v>
      </c>
      <c r="U1" s="1">
        <f t="shared" si="0"/>
        <v>2</v>
      </c>
      <c r="V1" s="1">
        <f t="shared" si="0"/>
        <v>1</v>
      </c>
      <c r="W1" s="2">
        <f t="shared" si="0"/>
        <v>0</v>
      </c>
      <c r="X1" s="1" t="str">
        <f t="shared" si="0"/>
        <v>Y</v>
      </c>
      <c r="Y1" t="s">
        <v>9</v>
      </c>
      <c r="AO1" t="s">
        <v>308</v>
      </c>
    </row>
    <row r="2" spans="1:41">
      <c r="A2">
        <v>4.5519999999999996</v>
      </c>
      <c r="B2">
        <v>0</v>
      </c>
      <c r="C2">
        <v>1750</v>
      </c>
      <c r="D2" s="1">
        <v>1389</v>
      </c>
      <c r="E2" s="1">
        <v>154</v>
      </c>
      <c r="F2" s="1">
        <v>99</v>
      </c>
      <c r="G2" s="1">
        <v>32</v>
      </c>
      <c r="H2" s="1">
        <v>44</v>
      </c>
      <c r="I2" s="1">
        <v>32</v>
      </c>
      <c r="J2" s="1">
        <f>INT(A2*1000)</f>
        <v>4552</v>
      </c>
      <c r="K2">
        <v>1750</v>
      </c>
      <c r="L2" t="s">
        <v>10</v>
      </c>
      <c r="M2" t="s">
        <v>11</v>
      </c>
      <c r="N2" t="str">
        <f>LEFT(M2,1)</f>
        <v>1</v>
      </c>
      <c r="O2" t="s">
        <v>12</v>
      </c>
      <c r="R2">
        <f>RANK(D2,D$2:D$45,0)</f>
        <v>26</v>
      </c>
      <c r="S2">
        <f t="shared" ref="S2:W45" si="1">RANK(E2,E$2:E$45,0)</f>
        <v>23</v>
      </c>
      <c r="T2">
        <f t="shared" si="1"/>
        <v>10</v>
      </c>
      <c r="U2">
        <f t="shared" si="1"/>
        <v>18</v>
      </c>
      <c r="V2">
        <f t="shared" si="1"/>
        <v>15</v>
      </c>
      <c r="W2">
        <f t="shared" si="1"/>
        <v>36</v>
      </c>
      <c r="X2">
        <f t="shared" si="0"/>
        <v>4552</v>
      </c>
      <c r="Y2" s="3">
        <f>SUMPRODUCT(D2:I2,$D$1:$I$1)/$C$2</f>
        <v>4.5519999999999996</v>
      </c>
      <c r="AO2" t="s">
        <v>309</v>
      </c>
    </row>
    <row r="3" spans="1:41">
      <c r="A3">
        <v>4.7759999999999998</v>
      </c>
      <c r="B3">
        <v>0</v>
      </c>
      <c r="C3">
        <v>1750</v>
      </c>
      <c r="D3" s="1">
        <v>1544</v>
      </c>
      <c r="E3" s="1">
        <v>117</v>
      </c>
      <c r="F3" s="1">
        <v>46</v>
      </c>
      <c r="G3" s="1">
        <v>9</v>
      </c>
      <c r="H3" s="1">
        <v>14</v>
      </c>
      <c r="I3" s="1">
        <v>20</v>
      </c>
      <c r="J3" s="1">
        <f t="shared" ref="J3:J45" si="2">INT(A3*1000)</f>
        <v>4776</v>
      </c>
      <c r="K3">
        <v>1750</v>
      </c>
      <c r="L3" t="s">
        <v>13</v>
      </c>
      <c r="M3" t="s">
        <v>14</v>
      </c>
      <c r="N3" t="str">
        <f t="shared" ref="N3:N45" si="3">LEFT(M3,1)</f>
        <v>1</v>
      </c>
      <c r="O3" t="s">
        <v>12</v>
      </c>
      <c r="R3">
        <f t="shared" ref="R3:R45" si="4">RANK(D3,D$2:D$45,0)</f>
        <v>7</v>
      </c>
      <c r="S3">
        <f t="shared" si="1"/>
        <v>40</v>
      </c>
      <c r="T3">
        <f t="shared" si="1"/>
        <v>34</v>
      </c>
      <c r="U3">
        <f t="shared" si="1"/>
        <v>41</v>
      </c>
      <c r="V3">
        <f t="shared" si="1"/>
        <v>34</v>
      </c>
      <c r="W3">
        <f t="shared" si="1"/>
        <v>42</v>
      </c>
      <c r="X3">
        <f t="shared" si="0"/>
        <v>4776</v>
      </c>
      <c r="Y3" s="3">
        <f t="shared" ref="Y3:Y45" si="5">SUMPRODUCT(D3:I3,$D$1:$I$1)/$C$2</f>
        <v>4.7759999999999998</v>
      </c>
      <c r="AO3" t="s">
        <v>693</v>
      </c>
    </row>
    <row r="4" spans="1:41">
      <c r="A4">
        <v>4.5508571428571427</v>
      </c>
      <c r="B4">
        <v>0</v>
      </c>
      <c r="C4">
        <v>1750</v>
      </c>
      <c r="D4" s="1">
        <v>1383</v>
      </c>
      <c r="E4" s="1">
        <v>169</v>
      </c>
      <c r="F4" s="1">
        <v>83</v>
      </c>
      <c r="G4" s="1">
        <v>39</v>
      </c>
      <c r="H4" s="1">
        <v>46</v>
      </c>
      <c r="I4" s="1">
        <v>30</v>
      </c>
      <c r="J4" s="1">
        <f t="shared" si="2"/>
        <v>4550</v>
      </c>
      <c r="K4">
        <v>1750</v>
      </c>
      <c r="L4" t="s">
        <v>10</v>
      </c>
      <c r="M4" t="s">
        <v>15</v>
      </c>
      <c r="N4" t="str">
        <f t="shared" si="3"/>
        <v>1</v>
      </c>
      <c r="O4" t="s">
        <v>16</v>
      </c>
      <c r="R4">
        <f t="shared" si="4"/>
        <v>27</v>
      </c>
      <c r="S4">
        <f t="shared" si="1"/>
        <v>15</v>
      </c>
      <c r="T4">
        <f t="shared" si="1"/>
        <v>13</v>
      </c>
      <c r="U4">
        <f t="shared" si="1"/>
        <v>14</v>
      </c>
      <c r="V4">
        <f t="shared" si="1"/>
        <v>14</v>
      </c>
      <c r="W4">
        <f t="shared" si="1"/>
        <v>37</v>
      </c>
      <c r="X4">
        <f t="shared" si="0"/>
        <v>4550</v>
      </c>
      <c r="Y4" s="3">
        <f t="shared" si="5"/>
        <v>4.5508571428571427</v>
      </c>
      <c r="AO4" t="s">
        <v>694</v>
      </c>
    </row>
    <row r="5" spans="1:41">
      <c r="A5">
        <v>4.8182857142857145</v>
      </c>
      <c r="B5">
        <v>0</v>
      </c>
      <c r="C5">
        <v>1750</v>
      </c>
      <c r="D5" s="1">
        <v>1587</v>
      </c>
      <c r="E5" s="1">
        <v>91</v>
      </c>
      <c r="F5" s="1">
        <v>33</v>
      </c>
      <c r="G5" s="1">
        <v>10</v>
      </c>
      <c r="H5" s="1">
        <v>14</v>
      </c>
      <c r="I5" s="1">
        <v>15</v>
      </c>
      <c r="J5" s="1">
        <f t="shared" si="2"/>
        <v>4818</v>
      </c>
      <c r="K5">
        <v>1750</v>
      </c>
      <c r="L5" t="s">
        <v>13</v>
      </c>
      <c r="M5" t="s">
        <v>17</v>
      </c>
      <c r="N5" t="str">
        <f t="shared" si="3"/>
        <v>1</v>
      </c>
      <c r="O5" t="s">
        <v>16</v>
      </c>
      <c r="R5">
        <f t="shared" si="4"/>
        <v>2</v>
      </c>
      <c r="S5">
        <f t="shared" si="1"/>
        <v>44</v>
      </c>
      <c r="T5">
        <f t="shared" si="1"/>
        <v>39</v>
      </c>
      <c r="U5">
        <f t="shared" si="1"/>
        <v>38</v>
      </c>
      <c r="V5">
        <f t="shared" si="1"/>
        <v>34</v>
      </c>
      <c r="W5">
        <f t="shared" si="1"/>
        <v>44</v>
      </c>
      <c r="X5">
        <f t="shared" si="0"/>
        <v>4818</v>
      </c>
      <c r="Y5" s="3">
        <f t="shared" si="5"/>
        <v>4.8182857142857145</v>
      </c>
      <c r="AO5" t="s">
        <v>695</v>
      </c>
    </row>
    <row r="6" spans="1:41">
      <c r="A6">
        <v>4.4800000000000004</v>
      </c>
      <c r="B6">
        <v>0</v>
      </c>
      <c r="C6">
        <v>1750</v>
      </c>
      <c r="D6" s="1">
        <v>1344</v>
      </c>
      <c r="E6" s="1">
        <v>171</v>
      </c>
      <c r="F6" s="1">
        <v>98</v>
      </c>
      <c r="G6" s="1">
        <v>44</v>
      </c>
      <c r="H6" s="1">
        <v>54</v>
      </c>
      <c r="I6" s="1">
        <v>39</v>
      </c>
      <c r="J6" s="1">
        <f t="shared" si="2"/>
        <v>4480</v>
      </c>
      <c r="K6">
        <v>1750</v>
      </c>
      <c r="L6" t="s">
        <v>10</v>
      </c>
      <c r="M6" t="s">
        <v>18</v>
      </c>
      <c r="N6" t="str">
        <f t="shared" si="3"/>
        <v>1</v>
      </c>
      <c r="O6" t="s">
        <v>19</v>
      </c>
      <c r="R6">
        <f t="shared" si="4"/>
        <v>34</v>
      </c>
      <c r="S6">
        <f t="shared" si="1"/>
        <v>14</v>
      </c>
      <c r="T6">
        <f t="shared" si="1"/>
        <v>11</v>
      </c>
      <c r="U6">
        <f t="shared" si="1"/>
        <v>9</v>
      </c>
      <c r="V6">
        <f t="shared" si="1"/>
        <v>11</v>
      </c>
      <c r="W6">
        <f t="shared" si="1"/>
        <v>31</v>
      </c>
      <c r="X6">
        <f t="shared" si="0"/>
        <v>4480</v>
      </c>
      <c r="Y6" s="3">
        <f t="shared" si="5"/>
        <v>4.4800000000000004</v>
      </c>
      <c r="AO6" s="15" t="s">
        <v>696</v>
      </c>
    </row>
    <row r="7" spans="1:41">
      <c r="A7">
        <v>4.7325714285714282</v>
      </c>
      <c r="B7">
        <v>0</v>
      </c>
      <c r="C7">
        <v>1750</v>
      </c>
      <c r="D7" s="1">
        <v>1503</v>
      </c>
      <c r="E7" s="1">
        <v>150</v>
      </c>
      <c r="F7" s="1">
        <v>37</v>
      </c>
      <c r="G7" s="1">
        <v>20</v>
      </c>
      <c r="H7" s="1">
        <v>16</v>
      </c>
      <c r="I7" s="1">
        <v>24</v>
      </c>
      <c r="J7" s="1">
        <f t="shared" si="2"/>
        <v>4732</v>
      </c>
      <c r="K7">
        <v>1750</v>
      </c>
      <c r="L7" t="s">
        <v>13</v>
      </c>
      <c r="M7" t="s">
        <v>20</v>
      </c>
      <c r="N7" t="str">
        <f t="shared" si="3"/>
        <v>1</v>
      </c>
      <c r="O7" t="s">
        <v>19</v>
      </c>
      <c r="R7">
        <f t="shared" si="4"/>
        <v>9</v>
      </c>
      <c r="S7">
        <f t="shared" si="1"/>
        <v>24</v>
      </c>
      <c r="T7">
        <f t="shared" si="1"/>
        <v>37</v>
      </c>
      <c r="U7">
        <f t="shared" si="1"/>
        <v>24</v>
      </c>
      <c r="V7">
        <f t="shared" si="1"/>
        <v>32</v>
      </c>
      <c r="W7">
        <f t="shared" si="1"/>
        <v>39</v>
      </c>
      <c r="X7">
        <f t="shared" si="0"/>
        <v>4732</v>
      </c>
      <c r="Y7" s="3">
        <f t="shared" si="5"/>
        <v>4.7325714285714282</v>
      </c>
      <c r="AO7" s="15" t="s">
        <v>697</v>
      </c>
    </row>
    <row r="8" spans="1:41">
      <c r="A8">
        <v>4.32</v>
      </c>
      <c r="B8">
        <v>0</v>
      </c>
      <c r="C8">
        <v>1750</v>
      </c>
      <c r="D8" s="1">
        <v>1293</v>
      </c>
      <c r="E8" s="1">
        <v>155</v>
      </c>
      <c r="F8" s="1">
        <v>101</v>
      </c>
      <c r="G8" s="1">
        <v>60</v>
      </c>
      <c r="H8" s="1">
        <v>52</v>
      </c>
      <c r="I8" s="1">
        <v>89</v>
      </c>
      <c r="J8" s="1">
        <f t="shared" si="2"/>
        <v>4320</v>
      </c>
      <c r="K8">
        <v>1750</v>
      </c>
      <c r="L8" t="s">
        <v>10</v>
      </c>
      <c r="M8" t="s">
        <v>21</v>
      </c>
      <c r="N8" t="str">
        <f t="shared" si="3"/>
        <v>1</v>
      </c>
      <c r="O8" t="s">
        <v>22</v>
      </c>
      <c r="R8">
        <f t="shared" si="4"/>
        <v>35</v>
      </c>
      <c r="S8">
        <f t="shared" si="1"/>
        <v>22</v>
      </c>
      <c r="T8">
        <f t="shared" si="1"/>
        <v>9</v>
      </c>
      <c r="U8">
        <f t="shared" si="1"/>
        <v>3</v>
      </c>
      <c r="V8">
        <f t="shared" si="1"/>
        <v>12</v>
      </c>
      <c r="W8">
        <f t="shared" si="1"/>
        <v>4</v>
      </c>
      <c r="X8">
        <f t="shared" si="0"/>
        <v>4320</v>
      </c>
      <c r="Y8" s="3">
        <f t="shared" si="5"/>
        <v>4.32</v>
      </c>
      <c r="AO8" t="s">
        <v>871</v>
      </c>
    </row>
    <row r="9" spans="1:41">
      <c r="A9">
        <v>4.628571428571429</v>
      </c>
      <c r="B9">
        <v>0</v>
      </c>
      <c r="C9">
        <v>1750</v>
      </c>
      <c r="D9" s="1">
        <v>1466</v>
      </c>
      <c r="E9" s="1">
        <v>146</v>
      </c>
      <c r="F9" s="1">
        <v>47</v>
      </c>
      <c r="G9" s="1">
        <v>14</v>
      </c>
      <c r="H9" s="1">
        <v>17</v>
      </c>
      <c r="I9" s="1">
        <v>60</v>
      </c>
      <c r="J9" s="1">
        <f t="shared" si="2"/>
        <v>4628</v>
      </c>
      <c r="K9">
        <v>1750</v>
      </c>
      <c r="L9" t="s">
        <v>13</v>
      </c>
      <c r="M9" t="s">
        <v>23</v>
      </c>
      <c r="N9" t="str">
        <f t="shared" si="3"/>
        <v>1</v>
      </c>
      <c r="O9" t="s">
        <v>22</v>
      </c>
      <c r="R9">
        <f t="shared" si="4"/>
        <v>15</v>
      </c>
      <c r="S9">
        <f t="shared" si="1"/>
        <v>26</v>
      </c>
      <c r="T9">
        <f t="shared" si="1"/>
        <v>33</v>
      </c>
      <c r="U9">
        <f t="shared" si="1"/>
        <v>27</v>
      </c>
      <c r="V9">
        <f t="shared" si="1"/>
        <v>31</v>
      </c>
      <c r="W9">
        <f t="shared" si="1"/>
        <v>16</v>
      </c>
      <c r="X9">
        <f t="shared" si="0"/>
        <v>4628</v>
      </c>
      <c r="Y9" s="3">
        <f t="shared" si="5"/>
        <v>4.628571428571429</v>
      </c>
    </row>
    <row r="10" spans="1:41">
      <c r="A10">
        <v>4.290285714285714</v>
      </c>
      <c r="B10">
        <v>0</v>
      </c>
      <c r="C10">
        <v>1750</v>
      </c>
      <c r="D10" s="1">
        <v>1236</v>
      </c>
      <c r="E10" s="1">
        <v>190</v>
      </c>
      <c r="F10" s="1">
        <v>129</v>
      </c>
      <c r="G10" s="1">
        <v>50</v>
      </c>
      <c r="H10" s="1">
        <v>81</v>
      </c>
      <c r="I10" s="1">
        <v>64</v>
      </c>
      <c r="J10" s="1">
        <f t="shared" si="2"/>
        <v>4290</v>
      </c>
      <c r="K10">
        <v>1750</v>
      </c>
      <c r="L10" t="s">
        <v>10</v>
      </c>
      <c r="M10" t="s">
        <v>24</v>
      </c>
      <c r="N10" t="str">
        <f t="shared" si="3"/>
        <v>1</v>
      </c>
      <c r="O10" t="s">
        <v>25</v>
      </c>
      <c r="R10">
        <f t="shared" si="4"/>
        <v>41</v>
      </c>
      <c r="S10">
        <f t="shared" si="1"/>
        <v>6</v>
      </c>
      <c r="T10">
        <f t="shared" si="1"/>
        <v>1</v>
      </c>
      <c r="U10">
        <f t="shared" si="1"/>
        <v>6</v>
      </c>
      <c r="V10">
        <f t="shared" si="1"/>
        <v>2</v>
      </c>
      <c r="W10">
        <f t="shared" si="1"/>
        <v>13</v>
      </c>
      <c r="X10">
        <f t="shared" si="0"/>
        <v>4290</v>
      </c>
      <c r="Y10" s="3">
        <f t="shared" si="5"/>
        <v>4.290285714285714</v>
      </c>
    </row>
    <row r="11" spans="1:41">
      <c r="A11">
        <v>4.6348571428571432</v>
      </c>
      <c r="B11">
        <v>0</v>
      </c>
      <c r="C11">
        <v>1750</v>
      </c>
      <c r="D11" s="1">
        <v>1467</v>
      </c>
      <c r="E11" s="1">
        <v>130</v>
      </c>
      <c r="F11" s="1">
        <v>68</v>
      </c>
      <c r="G11" s="1">
        <v>12</v>
      </c>
      <c r="H11" s="1">
        <v>28</v>
      </c>
      <c r="I11" s="1">
        <v>45</v>
      </c>
      <c r="J11" s="1">
        <f t="shared" si="2"/>
        <v>4634</v>
      </c>
      <c r="K11">
        <v>1750</v>
      </c>
      <c r="L11" t="s">
        <v>13</v>
      </c>
      <c r="M11" t="s">
        <v>26</v>
      </c>
      <c r="N11" t="str">
        <f t="shared" si="3"/>
        <v>1</v>
      </c>
      <c r="O11" t="s">
        <v>25</v>
      </c>
      <c r="R11">
        <f t="shared" si="4"/>
        <v>14</v>
      </c>
      <c r="S11">
        <f t="shared" si="1"/>
        <v>33</v>
      </c>
      <c r="T11">
        <f t="shared" si="1"/>
        <v>22</v>
      </c>
      <c r="U11">
        <f t="shared" si="1"/>
        <v>35</v>
      </c>
      <c r="V11">
        <f t="shared" si="1"/>
        <v>21</v>
      </c>
      <c r="W11">
        <f t="shared" si="1"/>
        <v>26</v>
      </c>
      <c r="X11">
        <f t="shared" si="0"/>
        <v>4634</v>
      </c>
      <c r="Y11" s="3">
        <f t="shared" si="5"/>
        <v>4.6348571428571432</v>
      </c>
    </row>
    <row r="12" spans="1:41">
      <c r="A12">
        <v>4.3331428571428567</v>
      </c>
      <c r="B12">
        <v>0</v>
      </c>
      <c r="C12">
        <v>1750</v>
      </c>
      <c r="D12" s="1">
        <v>1255</v>
      </c>
      <c r="E12" s="1">
        <v>194</v>
      </c>
      <c r="F12" s="1">
        <v>122</v>
      </c>
      <c r="G12" s="1">
        <v>50</v>
      </c>
      <c r="H12" s="1">
        <v>66</v>
      </c>
      <c r="I12" s="1">
        <v>63</v>
      </c>
      <c r="J12" s="1">
        <f t="shared" si="2"/>
        <v>4333</v>
      </c>
      <c r="K12">
        <v>1750</v>
      </c>
      <c r="L12" t="s">
        <v>10</v>
      </c>
      <c r="M12" t="s">
        <v>27</v>
      </c>
      <c r="N12" t="str">
        <f t="shared" si="3"/>
        <v>1</v>
      </c>
      <c r="O12" t="s">
        <v>28</v>
      </c>
      <c r="R12">
        <f t="shared" si="4"/>
        <v>39</v>
      </c>
      <c r="S12">
        <f t="shared" si="1"/>
        <v>3</v>
      </c>
      <c r="T12">
        <f t="shared" si="1"/>
        <v>3</v>
      </c>
      <c r="U12">
        <f t="shared" si="1"/>
        <v>6</v>
      </c>
      <c r="V12">
        <f t="shared" si="1"/>
        <v>6</v>
      </c>
      <c r="W12">
        <f t="shared" si="1"/>
        <v>14</v>
      </c>
      <c r="X12">
        <f t="shared" si="0"/>
        <v>4333</v>
      </c>
      <c r="Y12" s="3">
        <f t="shared" si="5"/>
        <v>4.3331428571428567</v>
      </c>
    </row>
    <row r="13" spans="1:41">
      <c r="A13">
        <v>4.6360000000000001</v>
      </c>
      <c r="B13">
        <v>0</v>
      </c>
      <c r="C13">
        <v>1750</v>
      </c>
      <c r="D13" s="1">
        <v>1439</v>
      </c>
      <c r="E13" s="1">
        <v>173</v>
      </c>
      <c r="F13" s="1">
        <v>58</v>
      </c>
      <c r="G13" s="1">
        <v>13</v>
      </c>
      <c r="H13" s="1">
        <v>26</v>
      </c>
      <c r="I13" s="1">
        <v>41</v>
      </c>
      <c r="J13" s="1">
        <f t="shared" si="2"/>
        <v>4636</v>
      </c>
      <c r="K13">
        <v>1750</v>
      </c>
      <c r="L13" t="s">
        <v>13</v>
      </c>
      <c r="M13" t="s">
        <v>29</v>
      </c>
      <c r="N13" t="str">
        <f t="shared" si="3"/>
        <v>1</v>
      </c>
      <c r="O13" t="s">
        <v>28</v>
      </c>
      <c r="R13">
        <f t="shared" si="4"/>
        <v>19</v>
      </c>
      <c r="S13">
        <f t="shared" si="1"/>
        <v>12</v>
      </c>
      <c r="T13">
        <f t="shared" si="1"/>
        <v>29</v>
      </c>
      <c r="U13">
        <f t="shared" si="1"/>
        <v>31</v>
      </c>
      <c r="V13">
        <f t="shared" si="1"/>
        <v>23</v>
      </c>
      <c r="W13">
        <f t="shared" si="1"/>
        <v>29</v>
      </c>
      <c r="X13">
        <f t="shared" si="0"/>
        <v>4636</v>
      </c>
      <c r="Y13" s="3">
        <f t="shared" si="5"/>
        <v>4.6360000000000001</v>
      </c>
    </row>
    <row r="14" spans="1:41">
      <c r="A14">
        <v>4.2720000000000002</v>
      </c>
      <c r="B14">
        <v>0</v>
      </c>
      <c r="C14">
        <v>1750</v>
      </c>
      <c r="D14" s="1">
        <v>1238</v>
      </c>
      <c r="E14" s="1">
        <v>192</v>
      </c>
      <c r="F14" s="1">
        <v>116</v>
      </c>
      <c r="G14" s="1">
        <v>52</v>
      </c>
      <c r="H14" s="1">
        <v>66</v>
      </c>
      <c r="I14" s="1">
        <v>86</v>
      </c>
      <c r="J14" s="1">
        <f t="shared" si="2"/>
        <v>4272</v>
      </c>
      <c r="K14">
        <v>1750</v>
      </c>
      <c r="L14" t="s">
        <v>10</v>
      </c>
      <c r="M14" t="s">
        <v>30</v>
      </c>
      <c r="N14" t="str">
        <f t="shared" si="3"/>
        <v>1</v>
      </c>
      <c r="O14" t="s">
        <v>31</v>
      </c>
      <c r="R14">
        <f t="shared" si="4"/>
        <v>40</v>
      </c>
      <c r="S14">
        <f t="shared" si="1"/>
        <v>5</v>
      </c>
      <c r="T14">
        <f t="shared" si="1"/>
        <v>5</v>
      </c>
      <c r="U14">
        <f t="shared" si="1"/>
        <v>5</v>
      </c>
      <c r="V14">
        <f t="shared" si="1"/>
        <v>6</v>
      </c>
      <c r="W14">
        <f t="shared" si="1"/>
        <v>5</v>
      </c>
      <c r="X14">
        <f t="shared" si="0"/>
        <v>4272</v>
      </c>
      <c r="Y14" s="3">
        <f t="shared" si="5"/>
        <v>4.2720000000000002</v>
      </c>
    </row>
    <row r="15" spans="1:41">
      <c r="A15">
        <v>4.6034285714285712</v>
      </c>
      <c r="B15">
        <v>0</v>
      </c>
      <c r="C15">
        <v>1750</v>
      </c>
      <c r="D15" s="1">
        <v>1429</v>
      </c>
      <c r="E15" s="1">
        <v>169</v>
      </c>
      <c r="F15" s="1">
        <v>61</v>
      </c>
      <c r="G15" s="1">
        <v>13</v>
      </c>
      <c r="H15" s="1">
        <v>26</v>
      </c>
      <c r="I15" s="1">
        <v>52</v>
      </c>
      <c r="J15" s="1">
        <f t="shared" si="2"/>
        <v>4603</v>
      </c>
      <c r="K15">
        <v>1750</v>
      </c>
      <c r="L15" t="s">
        <v>13</v>
      </c>
      <c r="M15" t="s">
        <v>32</v>
      </c>
      <c r="N15" t="str">
        <f t="shared" si="3"/>
        <v>1</v>
      </c>
      <c r="O15" t="s">
        <v>31</v>
      </c>
      <c r="R15">
        <f t="shared" si="4"/>
        <v>22</v>
      </c>
      <c r="S15">
        <f t="shared" si="1"/>
        <v>15</v>
      </c>
      <c r="T15">
        <f t="shared" si="1"/>
        <v>25</v>
      </c>
      <c r="U15">
        <f t="shared" si="1"/>
        <v>31</v>
      </c>
      <c r="V15">
        <f t="shared" si="1"/>
        <v>23</v>
      </c>
      <c r="W15">
        <f t="shared" si="1"/>
        <v>17</v>
      </c>
      <c r="X15">
        <f t="shared" si="0"/>
        <v>4603</v>
      </c>
      <c r="Y15" s="3">
        <f t="shared" si="5"/>
        <v>4.6034285714285712</v>
      </c>
    </row>
    <row r="16" spans="1:41">
      <c r="A16">
        <v>4.2651428571428571</v>
      </c>
      <c r="B16">
        <v>0</v>
      </c>
      <c r="C16">
        <v>1750</v>
      </c>
      <c r="D16" s="1">
        <v>1231</v>
      </c>
      <c r="E16" s="1">
        <v>184</v>
      </c>
      <c r="F16" s="1">
        <v>124</v>
      </c>
      <c r="G16" s="1">
        <v>64</v>
      </c>
      <c r="H16" s="1">
        <v>73</v>
      </c>
      <c r="I16" s="1">
        <v>74</v>
      </c>
      <c r="J16" s="1">
        <f t="shared" si="2"/>
        <v>4265</v>
      </c>
      <c r="K16">
        <v>1750</v>
      </c>
      <c r="L16" t="s">
        <v>10</v>
      </c>
      <c r="M16" t="s">
        <v>33</v>
      </c>
      <c r="N16" t="str">
        <f t="shared" si="3"/>
        <v>1</v>
      </c>
      <c r="O16" t="s">
        <v>34</v>
      </c>
      <c r="R16">
        <f t="shared" si="4"/>
        <v>42</v>
      </c>
      <c r="S16">
        <f t="shared" si="1"/>
        <v>10</v>
      </c>
      <c r="T16">
        <f t="shared" si="1"/>
        <v>2</v>
      </c>
      <c r="U16">
        <f t="shared" si="1"/>
        <v>2</v>
      </c>
      <c r="V16">
        <f t="shared" si="1"/>
        <v>3</v>
      </c>
      <c r="W16">
        <f t="shared" si="1"/>
        <v>7</v>
      </c>
      <c r="X16">
        <f t="shared" si="0"/>
        <v>4265</v>
      </c>
      <c r="Y16" s="3">
        <f t="shared" si="5"/>
        <v>4.2651428571428571</v>
      </c>
    </row>
    <row r="17" spans="1:25">
      <c r="A17">
        <v>4.5839999999999996</v>
      </c>
      <c r="B17">
        <v>0</v>
      </c>
      <c r="C17">
        <v>1750</v>
      </c>
      <c r="D17" s="1">
        <v>1423</v>
      </c>
      <c r="E17" s="1">
        <v>162</v>
      </c>
      <c r="F17" s="1">
        <v>61</v>
      </c>
      <c r="G17" s="1">
        <v>24</v>
      </c>
      <c r="H17" s="1">
        <v>28</v>
      </c>
      <c r="I17" s="1">
        <v>52</v>
      </c>
      <c r="J17" s="1">
        <f t="shared" si="2"/>
        <v>4584</v>
      </c>
      <c r="K17">
        <v>1750</v>
      </c>
      <c r="L17" t="s">
        <v>13</v>
      </c>
      <c r="M17" t="s">
        <v>35</v>
      </c>
      <c r="N17" t="str">
        <f t="shared" si="3"/>
        <v>1</v>
      </c>
      <c r="O17" t="s">
        <v>34</v>
      </c>
      <c r="R17">
        <f t="shared" si="4"/>
        <v>23</v>
      </c>
      <c r="S17">
        <f t="shared" si="1"/>
        <v>20</v>
      </c>
      <c r="T17">
        <f t="shared" si="1"/>
        <v>25</v>
      </c>
      <c r="U17">
        <f t="shared" si="1"/>
        <v>22</v>
      </c>
      <c r="V17">
        <f t="shared" si="1"/>
        <v>21</v>
      </c>
      <c r="W17">
        <f t="shared" si="1"/>
        <v>17</v>
      </c>
      <c r="X17">
        <f t="shared" ref="X17:X45" si="6">J17</f>
        <v>4584</v>
      </c>
      <c r="Y17" s="3">
        <f t="shared" si="5"/>
        <v>4.5839999999999996</v>
      </c>
    </row>
    <row r="18" spans="1:25">
      <c r="A18">
        <v>4.2937142857142856</v>
      </c>
      <c r="B18">
        <v>0</v>
      </c>
      <c r="C18">
        <v>1750</v>
      </c>
      <c r="D18" s="1">
        <v>1223</v>
      </c>
      <c r="E18" s="1">
        <v>222</v>
      </c>
      <c r="F18" s="1">
        <v>115</v>
      </c>
      <c r="G18" s="1">
        <v>54</v>
      </c>
      <c r="H18" s="1">
        <v>58</v>
      </c>
      <c r="I18" s="1">
        <v>78</v>
      </c>
      <c r="J18" s="1">
        <f t="shared" si="2"/>
        <v>4293</v>
      </c>
      <c r="K18">
        <v>1750</v>
      </c>
      <c r="L18" t="s">
        <v>10</v>
      </c>
      <c r="M18" t="s">
        <v>36</v>
      </c>
      <c r="N18" t="str">
        <f t="shared" si="3"/>
        <v>1</v>
      </c>
      <c r="O18" t="s">
        <v>37</v>
      </c>
      <c r="R18">
        <f t="shared" si="4"/>
        <v>43</v>
      </c>
      <c r="S18">
        <f t="shared" si="1"/>
        <v>1</v>
      </c>
      <c r="T18">
        <f t="shared" si="1"/>
        <v>6</v>
      </c>
      <c r="U18">
        <f t="shared" si="1"/>
        <v>4</v>
      </c>
      <c r="V18">
        <f t="shared" si="1"/>
        <v>8</v>
      </c>
      <c r="W18">
        <f t="shared" si="1"/>
        <v>6</v>
      </c>
      <c r="X18">
        <f t="shared" si="6"/>
        <v>4293</v>
      </c>
      <c r="Y18" s="3">
        <f t="shared" si="5"/>
        <v>4.2937142857142856</v>
      </c>
    </row>
    <row r="19" spans="1:25">
      <c r="A19">
        <v>4.6405714285714286</v>
      </c>
      <c r="B19">
        <v>0</v>
      </c>
      <c r="C19">
        <v>1750</v>
      </c>
      <c r="D19" s="1">
        <v>1447</v>
      </c>
      <c r="E19" s="1">
        <v>172</v>
      </c>
      <c r="F19" s="1">
        <v>53</v>
      </c>
      <c r="G19" s="1">
        <v>10</v>
      </c>
      <c r="H19" s="1">
        <v>19</v>
      </c>
      <c r="I19" s="1">
        <v>49</v>
      </c>
      <c r="J19" s="1">
        <f t="shared" si="2"/>
        <v>4640</v>
      </c>
      <c r="K19">
        <v>1750</v>
      </c>
      <c r="L19" t="s">
        <v>13</v>
      </c>
      <c r="M19" t="s">
        <v>38</v>
      </c>
      <c r="N19" t="str">
        <f t="shared" si="3"/>
        <v>1</v>
      </c>
      <c r="O19" t="s">
        <v>37</v>
      </c>
      <c r="R19">
        <f t="shared" si="4"/>
        <v>17</v>
      </c>
      <c r="S19">
        <f t="shared" si="1"/>
        <v>13</v>
      </c>
      <c r="T19">
        <f t="shared" si="1"/>
        <v>32</v>
      </c>
      <c r="U19">
        <f t="shared" si="1"/>
        <v>38</v>
      </c>
      <c r="V19">
        <f t="shared" si="1"/>
        <v>27</v>
      </c>
      <c r="W19">
        <f t="shared" si="1"/>
        <v>21</v>
      </c>
      <c r="X19">
        <f t="shared" si="6"/>
        <v>4640</v>
      </c>
      <c r="Y19" s="3">
        <f t="shared" si="5"/>
        <v>4.6405714285714286</v>
      </c>
    </row>
    <row r="20" spans="1:25">
      <c r="A20">
        <v>4.3902857142857146</v>
      </c>
      <c r="B20">
        <v>0</v>
      </c>
      <c r="C20">
        <v>1750</v>
      </c>
      <c r="D20" s="1">
        <v>1287</v>
      </c>
      <c r="E20" s="1">
        <v>189</v>
      </c>
      <c r="F20" s="1">
        <v>111</v>
      </c>
      <c r="G20" s="1">
        <v>44</v>
      </c>
      <c r="H20" s="1">
        <v>71</v>
      </c>
      <c r="I20" s="1">
        <v>48</v>
      </c>
      <c r="J20" s="1">
        <f t="shared" si="2"/>
        <v>4390</v>
      </c>
      <c r="K20">
        <v>1750</v>
      </c>
      <c r="L20" t="s">
        <v>10</v>
      </c>
      <c r="M20" t="s">
        <v>39</v>
      </c>
      <c r="N20" t="str">
        <f t="shared" si="3"/>
        <v>1</v>
      </c>
      <c r="O20">
        <v>10</v>
      </c>
      <c r="R20">
        <f t="shared" si="4"/>
        <v>37</v>
      </c>
      <c r="S20">
        <f t="shared" si="1"/>
        <v>7</v>
      </c>
      <c r="T20">
        <f t="shared" si="1"/>
        <v>7</v>
      </c>
      <c r="U20">
        <f t="shared" si="1"/>
        <v>9</v>
      </c>
      <c r="V20">
        <f t="shared" si="1"/>
        <v>5</v>
      </c>
      <c r="W20">
        <f t="shared" si="1"/>
        <v>23</v>
      </c>
      <c r="X20">
        <f t="shared" si="6"/>
        <v>4390</v>
      </c>
      <c r="Y20" s="3">
        <f t="shared" si="5"/>
        <v>4.3902857142857146</v>
      </c>
    </row>
    <row r="21" spans="1:25">
      <c r="A21">
        <v>4.6680000000000001</v>
      </c>
      <c r="B21">
        <v>0</v>
      </c>
      <c r="C21">
        <v>1750</v>
      </c>
      <c r="D21" s="1">
        <v>1473</v>
      </c>
      <c r="E21" s="1">
        <v>146</v>
      </c>
      <c r="F21" s="1">
        <v>58</v>
      </c>
      <c r="G21" s="1">
        <v>14</v>
      </c>
      <c r="H21" s="1">
        <v>18</v>
      </c>
      <c r="I21" s="1">
        <v>41</v>
      </c>
      <c r="J21" s="1">
        <f t="shared" si="2"/>
        <v>4668</v>
      </c>
      <c r="K21">
        <v>1750</v>
      </c>
      <c r="L21" t="s">
        <v>13</v>
      </c>
      <c r="M21" t="s">
        <v>40</v>
      </c>
      <c r="N21" t="str">
        <f t="shared" si="3"/>
        <v>1</v>
      </c>
      <c r="O21">
        <v>10</v>
      </c>
      <c r="R21">
        <f t="shared" si="4"/>
        <v>13</v>
      </c>
      <c r="S21">
        <f t="shared" si="1"/>
        <v>26</v>
      </c>
      <c r="T21">
        <f t="shared" si="1"/>
        <v>29</v>
      </c>
      <c r="U21">
        <f t="shared" si="1"/>
        <v>27</v>
      </c>
      <c r="V21">
        <f t="shared" si="1"/>
        <v>30</v>
      </c>
      <c r="W21">
        <f t="shared" si="1"/>
        <v>29</v>
      </c>
      <c r="X21">
        <f t="shared" si="6"/>
        <v>4668</v>
      </c>
      <c r="Y21" s="3">
        <f t="shared" si="5"/>
        <v>4.6680000000000001</v>
      </c>
    </row>
    <row r="22" spans="1:25">
      <c r="A22">
        <v>4.5674285714285716</v>
      </c>
      <c r="B22">
        <v>0</v>
      </c>
      <c r="C22">
        <v>1750</v>
      </c>
      <c r="D22" s="1">
        <v>1404</v>
      </c>
      <c r="E22" s="1">
        <v>156</v>
      </c>
      <c r="F22" s="1">
        <v>75</v>
      </c>
      <c r="G22" s="1">
        <v>44</v>
      </c>
      <c r="H22" s="1">
        <v>36</v>
      </c>
      <c r="I22" s="1">
        <v>35</v>
      </c>
      <c r="J22" s="1">
        <f t="shared" si="2"/>
        <v>4567</v>
      </c>
      <c r="K22">
        <v>1750</v>
      </c>
      <c r="L22" t="s">
        <v>10</v>
      </c>
      <c r="M22" t="s">
        <v>41</v>
      </c>
      <c r="N22" t="str">
        <f t="shared" si="3"/>
        <v>2</v>
      </c>
      <c r="O22" t="s">
        <v>12</v>
      </c>
      <c r="R22">
        <f t="shared" si="4"/>
        <v>24</v>
      </c>
      <c r="S22">
        <f t="shared" si="1"/>
        <v>21</v>
      </c>
      <c r="T22">
        <f t="shared" si="1"/>
        <v>17</v>
      </c>
      <c r="U22">
        <f t="shared" si="1"/>
        <v>9</v>
      </c>
      <c r="V22">
        <f t="shared" si="1"/>
        <v>19</v>
      </c>
      <c r="W22">
        <f t="shared" si="1"/>
        <v>33</v>
      </c>
      <c r="X22">
        <f t="shared" si="6"/>
        <v>4567</v>
      </c>
      <c r="Y22" s="3">
        <f t="shared" si="5"/>
        <v>4.5674285714285716</v>
      </c>
    </row>
    <row r="23" spans="1:25">
      <c r="A23">
        <v>4.8234285714285718</v>
      </c>
      <c r="B23">
        <v>0</v>
      </c>
      <c r="C23">
        <v>1750</v>
      </c>
      <c r="D23" s="1">
        <v>1598</v>
      </c>
      <c r="E23" s="1">
        <v>92</v>
      </c>
      <c r="F23" s="1">
        <v>15</v>
      </c>
      <c r="G23" s="1">
        <v>15</v>
      </c>
      <c r="H23" s="1">
        <v>8</v>
      </c>
      <c r="I23" s="1">
        <v>22</v>
      </c>
      <c r="J23" s="1">
        <f t="shared" si="2"/>
        <v>4823</v>
      </c>
      <c r="K23">
        <v>1750</v>
      </c>
      <c r="L23" t="s">
        <v>13</v>
      </c>
      <c r="M23" t="s">
        <v>42</v>
      </c>
      <c r="N23" t="str">
        <f t="shared" si="3"/>
        <v>2</v>
      </c>
      <c r="O23" t="s">
        <v>12</v>
      </c>
      <c r="R23">
        <f t="shared" si="4"/>
        <v>1</v>
      </c>
      <c r="S23">
        <f t="shared" si="1"/>
        <v>43</v>
      </c>
      <c r="T23">
        <f t="shared" si="1"/>
        <v>44</v>
      </c>
      <c r="U23">
        <f t="shared" si="1"/>
        <v>26</v>
      </c>
      <c r="V23">
        <f t="shared" si="1"/>
        <v>39</v>
      </c>
      <c r="W23">
        <f t="shared" si="1"/>
        <v>40</v>
      </c>
      <c r="X23">
        <f t="shared" si="6"/>
        <v>4823</v>
      </c>
      <c r="Y23" s="3">
        <f t="shared" si="5"/>
        <v>4.8234285714285718</v>
      </c>
    </row>
    <row r="24" spans="1:25">
      <c r="A24">
        <v>4.5182857142857147</v>
      </c>
      <c r="B24">
        <v>0</v>
      </c>
      <c r="C24">
        <v>1750</v>
      </c>
      <c r="D24" s="1">
        <v>1374</v>
      </c>
      <c r="E24" s="1">
        <v>167</v>
      </c>
      <c r="F24" s="1">
        <v>79</v>
      </c>
      <c r="G24" s="1">
        <v>40</v>
      </c>
      <c r="H24" s="1">
        <v>52</v>
      </c>
      <c r="I24" s="1">
        <v>38</v>
      </c>
      <c r="J24" s="1">
        <f t="shared" si="2"/>
        <v>4518</v>
      </c>
      <c r="K24">
        <v>1750</v>
      </c>
      <c r="L24" t="s">
        <v>10</v>
      </c>
      <c r="M24" t="s">
        <v>43</v>
      </c>
      <c r="N24" t="str">
        <f t="shared" si="3"/>
        <v>2</v>
      </c>
      <c r="O24" t="s">
        <v>16</v>
      </c>
      <c r="R24">
        <f t="shared" si="4"/>
        <v>28</v>
      </c>
      <c r="S24">
        <f t="shared" si="1"/>
        <v>18</v>
      </c>
      <c r="T24">
        <f t="shared" si="1"/>
        <v>16</v>
      </c>
      <c r="U24">
        <f t="shared" si="1"/>
        <v>13</v>
      </c>
      <c r="V24">
        <f t="shared" si="1"/>
        <v>12</v>
      </c>
      <c r="W24">
        <f t="shared" si="1"/>
        <v>32</v>
      </c>
      <c r="X24">
        <f t="shared" si="6"/>
        <v>4518</v>
      </c>
      <c r="Y24" s="3">
        <f t="shared" si="5"/>
        <v>4.5182857142857147</v>
      </c>
    </row>
    <row r="25" spans="1:25">
      <c r="A25">
        <v>4.7725714285714282</v>
      </c>
      <c r="B25">
        <v>0</v>
      </c>
      <c r="C25">
        <v>1750</v>
      </c>
      <c r="D25" s="1">
        <v>1547</v>
      </c>
      <c r="E25" s="1">
        <v>124</v>
      </c>
      <c r="F25" s="1">
        <v>27</v>
      </c>
      <c r="G25" s="1">
        <v>13</v>
      </c>
      <c r="H25" s="1">
        <v>14</v>
      </c>
      <c r="I25" s="1">
        <v>25</v>
      </c>
      <c r="J25" s="1">
        <f t="shared" si="2"/>
        <v>4772</v>
      </c>
      <c r="K25">
        <v>1750</v>
      </c>
      <c r="L25" t="s">
        <v>13</v>
      </c>
      <c r="M25" t="s">
        <v>44</v>
      </c>
      <c r="N25" t="str">
        <f t="shared" si="3"/>
        <v>2</v>
      </c>
      <c r="O25" t="s">
        <v>16</v>
      </c>
      <c r="R25">
        <f t="shared" si="4"/>
        <v>6</v>
      </c>
      <c r="S25">
        <f t="shared" si="1"/>
        <v>36</v>
      </c>
      <c r="T25">
        <f t="shared" si="1"/>
        <v>40</v>
      </c>
      <c r="U25">
        <f t="shared" si="1"/>
        <v>31</v>
      </c>
      <c r="V25">
        <f t="shared" si="1"/>
        <v>34</v>
      </c>
      <c r="W25">
        <f t="shared" si="1"/>
        <v>38</v>
      </c>
      <c r="X25">
        <f t="shared" si="6"/>
        <v>4772</v>
      </c>
      <c r="Y25" s="3">
        <f t="shared" si="5"/>
        <v>4.7725714285714282</v>
      </c>
    </row>
    <row r="26" spans="1:25">
      <c r="A26">
        <v>4.5045714285714284</v>
      </c>
      <c r="B26">
        <v>0</v>
      </c>
      <c r="C26">
        <v>1750</v>
      </c>
      <c r="D26" s="1">
        <v>1356</v>
      </c>
      <c r="E26" s="1">
        <v>187</v>
      </c>
      <c r="F26" s="1">
        <v>81</v>
      </c>
      <c r="G26" s="1">
        <v>38</v>
      </c>
      <c r="H26" s="1">
        <v>36</v>
      </c>
      <c r="I26" s="1">
        <v>52</v>
      </c>
      <c r="J26" s="1">
        <f t="shared" si="2"/>
        <v>4504</v>
      </c>
      <c r="K26">
        <v>1750</v>
      </c>
      <c r="L26" t="s">
        <v>10</v>
      </c>
      <c r="M26" t="s">
        <v>45</v>
      </c>
      <c r="N26" t="str">
        <f t="shared" si="3"/>
        <v>2</v>
      </c>
      <c r="O26" t="s">
        <v>19</v>
      </c>
      <c r="R26">
        <f t="shared" si="4"/>
        <v>32</v>
      </c>
      <c r="S26">
        <f t="shared" si="1"/>
        <v>8</v>
      </c>
      <c r="T26">
        <f t="shared" si="1"/>
        <v>14</v>
      </c>
      <c r="U26">
        <f t="shared" si="1"/>
        <v>15</v>
      </c>
      <c r="V26">
        <f t="shared" si="1"/>
        <v>19</v>
      </c>
      <c r="W26">
        <f t="shared" si="1"/>
        <v>17</v>
      </c>
      <c r="X26">
        <f t="shared" si="6"/>
        <v>4504</v>
      </c>
      <c r="Y26" s="3">
        <f t="shared" si="5"/>
        <v>4.5045714285714284</v>
      </c>
    </row>
    <row r="27" spans="1:25">
      <c r="A27">
        <v>4.7702857142857145</v>
      </c>
      <c r="B27">
        <v>0</v>
      </c>
      <c r="C27">
        <v>1750</v>
      </c>
      <c r="D27" s="1">
        <v>1556</v>
      </c>
      <c r="E27" s="1">
        <v>116</v>
      </c>
      <c r="F27" s="1">
        <v>23</v>
      </c>
      <c r="G27" s="1">
        <v>14</v>
      </c>
      <c r="H27" s="1">
        <v>7</v>
      </c>
      <c r="I27" s="1">
        <v>34</v>
      </c>
      <c r="J27" s="1">
        <f t="shared" si="2"/>
        <v>4770</v>
      </c>
      <c r="K27">
        <v>1750</v>
      </c>
      <c r="L27" t="s">
        <v>13</v>
      </c>
      <c r="M27" t="s">
        <v>46</v>
      </c>
      <c r="N27" t="str">
        <f t="shared" si="3"/>
        <v>2</v>
      </c>
      <c r="O27" t="s">
        <v>19</v>
      </c>
      <c r="R27">
        <f t="shared" si="4"/>
        <v>4</v>
      </c>
      <c r="S27">
        <f t="shared" si="1"/>
        <v>41</v>
      </c>
      <c r="T27">
        <f t="shared" si="1"/>
        <v>42</v>
      </c>
      <c r="U27">
        <f t="shared" si="1"/>
        <v>27</v>
      </c>
      <c r="V27">
        <f t="shared" si="1"/>
        <v>42</v>
      </c>
      <c r="W27">
        <f t="shared" si="1"/>
        <v>34</v>
      </c>
      <c r="X27">
        <f t="shared" si="6"/>
        <v>4770</v>
      </c>
      <c r="Y27" s="3">
        <f t="shared" si="5"/>
        <v>4.7702857142857145</v>
      </c>
    </row>
    <row r="28" spans="1:25">
      <c r="A28">
        <v>4.532</v>
      </c>
      <c r="B28">
        <v>0</v>
      </c>
      <c r="C28">
        <v>1750</v>
      </c>
      <c r="D28" s="1">
        <v>1403</v>
      </c>
      <c r="E28" s="1">
        <v>144</v>
      </c>
      <c r="F28" s="1">
        <v>72</v>
      </c>
      <c r="G28" s="1">
        <v>42</v>
      </c>
      <c r="H28" s="1">
        <v>40</v>
      </c>
      <c r="I28" s="1">
        <v>49</v>
      </c>
      <c r="J28" s="1">
        <f t="shared" si="2"/>
        <v>4532</v>
      </c>
      <c r="K28">
        <v>1750</v>
      </c>
      <c r="L28" t="s">
        <v>10</v>
      </c>
      <c r="M28" t="s">
        <v>47</v>
      </c>
      <c r="N28" t="str">
        <f t="shared" si="3"/>
        <v>2</v>
      </c>
      <c r="O28" t="s">
        <v>22</v>
      </c>
      <c r="R28">
        <f t="shared" si="4"/>
        <v>25</v>
      </c>
      <c r="S28">
        <f t="shared" si="1"/>
        <v>28</v>
      </c>
      <c r="T28">
        <f t="shared" si="1"/>
        <v>19</v>
      </c>
      <c r="U28">
        <f t="shared" si="1"/>
        <v>12</v>
      </c>
      <c r="V28">
        <f t="shared" si="1"/>
        <v>16</v>
      </c>
      <c r="W28">
        <f t="shared" si="1"/>
        <v>21</v>
      </c>
      <c r="X28">
        <f t="shared" si="6"/>
        <v>4532</v>
      </c>
      <c r="Y28" s="3">
        <f t="shared" si="5"/>
        <v>4.532</v>
      </c>
    </row>
    <row r="29" spans="1:25">
      <c r="A29">
        <v>4.7748571428571429</v>
      </c>
      <c r="B29">
        <v>0</v>
      </c>
      <c r="C29">
        <v>1750</v>
      </c>
      <c r="D29" s="1">
        <v>1556</v>
      </c>
      <c r="E29" s="1">
        <v>121</v>
      </c>
      <c r="F29" s="1">
        <v>20</v>
      </c>
      <c r="G29" s="1">
        <v>12</v>
      </c>
      <c r="H29" s="1">
        <v>8</v>
      </c>
      <c r="I29" s="1">
        <v>33</v>
      </c>
      <c r="J29" s="1">
        <f t="shared" si="2"/>
        <v>4774</v>
      </c>
      <c r="K29">
        <v>1750</v>
      </c>
      <c r="L29" t="s">
        <v>13</v>
      </c>
      <c r="M29" t="s">
        <v>48</v>
      </c>
      <c r="N29" t="str">
        <f t="shared" si="3"/>
        <v>2</v>
      </c>
      <c r="O29" t="s">
        <v>22</v>
      </c>
      <c r="R29">
        <f t="shared" si="4"/>
        <v>4</v>
      </c>
      <c r="S29">
        <f t="shared" si="1"/>
        <v>38</v>
      </c>
      <c r="T29">
        <f t="shared" si="1"/>
        <v>43</v>
      </c>
      <c r="U29">
        <f t="shared" si="1"/>
        <v>35</v>
      </c>
      <c r="V29">
        <f t="shared" si="1"/>
        <v>39</v>
      </c>
      <c r="W29">
        <f t="shared" si="1"/>
        <v>35</v>
      </c>
      <c r="X29">
        <f t="shared" si="6"/>
        <v>4774</v>
      </c>
      <c r="Y29" s="3">
        <f t="shared" si="5"/>
        <v>4.7748571428571429</v>
      </c>
    </row>
    <row r="30" spans="1:25">
      <c r="A30">
        <v>4.363428571428571</v>
      </c>
      <c r="B30">
        <v>0</v>
      </c>
      <c r="C30">
        <v>1750</v>
      </c>
      <c r="D30" s="1">
        <v>1282</v>
      </c>
      <c r="E30" s="1">
        <v>181</v>
      </c>
      <c r="F30" s="1">
        <v>117</v>
      </c>
      <c r="G30" s="1">
        <v>47</v>
      </c>
      <c r="H30" s="1">
        <v>57</v>
      </c>
      <c r="I30" s="1">
        <v>66</v>
      </c>
      <c r="J30" s="1">
        <f t="shared" si="2"/>
        <v>4363</v>
      </c>
      <c r="K30">
        <v>1750</v>
      </c>
      <c r="L30" t="s">
        <v>10</v>
      </c>
      <c r="M30" t="s">
        <v>49</v>
      </c>
      <c r="N30" t="str">
        <f t="shared" si="3"/>
        <v>2</v>
      </c>
      <c r="O30" t="s">
        <v>25</v>
      </c>
      <c r="R30">
        <f t="shared" si="4"/>
        <v>38</v>
      </c>
      <c r="S30">
        <f t="shared" si="1"/>
        <v>11</v>
      </c>
      <c r="T30">
        <f t="shared" si="1"/>
        <v>4</v>
      </c>
      <c r="U30">
        <f t="shared" si="1"/>
        <v>8</v>
      </c>
      <c r="V30">
        <f t="shared" si="1"/>
        <v>9</v>
      </c>
      <c r="W30">
        <f t="shared" si="1"/>
        <v>12</v>
      </c>
      <c r="X30">
        <f t="shared" si="6"/>
        <v>4363</v>
      </c>
      <c r="Y30" s="3">
        <f t="shared" si="5"/>
        <v>4.363428571428571</v>
      </c>
    </row>
    <row r="31" spans="1:25">
      <c r="A31">
        <v>4.6302857142857139</v>
      </c>
      <c r="B31">
        <v>0</v>
      </c>
      <c r="C31">
        <v>1750</v>
      </c>
      <c r="D31" s="1">
        <v>1442</v>
      </c>
      <c r="E31" s="1">
        <v>164</v>
      </c>
      <c r="F31" s="1">
        <v>62</v>
      </c>
      <c r="G31" s="1">
        <v>14</v>
      </c>
      <c r="H31" s="1">
        <v>23</v>
      </c>
      <c r="I31" s="1">
        <v>45</v>
      </c>
      <c r="J31" s="1">
        <f t="shared" si="2"/>
        <v>4630</v>
      </c>
      <c r="K31">
        <v>1750</v>
      </c>
      <c r="L31" t="s">
        <v>13</v>
      </c>
      <c r="M31" t="s">
        <v>50</v>
      </c>
      <c r="N31" t="str">
        <f t="shared" si="3"/>
        <v>2</v>
      </c>
      <c r="O31" t="s">
        <v>25</v>
      </c>
      <c r="R31">
        <f t="shared" si="4"/>
        <v>18</v>
      </c>
      <c r="S31">
        <f t="shared" si="1"/>
        <v>19</v>
      </c>
      <c r="T31">
        <f t="shared" si="1"/>
        <v>24</v>
      </c>
      <c r="U31">
        <f t="shared" si="1"/>
        <v>27</v>
      </c>
      <c r="V31">
        <f t="shared" si="1"/>
        <v>26</v>
      </c>
      <c r="W31">
        <f t="shared" si="1"/>
        <v>26</v>
      </c>
      <c r="X31">
        <f t="shared" si="6"/>
        <v>4630</v>
      </c>
      <c r="Y31" s="3">
        <f t="shared" si="5"/>
        <v>4.6302857142857139</v>
      </c>
    </row>
    <row r="32" spans="1:25">
      <c r="A32">
        <v>4.4245714285714284</v>
      </c>
      <c r="B32">
        <v>0</v>
      </c>
      <c r="C32">
        <v>1750</v>
      </c>
      <c r="D32" s="1">
        <v>1351</v>
      </c>
      <c r="E32" s="1">
        <v>147</v>
      </c>
      <c r="F32" s="1">
        <v>89</v>
      </c>
      <c r="G32" s="1">
        <v>38</v>
      </c>
      <c r="H32" s="1">
        <v>57</v>
      </c>
      <c r="I32" s="1">
        <v>68</v>
      </c>
      <c r="J32" s="1">
        <f t="shared" si="2"/>
        <v>4424</v>
      </c>
      <c r="K32">
        <v>1750</v>
      </c>
      <c r="L32" t="s">
        <v>10</v>
      </c>
      <c r="M32" t="s">
        <v>51</v>
      </c>
      <c r="N32" t="str">
        <f t="shared" si="3"/>
        <v>2</v>
      </c>
      <c r="O32" t="s">
        <v>28</v>
      </c>
      <c r="R32">
        <f t="shared" si="4"/>
        <v>33</v>
      </c>
      <c r="S32">
        <f t="shared" si="1"/>
        <v>25</v>
      </c>
      <c r="T32">
        <f t="shared" si="1"/>
        <v>12</v>
      </c>
      <c r="U32">
        <f t="shared" si="1"/>
        <v>15</v>
      </c>
      <c r="V32">
        <f t="shared" si="1"/>
        <v>9</v>
      </c>
      <c r="W32">
        <f t="shared" si="1"/>
        <v>10</v>
      </c>
      <c r="X32">
        <f t="shared" si="6"/>
        <v>4424</v>
      </c>
      <c r="Y32" s="3">
        <f t="shared" si="5"/>
        <v>4.4245714285714284</v>
      </c>
    </row>
    <row r="33" spans="1:26">
      <c r="A33">
        <v>4.6805714285714286</v>
      </c>
      <c r="B33">
        <v>0</v>
      </c>
      <c r="C33">
        <v>1750</v>
      </c>
      <c r="D33" s="1">
        <v>1490</v>
      </c>
      <c r="E33" s="1">
        <v>141</v>
      </c>
      <c r="F33" s="1">
        <v>41</v>
      </c>
      <c r="G33" s="1">
        <v>19</v>
      </c>
      <c r="H33" s="1">
        <v>16</v>
      </c>
      <c r="I33" s="1">
        <v>43</v>
      </c>
      <c r="J33" s="1">
        <f t="shared" si="2"/>
        <v>4680</v>
      </c>
      <c r="K33">
        <v>1750</v>
      </c>
      <c r="L33" t="s">
        <v>13</v>
      </c>
      <c r="M33" t="s">
        <v>52</v>
      </c>
      <c r="N33" t="str">
        <f t="shared" si="3"/>
        <v>2</v>
      </c>
      <c r="O33" t="s">
        <v>28</v>
      </c>
      <c r="R33">
        <f t="shared" si="4"/>
        <v>11</v>
      </c>
      <c r="S33">
        <f t="shared" si="1"/>
        <v>30</v>
      </c>
      <c r="T33">
        <f t="shared" si="1"/>
        <v>36</v>
      </c>
      <c r="U33">
        <f t="shared" si="1"/>
        <v>25</v>
      </c>
      <c r="V33">
        <f t="shared" si="1"/>
        <v>32</v>
      </c>
      <c r="W33">
        <f t="shared" si="1"/>
        <v>28</v>
      </c>
      <c r="X33">
        <f t="shared" si="6"/>
        <v>4680</v>
      </c>
      <c r="Y33" s="3">
        <f t="shared" si="5"/>
        <v>4.6805714285714286</v>
      </c>
    </row>
    <row r="34" spans="1:26">
      <c r="A34">
        <v>4.6245714285714286</v>
      </c>
      <c r="B34">
        <v>0</v>
      </c>
      <c r="C34">
        <v>1750</v>
      </c>
      <c r="D34" s="1">
        <v>1436</v>
      </c>
      <c r="E34" s="1">
        <v>168</v>
      </c>
      <c r="F34" s="1">
        <v>60</v>
      </c>
      <c r="G34" s="1">
        <v>21</v>
      </c>
      <c r="H34" s="1">
        <v>19</v>
      </c>
      <c r="I34" s="1">
        <v>46</v>
      </c>
      <c r="J34" s="1">
        <f t="shared" si="2"/>
        <v>4624</v>
      </c>
      <c r="K34">
        <v>1750</v>
      </c>
      <c r="L34" t="s">
        <v>13</v>
      </c>
      <c r="M34" t="s">
        <v>53</v>
      </c>
      <c r="N34" t="str">
        <f t="shared" si="3"/>
        <v>2</v>
      </c>
      <c r="O34" t="s">
        <v>31</v>
      </c>
      <c r="R34">
        <f t="shared" si="4"/>
        <v>20</v>
      </c>
      <c r="S34">
        <f t="shared" si="1"/>
        <v>17</v>
      </c>
      <c r="T34">
        <f t="shared" si="1"/>
        <v>27</v>
      </c>
      <c r="U34">
        <f t="shared" si="1"/>
        <v>23</v>
      </c>
      <c r="V34">
        <f t="shared" si="1"/>
        <v>27</v>
      </c>
      <c r="W34">
        <f t="shared" si="1"/>
        <v>25</v>
      </c>
      <c r="X34">
        <f t="shared" si="6"/>
        <v>4624</v>
      </c>
      <c r="Y34" s="3">
        <f t="shared" si="5"/>
        <v>4.6245714285714286</v>
      </c>
    </row>
    <row r="35" spans="1:26">
      <c r="A35">
        <v>4.1662857142857144</v>
      </c>
      <c r="B35">
        <v>0</v>
      </c>
      <c r="C35">
        <v>1750</v>
      </c>
      <c r="D35" s="1">
        <v>1292</v>
      </c>
      <c r="E35" s="1">
        <v>128</v>
      </c>
      <c r="F35" s="1">
        <v>73</v>
      </c>
      <c r="G35" s="1">
        <v>31</v>
      </c>
      <c r="H35" s="1">
        <v>38</v>
      </c>
      <c r="I35" s="1">
        <v>188</v>
      </c>
      <c r="J35" s="1">
        <f t="shared" si="2"/>
        <v>4166</v>
      </c>
      <c r="K35">
        <v>1750</v>
      </c>
      <c r="L35" t="s">
        <v>10</v>
      </c>
      <c r="M35" t="s">
        <v>54</v>
      </c>
      <c r="N35" t="str">
        <f t="shared" si="3"/>
        <v>2</v>
      </c>
      <c r="O35" t="s">
        <v>34</v>
      </c>
      <c r="R35">
        <f t="shared" si="4"/>
        <v>36</v>
      </c>
      <c r="S35">
        <f t="shared" si="1"/>
        <v>34</v>
      </c>
      <c r="T35">
        <f t="shared" si="1"/>
        <v>18</v>
      </c>
      <c r="U35">
        <f t="shared" si="1"/>
        <v>19</v>
      </c>
      <c r="V35">
        <f t="shared" si="1"/>
        <v>18</v>
      </c>
      <c r="W35">
        <f t="shared" si="1"/>
        <v>1</v>
      </c>
      <c r="X35">
        <f t="shared" si="6"/>
        <v>4166</v>
      </c>
      <c r="Y35" s="3">
        <f t="shared" si="5"/>
        <v>4.1662857142857144</v>
      </c>
    </row>
    <row r="36" spans="1:26">
      <c r="A36">
        <v>4.5171428571428569</v>
      </c>
      <c r="B36">
        <v>0</v>
      </c>
      <c r="C36">
        <v>1750</v>
      </c>
      <c r="D36" s="1">
        <v>1434</v>
      </c>
      <c r="E36" s="1">
        <v>132</v>
      </c>
      <c r="F36" s="1">
        <v>57</v>
      </c>
      <c r="G36" s="1">
        <v>11</v>
      </c>
      <c r="H36" s="1">
        <v>14</v>
      </c>
      <c r="I36" s="1">
        <v>102</v>
      </c>
      <c r="J36" s="1">
        <f t="shared" si="2"/>
        <v>4517</v>
      </c>
      <c r="K36">
        <v>1750</v>
      </c>
      <c r="L36" t="s">
        <v>13</v>
      </c>
      <c r="M36" t="s">
        <v>55</v>
      </c>
      <c r="N36" t="str">
        <f t="shared" si="3"/>
        <v>2</v>
      </c>
      <c r="O36" t="s">
        <v>34</v>
      </c>
      <c r="R36">
        <f t="shared" si="4"/>
        <v>21</v>
      </c>
      <c r="S36">
        <f t="shared" si="1"/>
        <v>32</v>
      </c>
      <c r="T36">
        <f t="shared" si="1"/>
        <v>31</v>
      </c>
      <c r="U36">
        <f t="shared" si="1"/>
        <v>37</v>
      </c>
      <c r="V36">
        <f t="shared" si="1"/>
        <v>34</v>
      </c>
      <c r="W36">
        <f t="shared" si="1"/>
        <v>2</v>
      </c>
      <c r="X36">
        <f t="shared" si="6"/>
        <v>4517</v>
      </c>
      <c r="Y36" s="3">
        <f t="shared" si="5"/>
        <v>4.5171428571428569</v>
      </c>
    </row>
    <row r="37" spans="1:26">
      <c r="A37">
        <v>4.4308571428571426</v>
      </c>
      <c r="B37">
        <v>0</v>
      </c>
      <c r="C37">
        <v>1750</v>
      </c>
      <c r="D37" s="1">
        <v>1374</v>
      </c>
      <c r="E37" s="1">
        <v>143</v>
      </c>
      <c r="F37" s="1">
        <v>72</v>
      </c>
      <c r="G37" s="1">
        <v>28</v>
      </c>
      <c r="H37" s="1">
        <v>40</v>
      </c>
      <c r="I37" s="1">
        <v>93</v>
      </c>
      <c r="J37" s="1">
        <f t="shared" si="2"/>
        <v>4430</v>
      </c>
      <c r="K37">
        <v>1750</v>
      </c>
      <c r="L37" t="s">
        <v>10</v>
      </c>
      <c r="M37" t="s">
        <v>56</v>
      </c>
      <c r="N37" t="str">
        <f t="shared" si="3"/>
        <v>2</v>
      </c>
      <c r="O37" t="s">
        <v>37</v>
      </c>
      <c r="R37">
        <f t="shared" si="4"/>
        <v>28</v>
      </c>
      <c r="S37">
        <f t="shared" si="1"/>
        <v>29</v>
      </c>
      <c r="T37">
        <f t="shared" si="1"/>
        <v>19</v>
      </c>
      <c r="U37">
        <f t="shared" si="1"/>
        <v>20</v>
      </c>
      <c r="V37">
        <f t="shared" si="1"/>
        <v>16</v>
      </c>
      <c r="W37">
        <f t="shared" si="1"/>
        <v>3</v>
      </c>
      <c r="X37">
        <f t="shared" si="6"/>
        <v>4430</v>
      </c>
      <c r="Y37" s="3">
        <f t="shared" si="5"/>
        <v>4.4308571428571426</v>
      </c>
    </row>
    <row r="38" spans="1:26">
      <c r="A38">
        <v>4.7194285714285718</v>
      </c>
      <c r="B38">
        <v>0</v>
      </c>
      <c r="C38">
        <v>1750</v>
      </c>
      <c r="D38" s="1">
        <v>1531</v>
      </c>
      <c r="E38" s="1">
        <v>118</v>
      </c>
      <c r="F38" s="1">
        <v>34</v>
      </c>
      <c r="G38" s="1">
        <v>10</v>
      </c>
      <c r="H38" s="1">
        <v>10</v>
      </c>
      <c r="I38" s="1">
        <v>47</v>
      </c>
      <c r="J38" s="1">
        <f t="shared" si="2"/>
        <v>4719</v>
      </c>
      <c r="K38">
        <v>1750</v>
      </c>
      <c r="L38" t="s">
        <v>13</v>
      </c>
      <c r="M38" t="s">
        <v>57</v>
      </c>
      <c r="N38" t="str">
        <f t="shared" si="3"/>
        <v>2</v>
      </c>
      <c r="O38" t="s">
        <v>37</v>
      </c>
      <c r="R38">
        <f t="shared" si="4"/>
        <v>8</v>
      </c>
      <c r="S38">
        <f t="shared" si="1"/>
        <v>39</v>
      </c>
      <c r="T38">
        <f t="shared" si="1"/>
        <v>38</v>
      </c>
      <c r="U38">
        <f t="shared" si="1"/>
        <v>38</v>
      </c>
      <c r="V38">
        <f t="shared" si="1"/>
        <v>38</v>
      </c>
      <c r="W38">
        <f t="shared" si="1"/>
        <v>24</v>
      </c>
      <c r="X38">
        <f t="shared" si="6"/>
        <v>4719</v>
      </c>
      <c r="Y38" s="3">
        <f t="shared" si="5"/>
        <v>4.7194285714285718</v>
      </c>
    </row>
    <row r="39" spans="1:26">
      <c r="A39">
        <v>4.4125714285714288</v>
      </c>
      <c r="B39">
        <v>0</v>
      </c>
      <c r="C39">
        <v>1750</v>
      </c>
      <c r="D39" s="1">
        <v>1365</v>
      </c>
      <c r="E39" s="1">
        <v>127</v>
      </c>
      <c r="F39" s="1">
        <v>80</v>
      </c>
      <c r="G39" s="1">
        <v>38</v>
      </c>
      <c r="H39" s="1">
        <v>73</v>
      </c>
      <c r="I39" s="1">
        <v>67</v>
      </c>
      <c r="J39" s="1">
        <f t="shared" si="2"/>
        <v>4412</v>
      </c>
      <c r="K39">
        <v>1750</v>
      </c>
      <c r="L39" t="s">
        <v>10</v>
      </c>
      <c r="M39" t="s">
        <v>58</v>
      </c>
      <c r="N39" t="str">
        <f t="shared" si="3"/>
        <v>2</v>
      </c>
      <c r="O39">
        <v>10</v>
      </c>
      <c r="R39">
        <f t="shared" si="4"/>
        <v>31</v>
      </c>
      <c r="S39">
        <f t="shared" si="1"/>
        <v>35</v>
      </c>
      <c r="T39">
        <f t="shared" si="1"/>
        <v>15</v>
      </c>
      <c r="U39">
        <f t="shared" si="1"/>
        <v>15</v>
      </c>
      <c r="V39">
        <f t="shared" si="1"/>
        <v>3</v>
      </c>
      <c r="W39">
        <f t="shared" si="1"/>
        <v>11</v>
      </c>
      <c r="X39">
        <f t="shared" si="6"/>
        <v>4412</v>
      </c>
      <c r="Y39" s="3">
        <f t="shared" si="5"/>
        <v>4.4125714285714288</v>
      </c>
    </row>
    <row r="40" spans="1:26">
      <c r="A40">
        <v>4.6297142857142859</v>
      </c>
      <c r="B40">
        <v>0</v>
      </c>
      <c r="C40">
        <v>1750</v>
      </c>
      <c r="D40" s="1">
        <v>1487</v>
      </c>
      <c r="E40" s="1">
        <v>108</v>
      </c>
      <c r="F40" s="1">
        <v>66</v>
      </c>
      <c r="G40" s="1">
        <v>9</v>
      </c>
      <c r="H40" s="1">
        <v>19</v>
      </c>
      <c r="I40" s="1">
        <v>61</v>
      </c>
      <c r="J40" s="1">
        <f t="shared" si="2"/>
        <v>4629</v>
      </c>
      <c r="K40">
        <v>1750</v>
      </c>
      <c r="L40" t="s">
        <v>13</v>
      </c>
      <c r="M40" t="s">
        <v>59</v>
      </c>
      <c r="N40" t="str">
        <f t="shared" si="3"/>
        <v>2</v>
      </c>
      <c r="O40">
        <v>10</v>
      </c>
      <c r="R40">
        <f t="shared" si="4"/>
        <v>12</v>
      </c>
      <c r="S40">
        <f t="shared" si="1"/>
        <v>42</v>
      </c>
      <c r="T40">
        <f t="shared" si="1"/>
        <v>23</v>
      </c>
      <c r="U40">
        <f t="shared" si="1"/>
        <v>41</v>
      </c>
      <c r="V40">
        <f t="shared" si="1"/>
        <v>27</v>
      </c>
      <c r="W40">
        <f t="shared" si="1"/>
        <v>15</v>
      </c>
      <c r="X40">
        <f t="shared" si="6"/>
        <v>4629</v>
      </c>
      <c r="Y40" s="3">
        <f t="shared" si="5"/>
        <v>4.6297142857142859</v>
      </c>
    </row>
    <row r="41" spans="1:26">
      <c r="A41">
        <v>4.7359999999999998</v>
      </c>
      <c r="B41">
        <v>0</v>
      </c>
      <c r="C41">
        <v>1750</v>
      </c>
      <c r="D41" s="1">
        <v>1461</v>
      </c>
      <c r="E41" s="1">
        <v>194</v>
      </c>
      <c r="F41" s="1">
        <v>59</v>
      </c>
      <c r="G41" s="1">
        <v>13</v>
      </c>
      <c r="H41" s="1">
        <v>4</v>
      </c>
      <c r="I41" s="1">
        <v>19</v>
      </c>
      <c r="J41" s="1">
        <f t="shared" si="2"/>
        <v>4736</v>
      </c>
      <c r="K41">
        <v>1750</v>
      </c>
      <c r="L41" t="s">
        <v>10</v>
      </c>
      <c r="M41" t="s">
        <v>60</v>
      </c>
      <c r="N41" t="str">
        <f t="shared" si="3"/>
        <v>3</v>
      </c>
      <c r="O41" t="s">
        <v>12</v>
      </c>
      <c r="R41">
        <f t="shared" si="4"/>
        <v>16</v>
      </c>
      <c r="S41">
        <f t="shared" si="1"/>
        <v>3</v>
      </c>
      <c r="T41">
        <f t="shared" si="1"/>
        <v>28</v>
      </c>
      <c r="U41">
        <f t="shared" si="1"/>
        <v>31</v>
      </c>
      <c r="V41">
        <f t="shared" si="1"/>
        <v>43</v>
      </c>
      <c r="W41">
        <f t="shared" si="1"/>
        <v>43</v>
      </c>
      <c r="X41">
        <f t="shared" si="6"/>
        <v>4736</v>
      </c>
      <c r="Y41" s="3">
        <f t="shared" si="5"/>
        <v>4.7359999999999998</v>
      </c>
    </row>
    <row r="42" spans="1:26">
      <c r="A42">
        <v>4.8165714285714287</v>
      </c>
      <c r="B42">
        <v>0</v>
      </c>
      <c r="C42">
        <v>1750</v>
      </c>
      <c r="D42" s="1">
        <v>1569</v>
      </c>
      <c r="E42" s="1">
        <v>122</v>
      </c>
      <c r="F42" s="1">
        <v>26</v>
      </c>
      <c r="G42" s="1">
        <v>7</v>
      </c>
      <c r="H42" s="1">
        <v>4</v>
      </c>
      <c r="I42" s="1">
        <v>22</v>
      </c>
      <c r="J42" s="1">
        <f t="shared" si="2"/>
        <v>4816</v>
      </c>
      <c r="K42">
        <v>1750</v>
      </c>
      <c r="L42" t="s">
        <v>13</v>
      </c>
      <c r="M42" t="s">
        <v>61</v>
      </c>
      <c r="N42" t="str">
        <f t="shared" si="3"/>
        <v>3</v>
      </c>
      <c r="O42" t="s">
        <v>12</v>
      </c>
      <c r="R42">
        <f t="shared" si="4"/>
        <v>3</v>
      </c>
      <c r="S42">
        <f t="shared" si="1"/>
        <v>37</v>
      </c>
      <c r="T42">
        <f t="shared" si="1"/>
        <v>41</v>
      </c>
      <c r="U42">
        <f t="shared" si="1"/>
        <v>43</v>
      </c>
      <c r="V42">
        <f t="shared" si="1"/>
        <v>43</v>
      </c>
      <c r="W42">
        <f t="shared" si="1"/>
        <v>40</v>
      </c>
      <c r="X42">
        <f t="shared" si="6"/>
        <v>4816</v>
      </c>
      <c r="Y42" s="3">
        <f t="shared" si="5"/>
        <v>4.8165714285714287</v>
      </c>
    </row>
    <row r="43" spans="1:26">
      <c r="A43">
        <v>4.4977142857142853</v>
      </c>
      <c r="B43">
        <v>0</v>
      </c>
      <c r="C43">
        <v>1750</v>
      </c>
      <c r="D43" s="1">
        <v>1368</v>
      </c>
      <c r="E43" s="1">
        <v>185</v>
      </c>
      <c r="F43" s="1">
        <v>70</v>
      </c>
      <c r="G43" s="1">
        <v>28</v>
      </c>
      <c r="H43" s="1">
        <v>25</v>
      </c>
      <c r="I43" s="1">
        <v>74</v>
      </c>
      <c r="J43" s="1">
        <f t="shared" si="2"/>
        <v>4497</v>
      </c>
      <c r="K43">
        <v>1750</v>
      </c>
      <c r="L43" t="s">
        <v>10</v>
      </c>
      <c r="M43" t="s">
        <v>62</v>
      </c>
      <c r="N43" t="str">
        <f t="shared" si="3"/>
        <v>3</v>
      </c>
      <c r="O43" t="s">
        <v>16</v>
      </c>
      <c r="R43">
        <f t="shared" si="4"/>
        <v>30</v>
      </c>
      <c r="S43">
        <f t="shared" si="1"/>
        <v>9</v>
      </c>
      <c r="T43">
        <f t="shared" si="1"/>
        <v>21</v>
      </c>
      <c r="U43">
        <f t="shared" si="1"/>
        <v>20</v>
      </c>
      <c r="V43">
        <f t="shared" si="1"/>
        <v>25</v>
      </c>
      <c r="W43">
        <f t="shared" si="1"/>
        <v>7</v>
      </c>
      <c r="X43">
        <f t="shared" si="6"/>
        <v>4497</v>
      </c>
      <c r="Y43" s="3">
        <f t="shared" si="5"/>
        <v>4.4977142857142853</v>
      </c>
    </row>
    <row r="44" spans="1:26">
      <c r="A44">
        <v>4.6931428571428571</v>
      </c>
      <c r="B44">
        <v>0</v>
      </c>
      <c r="C44">
        <v>1750</v>
      </c>
      <c r="D44" s="1">
        <v>1502</v>
      </c>
      <c r="E44" s="1">
        <v>138</v>
      </c>
      <c r="F44" s="1">
        <v>43</v>
      </c>
      <c r="G44" s="1">
        <v>7</v>
      </c>
      <c r="H44" s="1">
        <v>8</v>
      </c>
      <c r="I44" s="1">
        <v>52</v>
      </c>
      <c r="J44" s="1">
        <f t="shared" si="2"/>
        <v>4693</v>
      </c>
      <c r="K44">
        <v>1750</v>
      </c>
      <c r="L44" t="s">
        <v>13</v>
      </c>
      <c r="M44" t="s">
        <v>63</v>
      </c>
      <c r="N44" t="str">
        <f t="shared" si="3"/>
        <v>3</v>
      </c>
      <c r="O44" t="s">
        <v>16</v>
      </c>
      <c r="R44">
        <f t="shared" si="4"/>
        <v>10</v>
      </c>
      <c r="S44">
        <f t="shared" si="1"/>
        <v>31</v>
      </c>
      <c r="T44">
        <f t="shared" si="1"/>
        <v>35</v>
      </c>
      <c r="U44">
        <f t="shared" si="1"/>
        <v>43</v>
      </c>
      <c r="V44">
        <f t="shared" si="1"/>
        <v>39</v>
      </c>
      <c r="W44">
        <f t="shared" si="1"/>
        <v>17</v>
      </c>
      <c r="X44">
        <f t="shared" si="6"/>
        <v>4693</v>
      </c>
      <c r="Y44" s="3">
        <f t="shared" si="5"/>
        <v>4.6931428571428571</v>
      </c>
    </row>
    <row r="45" spans="1:26">
      <c r="A45">
        <v>4.2434285714285718</v>
      </c>
      <c r="B45">
        <v>0</v>
      </c>
      <c r="C45">
        <v>1750</v>
      </c>
      <c r="D45" s="1">
        <v>1211</v>
      </c>
      <c r="E45" s="1">
        <v>207</v>
      </c>
      <c r="F45" s="1">
        <v>105</v>
      </c>
      <c r="G45" s="1">
        <v>70</v>
      </c>
      <c r="H45" s="1">
        <v>88</v>
      </c>
      <c r="I45" s="1">
        <v>69</v>
      </c>
      <c r="J45" s="1">
        <f t="shared" si="2"/>
        <v>4243</v>
      </c>
      <c r="K45">
        <v>1750</v>
      </c>
      <c r="L45" t="s">
        <v>10</v>
      </c>
      <c r="M45" t="s">
        <v>64</v>
      </c>
      <c r="N45" t="str">
        <f t="shared" si="3"/>
        <v>2</v>
      </c>
      <c r="O45" t="s">
        <v>31</v>
      </c>
      <c r="R45">
        <f t="shared" si="4"/>
        <v>44</v>
      </c>
      <c r="S45">
        <f t="shared" si="1"/>
        <v>2</v>
      </c>
      <c r="T45">
        <f t="shared" si="1"/>
        <v>8</v>
      </c>
      <c r="U45">
        <f t="shared" si="1"/>
        <v>1</v>
      </c>
      <c r="V45">
        <f t="shared" si="1"/>
        <v>1</v>
      </c>
      <c r="W45">
        <f t="shared" si="1"/>
        <v>9</v>
      </c>
      <c r="X45">
        <f t="shared" si="6"/>
        <v>4243</v>
      </c>
      <c r="Y45" s="3">
        <f t="shared" si="5"/>
        <v>4.2434285714285718</v>
      </c>
    </row>
    <row r="48" spans="1:26" ht="18">
      <c r="D48" s="4"/>
      <c r="Z48" s="4"/>
    </row>
    <row r="49" spans="4:37">
      <c r="D49" s="5"/>
      <c r="Z49" s="5"/>
    </row>
    <row r="52" spans="4:37" ht="18">
      <c r="D52" s="6" t="s">
        <v>65</v>
      </c>
      <c r="E52" s="7">
        <v>5701526</v>
      </c>
      <c r="F52" s="6" t="s">
        <v>66</v>
      </c>
      <c r="G52" s="7">
        <v>44</v>
      </c>
      <c r="H52" s="6" t="s">
        <v>67</v>
      </c>
      <c r="I52" s="7">
        <v>6</v>
      </c>
      <c r="J52" s="6" t="s">
        <v>68</v>
      </c>
      <c r="K52" s="7">
        <v>44</v>
      </c>
      <c r="L52" s="6" t="s">
        <v>69</v>
      </c>
      <c r="M52" s="7">
        <v>0</v>
      </c>
      <c r="N52" s="6" t="s">
        <v>70</v>
      </c>
      <c r="O52" s="7" t="s">
        <v>71</v>
      </c>
      <c r="Z52" s="6" t="s">
        <v>65</v>
      </c>
      <c r="AA52" s="7">
        <v>6100923</v>
      </c>
      <c r="AB52" s="6" t="s">
        <v>66</v>
      </c>
      <c r="AC52" s="7">
        <v>44</v>
      </c>
      <c r="AD52" s="6" t="s">
        <v>67</v>
      </c>
      <c r="AE52" s="7">
        <v>5</v>
      </c>
      <c r="AF52" s="6" t="s">
        <v>68</v>
      </c>
      <c r="AG52" s="7">
        <v>44</v>
      </c>
      <c r="AH52" s="6" t="s">
        <v>69</v>
      </c>
      <c r="AI52" s="7">
        <v>0</v>
      </c>
      <c r="AJ52" s="6" t="s">
        <v>70</v>
      </c>
      <c r="AK52" s="7" t="s">
        <v>72</v>
      </c>
    </row>
    <row r="53" spans="4:37" ht="18.600000000000001" thickBot="1">
      <c r="D53" s="4"/>
      <c r="Z53" s="4"/>
    </row>
    <row r="54" spans="4:37" ht="14.4" thickBot="1">
      <c r="D54" s="8" t="s">
        <v>73</v>
      </c>
      <c r="E54" s="8" t="s">
        <v>74</v>
      </c>
      <c r="F54" s="8" t="s">
        <v>75</v>
      </c>
      <c r="G54" s="8" t="s">
        <v>76</v>
      </c>
      <c r="H54" s="8" t="s">
        <v>77</v>
      </c>
      <c r="I54" s="8" t="s">
        <v>78</v>
      </c>
      <c r="J54" s="9" t="s">
        <v>79</v>
      </c>
      <c r="K54" s="8" t="s">
        <v>80</v>
      </c>
      <c r="Q54" t="str">
        <f>E54</f>
        <v>X(A1)</v>
      </c>
      <c r="R54" t="str">
        <f t="shared" ref="R54:U69" si="7">F54</f>
        <v>X(A2)</v>
      </c>
      <c r="S54" t="str">
        <f t="shared" si="7"/>
        <v>X(A3)</v>
      </c>
      <c r="T54" t="str">
        <f t="shared" si="7"/>
        <v>X(A4)</v>
      </c>
      <c r="U54" s="10" t="str">
        <f t="shared" si="7"/>
        <v>X(A5)</v>
      </c>
      <c r="V54" s="10" t="str">
        <f t="shared" ref="V54:V98" si="8">K54</f>
        <v>Y(A7)</v>
      </c>
      <c r="Z54" s="8" t="s">
        <v>73</v>
      </c>
      <c r="AA54" s="8" t="s">
        <v>74</v>
      </c>
      <c r="AB54" s="8" t="s">
        <v>75</v>
      </c>
      <c r="AC54" s="8" t="s">
        <v>76</v>
      </c>
      <c r="AD54" s="8" t="s">
        <v>77</v>
      </c>
      <c r="AE54" s="8" t="s">
        <v>78</v>
      </c>
      <c r="AF54" s="8" t="s">
        <v>81</v>
      </c>
    </row>
    <row r="55" spans="4:37" ht="14.4" thickBot="1">
      <c r="D55" s="8" t="s">
        <v>82</v>
      </c>
      <c r="E55" s="11">
        <v>26</v>
      </c>
      <c r="F55" s="11">
        <v>23</v>
      </c>
      <c r="G55" s="11">
        <v>10</v>
      </c>
      <c r="H55" s="11">
        <v>18</v>
      </c>
      <c r="I55" s="11">
        <v>15</v>
      </c>
      <c r="J55" s="11">
        <v>36</v>
      </c>
      <c r="K55" s="11">
        <v>4552</v>
      </c>
      <c r="Q55">
        <f t="shared" ref="Q55:U98" si="9">E55</f>
        <v>26</v>
      </c>
      <c r="R55">
        <f t="shared" si="7"/>
        <v>23</v>
      </c>
      <c r="S55">
        <f t="shared" si="7"/>
        <v>10</v>
      </c>
      <c r="T55">
        <f t="shared" si="7"/>
        <v>18</v>
      </c>
      <c r="U55">
        <f t="shared" si="7"/>
        <v>15</v>
      </c>
      <c r="V55">
        <f t="shared" si="8"/>
        <v>4552</v>
      </c>
      <c r="Z55" s="8" t="s">
        <v>82</v>
      </c>
      <c r="AA55" s="11">
        <v>26</v>
      </c>
      <c r="AB55" s="11">
        <v>23</v>
      </c>
      <c r="AC55" s="11">
        <v>10</v>
      </c>
      <c r="AD55" s="11">
        <v>18</v>
      </c>
      <c r="AE55" s="11">
        <v>15</v>
      </c>
      <c r="AF55" s="11">
        <v>4552</v>
      </c>
    </row>
    <row r="56" spans="4:37" ht="14.4" thickBot="1">
      <c r="D56" s="8" t="s">
        <v>83</v>
      </c>
      <c r="E56" s="11">
        <v>7</v>
      </c>
      <c r="F56" s="11">
        <v>40</v>
      </c>
      <c r="G56" s="11">
        <v>34</v>
      </c>
      <c r="H56" s="11">
        <v>41</v>
      </c>
      <c r="I56" s="11">
        <v>34</v>
      </c>
      <c r="J56" s="11">
        <v>42</v>
      </c>
      <c r="K56" s="11">
        <v>4776</v>
      </c>
      <c r="Q56">
        <f t="shared" si="9"/>
        <v>7</v>
      </c>
      <c r="R56">
        <f t="shared" si="7"/>
        <v>40</v>
      </c>
      <c r="S56">
        <f t="shared" si="7"/>
        <v>34</v>
      </c>
      <c r="T56">
        <f t="shared" si="7"/>
        <v>41</v>
      </c>
      <c r="U56">
        <f t="shared" si="7"/>
        <v>34</v>
      </c>
      <c r="V56">
        <f t="shared" si="8"/>
        <v>4776</v>
      </c>
      <c r="Z56" s="8" t="s">
        <v>83</v>
      </c>
      <c r="AA56" s="11">
        <v>7</v>
      </c>
      <c r="AB56" s="11">
        <v>40</v>
      </c>
      <c r="AC56" s="11">
        <v>34</v>
      </c>
      <c r="AD56" s="11">
        <v>41</v>
      </c>
      <c r="AE56" s="11">
        <v>34</v>
      </c>
      <c r="AF56" s="11">
        <v>4776</v>
      </c>
    </row>
    <row r="57" spans="4:37" ht="14.4" thickBot="1">
      <c r="D57" s="8" t="s">
        <v>84</v>
      </c>
      <c r="E57" s="11">
        <v>27</v>
      </c>
      <c r="F57" s="11">
        <v>15</v>
      </c>
      <c r="G57" s="11">
        <v>13</v>
      </c>
      <c r="H57" s="11">
        <v>14</v>
      </c>
      <c r="I57" s="11">
        <v>14</v>
      </c>
      <c r="J57" s="11">
        <v>37</v>
      </c>
      <c r="K57" s="11">
        <v>4550</v>
      </c>
      <c r="Q57">
        <f t="shared" si="9"/>
        <v>27</v>
      </c>
      <c r="R57">
        <f t="shared" si="7"/>
        <v>15</v>
      </c>
      <c r="S57">
        <f t="shared" si="7"/>
        <v>13</v>
      </c>
      <c r="T57">
        <f t="shared" si="7"/>
        <v>14</v>
      </c>
      <c r="U57">
        <f t="shared" si="7"/>
        <v>14</v>
      </c>
      <c r="V57">
        <f t="shared" si="8"/>
        <v>4550</v>
      </c>
      <c r="Z57" s="8" t="s">
        <v>84</v>
      </c>
      <c r="AA57" s="11">
        <v>27</v>
      </c>
      <c r="AB57" s="11">
        <v>15</v>
      </c>
      <c r="AC57" s="11">
        <v>13</v>
      </c>
      <c r="AD57" s="11">
        <v>14</v>
      </c>
      <c r="AE57" s="11">
        <v>14</v>
      </c>
      <c r="AF57" s="11">
        <v>4550</v>
      </c>
    </row>
    <row r="58" spans="4:37" ht="14.4" thickBot="1">
      <c r="D58" s="8" t="s">
        <v>85</v>
      </c>
      <c r="E58" s="11">
        <v>2</v>
      </c>
      <c r="F58" s="11">
        <v>44</v>
      </c>
      <c r="G58" s="11">
        <v>39</v>
      </c>
      <c r="H58" s="11">
        <v>38</v>
      </c>
      <c r="I58" s="11">
        <v>34</v>
      </c>
      <c r="J58" s="11">
        <v>44</v>
      </c>
      <c r="K58" s="11">
        <v>4818</v>
      </c>
      <c r="Q58">
        <f t="shared" si="9"/>
        <v>2</v>
      </c>
      <c r="R58">
        <f t="shared" si="7"/>
        <v>44</v>
      </c>
      <c r="S58">
        <f t="shared" si="7"/>
        <v>39</v>
      </c>
      <c r="T58">
        <f t="shared" si="7"/>
        <v>38</v>
      </c>
      <c r="U58">
        <f t="shared" si="7"/>
        <v>34</v>
      </c>
      <c r="V58">
        <f t="shared" si="8"/>
        <v>4818</v>
      </c>
      <c r="Z58" s="8" t="s">
        <v>85</v>
      </c>
      <c r="AA58" s="11">
        <v>2</v>
      </c>
      <c r="AB58" s="11">
        <v>44</v>
      </c>
      <c r="AC58" s="11">
        <v>39</v>
      </c>
      <c r="AD58" s="11">
        <v>38</v>
      </c>
      <c r="AE58" s="11">
        <v>34</v>
      </c>
      <c r="AF58" s="11">
        <v>4818</v>
      </c>
    </row>
    <row r="59" spans="4:37" ht="14.4" thickBot="1">
      <c r="D59" s="8" t="s">
        <v>86</v>
      </c>
      <c r="E59" s="11">
        <v>34</v>
      </c>
      <c r="F59" s="11">
        <v>14</v>
      </c>
      <c r="G59" s="11">
        <v>11</v>
      </c>
      <c r="H59" s="11">
        <v>9</v>
      </c>
      <c r="I59" s="11">
        <v>11</v>
      </c>
      <c r="J59" s="11">
        <v>31</v>
      </c>
      <c r="K59" s="11">
        <v>4480</v>
      </c>
      <c r="Q59">
        <f t="shared" si="9"/>
        <v>34</v>
      </c>
      <c r="R59">
        <f t="shared" si="7"/>
        <v>14</v>
      </c>
      <c r="S59">
        <f t="shared" si="7"/>
        <v>11</v>
      </c>
      <c r="T59">
        <f t="shared" si="7"/>
        <v>9</v>
      </c>
      <c r="U59">
        <f t="shared" si="7"/>
        <v>11</v>
      </c>
      <c r="V59">
        <f t="shared" si="8"/>
        <v>4480</v>
      </c>
      <c r="Z59" s="8" t="s">
        <v>86</v>
      </c>
      <c r="AA59" s="11">
        <v>34</v>
      </c>
      <c r="AB59" s="11">
        <v>14</v>
      </c>
      <c r="AC59" s="11">
        <v>11</v>
      </c>
      <c r="AD59" s="11">
        <v>9</v>
      </c>
      <c r="AE59" s="11">
        <v>11</v>
      </c>
      <c r="AF59" s="11">
        <v>4480</v>
      </c>
    </row>
    <row r="60" spans="4:37" ht="14.4" thickBot="1">
      <c r="D60" s="8" t="s">
        <v>87</v>
      </c>
      <c r="E60" s="11">
        <v>9</v>
      </c>
      <c r="F60" s="11">
        <v>24</v>
      </c>
      <c r="G60" s="11">
        <v>37</v>
      </c>
      <c r="H60" s="11">
        <v>24</v>
      </c>
      <c r="I60" s="11">
        <v>32</v>
      </c>
      <c r="J60" s="11">
        <v>39</v>
      </c>
      <c r="K60" s="11">
        <v>4732</v>
      </c>
      <c r="Q60">
        <f t="shared" si="9"/>
        <v>9</v>
      </c>
      <c r="R60">
        <f t="shared" si="7"/>
        <v>24</v>
      </c>
      <c r="S60">
        <f t="shared" si="7"/>
        <v>37</v>
      </c>
      <c r="T60">
        <f t="shared" si="7"/>
        <v>24</v>
      </c>
      <c r="U60">
        <f t="shared" si="7"/>
        <v>32</v>
      </c>
      <c r="V60">
        <f t="shared" si="8"/>
        <v>4732</v>
      </c>
      <c r="Z60" s="8" t="s">
        <v>87</v>
      </c>
      <c r="AA60" s="11">
        <v>9</v>
      </c>
      <c r="AB60" s="11">
        <v>24</v>
      </c>
      <c r="AC60" s="11">
        <v>37</v>
      </c>
      <c r="AD60" s="11">
        <v>24</v>
      </c>
      <c r="AE60" s="11">
        <v>32</v>
      </c>
      <c r="AF60" s="11">
        <v>4732</v>
      </c>
    </row>
    <row r="61" spans="4:37" ht="14.4" thickBot="1">
      <c r="D61" s="8" t="s">
        <v>88</v>
      </c>
      <c r="E61" s="11">
        <v>35</v>
      </c>
      <c r="F61" s="11">
        <v>22</v>
      </c>
      <c r="G61" s="11">
        <v>9</v>
      </c>
      <c r="H61" s="11">
        <v>3</v>
      </c>
      <c r="I61" s="11">
        <v>12</v>
      </c>
      <c r="J61" s="11">
        <v>4</v>
      </c>
      <c r="K61" s="11">
        <v>4320</v>
      </c>
      <c r="Q61">
        <f t="shared" si="9"/>
        <v>35</v>
      </c>
      <c r="R61">
        <f t="shared" si="7"/>
        <v>22</v>
      </c>
      <c r="S61">
        <f t="shared" si="7"/>
        <v>9</v>
      </c>
      <c r="T61">
        <f t="shared" si="7"/>
        <v>3</v>
      </c>
      <c r="U61">
        <f t="shared" si="7"/>
        <v>12</v>
      </c>
      <c r="V61">
        <f t="shared" si="8"/>
        <v>4320</v>
      </c>
      <c r="Z61" s="8" t="s">
        <v>88</v>
      </c>
      <c r="AA61" s="11">
        <v>35</v>
      </c>
      <c r="AB61" s="11">
        <v>22</v>
      </c>
      <c r="AC61" s="11">
        <v>9</v>
      </c>
      <c r="AD61" s="11">
        <v>3</v>
      </c>
      <c r="AE61" s="11">
        <v>12</v>
      </c>
      <c r="AF61" s="11">
        <v>4320</v>
      </c>
    </row>
    <row r="62" spans="4:37" ht="14.4" thickBot="1">
      <c r="D62" s="8" t="s">
        <v>89</v>
      </c>
      <c r="E62" s="11">
        <v>15</v>
      </c>
      <c r="F62" s="11">
        <v>26</v>
      </c>
      <c r="G62" s="11">
        <v>33</v>
      </c>
      <c r="H62" s="11">
        <v>27</v>
      </c>
      <c r="I62" s="11">
        <v>31</v>
      </c>
      <c r="J62" s="11">
        <v>16</v>
      </c>
      <c r="K62" s="11">
        <v>4628</v>
      </c>
      <c r="Q62">
        <f t="shared" si="9"/>
        <v>15</v>
      </c>
      <c r="R62">
        <f t="shared" si="7"/>
        <v>26</v>
      </c>
      <c r="S62">
        <f t="shared" si="7"/>
        <v>33</v>
      </c>
      <c r="T62">
        <f t="shared" si="7"/>
        <v>27</v>
      </c>
      <c r="U62">
        <f t="shared" si="7"/>
        <v>31</v>
      </c>
      <c r="V62">
        <f t="shared" si="8"/>
        <v>4628</v>
      </c>
      <c r="Z62" s="8" t="s">
        <v>89</v>
      </c>
      <c r="AA62" s="11">
        <v>15</v>
      </c>
      <c r="AB62" s="11">
        <v>26</v>
      </c>
      <c r="AC62" s="11">
        <v>33</v>
      </c>
      <c r="AD62" s="11">
        <v>27</v>
      </c>
      <c r="AE62" s="11">
        <v>31</v>
      </c>
      <c r="AF62" s="11">
        <v>4628</v>
      </c>
    </row>
    <row r="63" spans="4:37" ht="14.4" thickBot="1">
      <c r="D63" s="8" t="s">
        <v>90</v>
      </c>
      <c r="E63" s="11">
        <v>41</v>
      </c>
      <c r="F63" s="11">
        <v>6</v>
      </c>
      <c r="G63" s="11">
        <v>1</v>
      </c>
      <c r="H63" s="11">
        <v>6</v>
      </c>
      <c r="I63" s="11">
        <v>2</v>
      </c>
      <c r="J63" s="11">
        <v>13</v>
      </c>
      <c r="K63" s="11">
        <v>4290</v>
      </c>
      <c r="Q63">
        <f t="shared" si="9"/>
        <v>41</v>
      </c>
      <c r="R63">
        <f t="shared" si="7"/>
        <v>6</v>
      </c>
      <c r="S63">
        <f t="shared" si="7"/>
        <v>1</v>
      </c>
      <c r="T63">
        <f t="shared" si="7"/>
        <v>6</v>
      </c>
      <c r="U63">
        <f t="shared" si="7"/>
        <v>2</v>
      </c>
      <c r="V63">
        <f t="shared" si="8"/>
        <v>4290</v>
      </c>
      <c r="Z63" s="8" t="s">
        <v>90</v>
      </c>
      <c r="AA63" s="11">
        <v>41</v>
      </c>
      <c r="AB63" s="11">
        <v>6</v>
      </c>
      <c r="AC63" s="11">
        <v>1</v>
      </c>
      <c r="AD63" s="11">
        <v>6</v>
      </c>
      <c r="AE63" s="11">
        <v>2</v>
      </c>
      <c r="AF63" s="11">
        <v>4290</v>
      </c>
    </row>
    <row r="64" spans="4:37" ht="14.4" thickBot="1">
      <c r="D64" s="8" t="s">
        <v>91</v>
      </c>
      <c r="E64" s="11">
        <v>14</v>
      </c>
      <c r="F64" s="11">
        <v>33</v>
      </c>
      <c r="G64" s="11">
        <v>22</v>
      </c>
      <c r="H64" s="11">
        <v>35</v>
      </c>
      <c r="I64" s="11">
        <v>21</v>
      </c>
      <c r="J64" s="11">
        <v>26</v>
      </c>
      <c r="K64" s="11">
        <v>4634</v>
      </c>
      <c r="Q64">
        <f t="shared" si="9"/>
        <v>14</v>
      </c>
      <c r="R64">
        <f t="shared" si="7"/>
        <v>33</v>
      </c>
      <c r="S64">
        <f t="shared" si="7"/>
        <v>22</v>
      </c>
      <c r="T64">
        <f t="shared" si="7"/>
        <v>35</v>
      </c>
      <c r="U64">
        <f t="shared" si="7"/>
        <v>21</v>
      </c>
      <c r="V64">
        <f t="shared" si="8"/>
        <v>4634</v>
      </c>
      <c r="Z64" s="8" t="s">
        <v>91</v>
      </c>
      <c r="AA64" s="11">
        <v>14</v>
      </c>
      <c r="AB64" s="11">
        <v>33</v>
      </c>
      <c r="AC64" s="11">
        <v>22</v>
      </c>
      <c r="AD64" s="11">
        <v>35</v>
      </c>
      <c r="AE64" s="11">
        <v>21</v>
      </c>
      <c r="AF64" s="11">
        <v>4634</v>
      </c>
    </row>
    <row r="65" spans="4:32" ht="14.4" thickBot="1">
      <c r="D65" s="8" t="s">
        <v>92</v>
      </c>
      <c r="E65" s="11">
        <v>39</v>
      </c>
      <c r="F65" s="11">
        <v>3</v>
      </c>
      <c r="G65" s="11">
        <v>3</v>
      </c>
      <c r="H65" s="11">
        <v>6</v>
      </c>
      <c r="I65" s="11">
        <v>6</v>
      </c>
      <c r="J65" s="11">
        <v>14</v>
      </c>
      <c r="K65" s="11">
        <v>4333</v>
      </c>
      <c r="Q65">
        <f t="shared" si="9"/>
        <v>39</v>
      </c>
      <c r="R65">
        <f t="shared" si="7"/>
        <v>3</v>
      </c>
      <c r="S65">
        <f t="shared" si="7"/>
        <v>3</v>
      </c>
      <c r="T65">
        <f t="shared" si="7"/>
        <v>6</v>
      </c>
      <c r="U65">
        <f t="shared" si="7"/>
        <v>6</v>
      </c>
      <c r="V65">
        <f t="shared" si="8"/>
        <v>4333</v>
      </c>
      <c r="Z65" s="8" t="s">
        <v>92</v>
      </c>
      <c r="AA65" s="11">
        <v>39</v>
      </c>
      <c r="AB65" s="11">
        <v>3</v>
      </c>
      <c r="AC65" s="11">
        <v>3</v>
      </c>
      <c r="AD65" s="11">
        <v>6</v>
      </c>
      <c r="AE65" s="11">
        <v>6</v>
      </c>
      <c r="AF65" s="11">
        <v>4333</v>
      </c>
    </row>
    <row r="66" spans="4:32" ht="14.4" thickBot="1">
      <c r="D66" s="8" t="s">
        <v>93</v>
      </c>
      <c r="E66" s="11">
        <v>19</v>
      </c>
      <c r="F66" s="11">
        <v>12</v>
      </c>
      <c r="G66" s="11">
        <v>29</v>
      </c>
      <c r="H66" s="11">
        <v>31</v>
      </c>
      <c r="I66" s="11">
        <v>23</v>
      </c>
      <c r="J66" s="11">
        <v>29</v>
      </c>
      <c r="K66" s="11">
        <v>4636</v>
      </c>
      <c r="Q66">
        <f t="shared" si="9"/>
        <v>19</v>
      </c>
      <c r="R66">
        <f t="shared" si="7"/>
        <v>12</v>
      </c>
      <c r="S66">
        <f t="shared" si="7"/>
        <v>29</v>
      </c>
      <c r="T66">
        <f t="shared" si="7"/>
        <v>31</v>
      </c>
      <c r="U66">
        <f t="shared" si="7"/>
        <v>23</v>
      </c>
      <c r="V66">
        <f t="shared" si="8"/>
        <v>4636</v>
      </c>
      <c r="Z66" s="8" t="s">
        <v>93</v>
      </c>
      <c r="AA66" s="11">
        <v>19</v>
      </c>
      <c r="AB66" s="11">
        <v>12</v>
      </c>
      <c r="AC66" s="11">
        <v>29</v>
      </c>
      <c r="AD66" s="11">
        <v>31</v>
      </c>
      <c r="AE66" s="11">
        <v>23</v>
      </c>
      <c r="AF66" s="11">
        <v>4636</v>
      </c>
    </row>
    <row r="67" spans="4:32" ht="14.4" thickBot="1">
      <c r="D67" s="8" t="s">
        <v>94</v>
      </c>
      <c r="E67" s="11">
        <v>40</v>
      </c>
      <c r="F67" s="11">
        <v>5</v>
      </c>
      <c r="G67" s="11">
        <v>5</v>
      </c>
      <c r="H67" s="11">
        <v>5</v>
      </c>
      <c r="I67" s="11">
        <v>6</v>
      </c>
      <c r="J67" s="11">
        <v>5</v>
      </c>
      <c r="K67" s="11">
        <v>4272</v>
      </c>
      <c r="Q67">
        <f t="shared" si="9"/>
        <v>40</v>
      </c>
      <c r="R67">
        <f t="shared" si="7"/>
        <v>5</v>
      </c>
      <c r="S67">
        <f t="shared" si="7"/>
        <v>5</v>
      </c>
      <c r="T67">
        <f t="shared" si="7"/>
        <v>5</v>
      </c>
      <c r="U67">
        <f t="shared" si="7"/>
        <v>6</v>
      </c>
      <c r="V67">
        <f t="shared" si="8"/>
        <v>4272</v>
      </c>
      <c r="Z67" s="8" t="s">
        <v>94</v>
      </c>
      <c r="AA67" s="11">
        <v>40</v>
      </c>
      <c r="AB67" s="11">
        <v>5</v>
      </c>
      <c r="AC67" s="11">
        <v>5</v>
      </c>
      <c r="AD67" s="11">
        <v>5</v>
      </c>
      <c r="AE67" s="11">
        <v>6</v>
      </c>
      <c r="AF67" s="11">
        <v>4272</v>
      </c>
    </row>
    <row r="68" spans="4:32" ht="14.4" thickBot="1">
      <c r="D68" s="8" t="s">
        <v>95</v>
      </c>
      <c r="E68" s="11">
        <v>22</v>
      </c>
      <c r="F68" s="11">
        <v>15</v>
      </c>
      <c r="G68" s="11">
        <v>25</v>
      </c>
      <c r="H68" s="11">
        <v>31</v>
      </c>
      <c r="I68" s="11">
        <v>23</v>
      </c>
      <c r="J68" s="11">
        <v>17</v>
      </c>
      <c r="K68" s="11">
        <v>4603</v>
      </c>
      <c r="Q68">
        <f t="shared" si="9"/>
        <v>22</v>
      </c>
      <c r="R68">
        <f t="shared" si="7"/>
        <v>15</v>
      </c>
      <c r="S68">
        <f t="shared" si="7"/>
        <v>25</v>
      </c>
      <c r="T68">
        <f t="shared" si="7"/>
        <v>31</v>
      </c>
      <c r="U68">
        <f t="shared" si="7"/>
        <v>23</v>
      </c>
      <c r="V68">
        <f t="shared" si="8"/>
        <v>4603</v>
      </c>
      <c r="Z68" s="8" t="s">
        <v>95</v>
      </c>
      <c r="AA68" s="11">
        <v>22</v>
      </c>
      <c r="AB68" s="11">
        <v>15</v>
      </c>
      <c r="AC68" s="11">
        <v>25</v>
      </c>
      <c r="AD68" s="11">
        <v>31</v>
      </c>
      <c r="AE68" s="11">
        <v>23</v>
      </c>
      <c r="AF68" s="11">
        <v>4603</v>
      </c>
    </row>
    <row r="69" spans="4:32" ht="14.4" thickBot="1">
      <c r="D69" s="8" t="s">
        <v>96</v>
      </c>
      <c r="E69" s="11">
        <v>42</v>
      </c>
      <c r="F69" s="11">
        <v>10</v>
      </c>
      <c r="G69" s="11">
        <v>2</v>
      </c>
      <c r="H69" s="11">
        <v>2</v>
      </c>
      <c r="I69" s="11">
        <v>3</v>
      </c>
      <c r="J69" s="11">
        <v>7</v>
      </c>
      <c r="K69" s="11">
        <v>4265</v>
      </c>
      <c r="Q69">
        <f t="shared" si="9"/>
        <v>42</v>
      </c>
      <c r="R69">
        <f t="shared" si="7"/>
        <v>10</v>
      </c>
      <c r="S69">
        <f t="shared" si="7"/>
        <v>2</v>
      </c>
      <c r="T69">
        <f t="shared" si="7"/>
        <v>2</v>
      </c>
      <c r="U69">
        <f t="shared" si="7"/>
        <v>3</v>
      </c>
      <c r="V69">
        <f t="shared" si="8"/>
        <v>4265</v>
      </c>
      <c r="Z69" s="8" t="s">
        <v>96</v>
      </c>
      <c r="AA69" s="11">
        <v>42</v>
      </c>
      <c r="AB69" s="11">
        <v>10</v>
      </c>
      <c r="AC69" s="11">
        <v>2</v>
      </c>
      <c r="AD69" s="11">
        <v>2</v>
      </c>
      <c r="AE69" s="11">
        <v>3</v>
      </c>
      <c r="AF69" s="11">
        <v>4265</v>
      </c>
    </row>
    <row r="70" spans="4:32" ht="14.4" thickBot="1">
      <c r="D70" s="8" t="s">
        <v>97</v>
      </c>
      <c r="E70" s="11">
        <v>23</v>
      </c>
      <c r="F70" s="11">
        <v>20</v>
      </c>
      <c r="G70" s="11">
        <v>25</v>
      </c>
      <c r="H70" s="11">
        <v>22</v>
      </c>
      <c r="I70" s="11">
        <v>21</v>
      </c>
      <c r="J70" s="11">
        <v>17</v>
      </c>
      <c r="K70" s="11">
        <v>4584</v>
      </c>
      <c r="Q70">
        <f t="shared" si="9"/>
        <v>23</v>
      </c>
      <c r="R70">
        <f t="shared" si="9"/>
        <v>20</v>
      </c>
      <c r="S70">
        <f t="shared" si="9"/>
        <v>25</v>
      </c>
      <c r="T70">
        <f t="shared" si="9"/>
        <v>22</v>
      </c>
      <c r="U70">
        <f t="shared" si="9"/>
        <v>21</v>
      </c>
      <c r="V70">
        <f t="shared" si="8"/>
        <v>4584</v>
      </c>
      <c r="Z70" s="8" t="s">
        <v>97</v>
      </c>
      <c r="AA70" s="11">
        <v>23</v>
      </c>
      <c r="AB70" s="11">
        <v>20</v>
      </c>
      <c r="AC70" s="11">
        <v>25</v>
      </c>
      <c r="AD70" s="11">
        <v>22</v>
      </c>
      <c r="AE70" s="11">
        <v>21</v>
      </c>
      <c r="AF70" s="11">
        <v>4584</v>
      </c>
    </row>
    <row r="71" spans="4:32" ht="14.4" thickBot="1">
      <c r="D71" s="8" t="s">
        <v>98</v>
      </c>
      <c r="E71" s="11">
        <v>43</v>
      </c>
      <c r="F71" s="11">
        <v>1</v>
      </c>
      <c r="G71" s="11">
        <v>6</v>
      </c>
      <c r="H71" s="11">
        <v>4</v>
      </c>
      <c r="I71" s="11">
        <v>8</v>
      </c>
      <c r="J71" s="11">
        <v>6</v>
      </c>
      <c r="K71" s="11">
        <v>4293</v>
      </c>
      <c r="Q71">
        <f t="shared" si="9"/>
        <v>43</v>
      </c>
      <c r="R71">
        <f t="shared" si="9"/>
        <v>1</v>
      </c>
      <c r="S71">
        <f t="shared" si="9"/>
        <v>6</v>
      </c>
      <c r="T71">
        <f t="shared" si="9"/>
        <v>4</v>
      </c>
      <c r="U71">
        <f t="shared" si="9"/>
        <v>8</v>
      </c>
      <c r="V71">
        <f t="shared" si="8"/>
        <v>4293</v>
      </c>
      <c r="Z71" s="8" t="s">
        <v>98</v>
      </c>
      <c r="AA71" s="11">
        <v>43</v>
      </c>
      <c r="AB71" s="11">
        <v>1</v>
      </c>
      <c r="AC71" s="11">
        <v>6</v>
      </c>
      <c r="AD71" s="11">
        <v>4</v>
      </c>
      <c r="AE71" s="11">
        <v>8</v>
      </c>
      <c r="AF71" s="11">
        <v>4293</v>
      </c>
    </row>
    <row r="72" spans="4:32" ht="14.4" thickBot="1">
      <c r="D72" s="8" t="s">
        <v>99</v>
      </c>
      <c r="E72" s="11">
        <v>17</v>
      </c>
      <c r="F72" s="11">
        <v>13</v>
      </c>
      <c r="G72" s="11">
        <v>32</v>
      </c>
      <c r="H72" s="11">
        <v>38</v>
      </c>
      <c r="I72" s="11">
        <v>27</v>
      </c>
      <c r="J72" s="11">
        <v>21</v>
      </c>
      <c r="K72" s="11">
        <v>4640</v>
      </c>
      <c r="Q72">
        <f t="shared" si="9"/>
        <v>17</v>
      </c>
      <c r="R72">
        <f t="shared" si="9"/>
        <v>13</v>
      </c>
      <c r="S72">
        <f t="shared" si="9"/>
        <v>32</v>
      </c>
      <c r="T72">
        <f t="shared" si="9"/>
        <v>38</v>
      </c>
      <c r="U72">
        <f t="shared" si="9"/>
        <v>27</v>
      </c>
      <c r="V72">
        <f t="shared" si="8"/>
        <v>4640</v>
      </c>
      <c r="Z72" s="8" t="s">
        <v>99</v>
      </c>
      <c r="AA72" s="11">
        <v>17</v>
      </c>
      <c r="AB72" s="11">
        <v>13</v>
      </c>
      <c r="AC72" s="11">
        <v>32</v>
      </c>
      <c r="AD72" s="11">
        <v>38</v>
      </c>
      <c r="AE72" s="11">
        <v>27</v>
      </c>
      <c r="AF72" s="11">
        <v>4640</v>
      </c>
    </row>
    <row r="73" spans="4:32" ht="14.4" thickBot="1">
      <c r="D73" s="8" t="s">
        <v>100</v>
      </c>
      <c r="E73" s="11">
        <v>37</v>
      </c>
      <c r="F73" s="11">
        <v>7</v>
      </c>
      <c r="G73" s="11">
        <v>7</v>
      </c>
      <c r="H73" s="11">
        <v>9</v>
      </c>
      <c r="I73" s="11">
        <v>5</v>
      </c>
      <c r="J73" s="11">
        <v>23</v>
      </c>
      <c r="K73" s="11">
        <v>4390</v>
      </c>
      <c r="Q73">
        <f t="shared" si="9"/>
        <v>37</v>
      </c>
      <c r="R73">
        <f t="shared" si="9"/>
        <v>7</v>
      </c>
      <c r="S73">
        <f t="shared" si="9"/>
        <v>7</v>
      </c>
      <c r="T73">
        <f t="shared" si="9"/>
        <v>9</v>
      </c>
      <c r="U73">
        <f t="shared" si="9"/>
        <v>5</v>
      </c>
      <c r="V73">
        <f t="shared" si="8"/>
        <v>4390</v>
      </c>
      <c r="Z73" s="8" t="s">
        <v>100</v>
      </c>
      <c r="AA73" s="11">
        <v>37</v>
      </c>
      <c r="AB73" s="11">
        <v>7</v>
      </c>
      <c r="AC73" s="11">
        <v>7</v>
      </c>
      <c r="AD73" s="11">
        <v>9</v>
      </c>
      <c r="AE73" s="11">
        <v>5</v>
      </c>
      <c r="AF73" s="11">
        <v>4390</v>
      </c>
    </row>
    <row r="74" spans="4:32" ht="14.4" thickBot="1">
      <c r="D74" s="8" t="s">
        <v>101</v>
      </c>
      <c r="E74" s="11">
        <v>13</v>
      </c>
      <c r="F74" s="11">
        <v>26</v>
      </c>
      <c r="G74" s="11">
        <v>29</v>
      </c>
      <c r="H74" s="11">
        <v>27</v>
      </c>
      <c r="I74" s="11">
        <v>30</v>
      </c>
      <c r="J74" s="11">
        <v>29</v>
      </c>
      <c r="K74" s="11">
        <v>4668</v>
      </c>
      <c r="Q74">
        <f t="shared" si="9"/>
        <v>13</v>
      </c>
      <c r="R74">
        <f t="shared" si="9"/>
        <v>26</v>
      </c>
      <c r="S74">
        <f t="shared" si="9"/>
        <v>29</v>
      </c>
      <c r="T74">
        <f t="shared" si="9"/>
        <v>27</v>
      </c>
      <c r="U74">
        <f t="shared" si="9"/>
        <v>30</v>
      </c>
      <c r="V74">
        <f t="shared" si="8"/>
        <v>4668</v>
      </c>
      <c r="Z74" s="8" t="s">
        <v>101</v>
      </c>
      <c r="AA74" s="11">
        <v>13</v>
      </c>
      <c r="AB74" s="11">
        <v>26</v>
      </c>
      <c r="AC74" s="11">
        <v>29</v>
      </c>
      <c r="AD74" s="11">
        <v>27</v>
      </c>
      <c r="AE74" s="11">
        <v>30</v>
      </c>
      <c r="AF74" s="11">
        <v>4668</v>
      </c>
    </row>
    <row r="75" spans="4:32" ht="14.4" thickBot="1">
      <c r="D75" s="8" t="s">
        <v>102</v>
      </c>
      <c r="E75" s="11">
        <v>24</v>
      </c>
      <c r="F75" s="11">
        <v>21</v>
      </c>
      <c r="G75" s="11">
        <v>17</v>
      </c>
      <c r="H75" s="11">
        <v>9</v>
      </c>
      <c r="I75" s="11">
        <v>19</v>
      </c>
      <c r="J75" s="11">
        <v>33</v>
      </c>
      <c r="K75" s="11">
        <v>4567</v>
      </c>
      <c r="Q75">
        <f t="shared" si="9"/>
        <v>24</v>
      </c>
      <c r="R75">
        <f t="shared" si="9"/>
        <v>21</v>
      </c>
      <c r="S75">
        <f t="shared" si="9"/>
        <v>17</v>
      </c>
      <c r="T75">
        <f t="shared" si="9"/>
        <v>9</v>
      </c>
      <c r="U75">
        <f t="shared" si="9"/>
        <v>19</v>
      </c>
      <c r="V75">
        <f t="shared" si="8"/>
        <v>4567</v>
      </c>
      <c r="Z75" s="8" t="s">
        <v>102</v>
      </c>
      <c r="AA75" s="11">
        <v>24</v>
      </c>
      <c r="AB75" s="11">
        <v>21</v>
      </c>
      <c r="AC75" s="11">
        <v>17</v>
      </c>
      <c r="AD75" s="11">
        <v>9</v>
      </c>
      <c r="AE75" s="11">
        <v>19</v>
      </c>
      <c r="AF75" s="11">
        <v>4567</v>
      </c>
    </row>
    <row r="76" spans="4:32" ht="14.4" thickBot="1">
      <c r="D76" s="8" t="s">
        <v>103</v>
      </c>
      <c r="E76" s="11">
        <v>1</v>
      </c>
      <c r="F76" s="11">
        <v>43</v>
      </c>
      <c r="G76" s="11">
        <v>44</v>
      </c>
      <c r="H76" s="11">
        <v>26</v>
      </c>
      <c r="I76" s="11">
        <v>39</v>
      </c>
      <c r="J76" s="11">
        <v>40</v>
      </c>
      <c r="K76" s="11">
        <v>4823</v>
      </c>
      <c r="Q76">
        <f t="shared" si="9"/>
        <v>1</v>
      </c>
      <c r="R76">
        <f t="shared" si="9"/>
        <v>43</v>
      </c>
      <c r="S76">
        <f t="shared" si="9"/>
        <v>44</v>
      </c>
      <c r="T76">
        <f t="shared" si="9"/>
        <v>26</v>
      </c>
      <c r="U76">
        <f t="shared" si="9"/>
        <v>39</v>
      </c>
      <c r="V76">
        <f t="shared" si="8"/>
        <v>4823</v>
      </c>
      <c r="Z76" s="8" t="s">
        <v>103</v>
      </c>
      <c r="AA76" s="11">
        <v>1</v>
      </c>
      <c r="AB76" s="11">
        <v>43</v>
      </c>
      <c r="AC76" s="11">
        <v>44</v>
      </c>
      <c r="AD76" s="11">
        <v>26</v>
      </c>
      <c r="AE76" s="11">
        <v>39</v>
      </c>
      <c r="AF76" s="11">
        <v>4823</v>
      </c>
    </row>
    <row r="77" spans="4:32" ht="14.4" thickBot="1">
      <c r="D77" s="8" t="s">
        <v>104</v>
      </c>
      <c r="E77" s="11">
        <v>28</v>
      </c>
      <c r="F77" s="11">
        <v>18</v>
      </c>
      <c r="G77" s="11">
        <v>16</v>
      </c>
      <c r="H77" s="11">
        <v>13</v>
      </c>
      <c r="I77" s="11">
        <v>12</v>
      </c>
      <c r="J77" s="11">
        <v>32</v>
      </c>
      <c r="K77" s="11">
        <v>4518</v>
      </c>
      <c r="Q77">
        <f t="shared" si="9"/>
        <v>28</v>
      </c>
      <c r="R77">
        <f t="shared" si="9"/>
        <v>18</v>
      </c>
      <c r="S77">
        <f t="shared" si="9"/>
        <v>16</v>
      </c>
      <c r="T77">
        <f t="shared" si="9"/>
        <v>13</v>
      </c>
      <c r="U77">
        <f t="shared" si="9"/>
        <v>12</v>
      </c>
      <c r="V77">
        <f t="shared" si="8"/>
        <v>4518</v>
      </c>
      <c r="Z77" s="8" t="s">
        <v>104</v>
      </c>
      <c r="AA77" s="11">
        <v>28</v>
      </c>
      <c r="AB77" s="11">
        <v>18</v>
      </c>
      <c r="AC77" s="11">
        <v>16</v>
      </c>
      <c r="AD77" s="11">
        <v>13</v>
      </c>
      <c r="AE77" s="11">
        <v>12</v>
      </c>
      <c r="AF77" s="11">
        <v>4518</v>
      </c>
    </row>
    <row r="78" spans="4:32" ht="14.4" thickBot="1">
      <c r="D78" s="8" t="s">
        <v>105</v>
      </c>
      <c r="E78" s="11">
        <v>6</v>
      </c>
      <c r="F78" s="11">
        <v>36</v>
      </c>
      <c r="G78" s="11">
        <v>40</v>
      </c>
      <c r="H78" s="11">
        <v>31</v>
      </c>
      <c r="I78" s="11">
        <v>34</v>
      </c>
      <c r="J78" s="11">
        <v>38</v>
      </c>
      <c r="K78" s="11">
        <v>4772</v>
      </c>
      <c r="Q78">
        <f t="shared" si="9"/>
        <v>6</v>
      </c>
      <c r="R78">
        <f t="shared" si="9"/>
        <v>36</v>
      </c>
      <c r="S78">
        <f t="shared" si="9"/>
        <v>40</v>
      </c>
      <c r="T78">
        <f t="shared" si="9"/>
        <v>31</v>
      </c>
      <c r="U78">
        <f t="shared" si="9"/>
        <v>34</v>
      </c>
      <c r="V78">
        <f t="shared" si="8"/>
        <v>4772</v>
      </c>
      <c r="Z78" s="8" t="s">
        <v>105</v>
      </c>
      <c r="AA78" s="11">
        <v>6</v>
      </c>
      <c r="AB78" s="11">
        <v>36</v>
      </c>
      <c r="AC78" s="11">
        <v>40</v>
      </c>
      <c r="AD78" s="11">
        <v>31</v>
      </c>
      <c r="AE78" s="11">
        <v>34</v>
      </c>
      <c r="AF78" s="11">
        <v>4772</v>
      </c>
    </row>
    <row r="79" spans="4:32" ht="14.4" thickBot="1">
      <c r="D79" s="8" t="s">
        <v>106</v>
      </c>
      <c r="E79" s="11">
        <v>32</v>
      </c>
      <c r="F79" s="11">
        <v>8</v>
      </c>
      <c r="G79" s="11">
        <v>14</v>
      </c>
      <c r="H79" s="11">
        <v>15</v>
      </c>
      <c r="I79" s="11">
        <v>19</v>
      </c>
      <c r="J79" s="11">
        <v>17</v>
      </c>
      <c r="K79" s="11">
        <v>4504</v>
      </c>
      <c r="Q79">
        <f t="shared" si="9"/>
        <v>32</v>
      </c>
      <c r="R79">
        <f t="shared" si="9"/>
        <v>8</v>
      </c>
      <c r="S79">
        <f t="shared" si="9"/>
        <v>14</v>
      </c>
      <c r="T79">
        <f t="shared" si="9"/>
        <v>15</v>
      </c>
      <c r="U79">
        <f t="shared" si="9"/>
        <v>19</v>
      </c>
      <c r="V79">
        <f t="shared" si="8"/>
        <v>4504</v>
      </c>
      <c r="Z79" s="8" t="s">
        <v>106</v>
      </c>
      <c r="AA79" s="11">
        <v>32</v>
      </c>
      <c r="AB79" s="11">
        <v>8</v>
      </c>
      <c r="AC79" s="11">
        <v>14</v>
      </c>
      <c r="AD79" s="11">
        <v>15</v>
      </c>
      <c r="AE79" s="11">
        <v>19</v>
      </c>
      <c r="AF79" s="11">
        <v>4504</v>
      </c>
    </row>
    <row r="80" spans="4:32" ht="14.4" thickBot="1">
      <c r="D80" s="8" t="s">
        <v>107</v>
      </c>
      <c r="E80" s="11">
        <v>4</v>
      </c>
      <c r="F80" s="11">
        <v>41</v>
      </c>
      <c r="G80" s="11">
        <v>42</v>
      </c>
      <c r="H80" s="11">
        <v>27</v>
      </c>
      <c r="I80" s="11">
        <v>42</v>
      </c>
      <c r="J80" s="11">
        <v>34</v>
      </c>
      <c r="K80" s="11">
        <v>4770</v>
      </c>
      <c r="Q80">
        <f t="shared" si="9"/>
        <v>4</v>
      </c>
      <c r="R80">
        <f t="shared" si="9"/>
        <v>41</v>
      </c>
      <c r="S80">
        <f t="shared" si="9"/>
        <v>42</v>
      </c>
      <c r="T80">
        <f t="shared" si="9"/>
        <v>27</v>
      </c>
      <c r="U80">
        <f t="shared" si="9"/>
        <v>42</v>
      </c>
      <c r="V80">
        <f t="shared" si="8"/>
        <v>4770</v>
      </c>
      <c r="Z80" s="8" t="s">
        <v>107</v>
      </c>
      <c r="AA80" s="11">
        <v>4</v>
      </c>
      <c r="AB80" s="11">
        <v>41</v>
      </c>
      <c r="AC80" s="11">
        <v>42</v>
      </c>
      <c r="AD80" s="11">
        <v>27</v>
      </c>
      <c r="AE80" s="11">
        <v>42</v>
      </c>
      <c r="AF80" s="11">
        <v>4770</v>
      </c>
    </row>
    <row r="81" spans="4:32" ht="14.4" thickBot="1">
      <c r="D81" s="8" t="s">
        <v>108</v>
      </c>
      <c r="E81" s="11">
        <v>25</v>
      </c>
      <c r="F81" s="11">
        <v>28</v>
      </c>
      <c r="G81" s="11">
        <v>19</v>
      </c>
      <c r="H81" s="11">
        <v>12</v>
      </c>
      <c r="I81" s="11">
        <v>16</v>
      </c>
      <c r="J81" s="11">
        <v>21</v>
      </c>
      <c r="K81" s="11">
        <v>4532</v>
      </c>
      <c r="Q81">
        <f t="shared" si="9"/>
        <v>25</v>
      </c>
      <c r="R81">
        <f t="shared" si="9"/>
        <v>28</v>
      </c>
      <c r="S81">
        <f t="shared" si="9"/>
        <v>19</v>
      </c>
      <c r="T81">
        <f t="shared" si="9"/>
        <v>12</v>
      </c>
      <c r="U81">
        <f t="shared" si="9"/>
        <v>16</v>
      </c>
      <c r="V81">
        <f t="shared" si="8"/>
        <v>4532</v>
      </c>
      <c r="Z81" s="8" t="s">
        <v>108</v>
      </c>
      <c r="AA81" s="11">
        <v>25</v>
      </c>
      <c r="AB81" s="11">
        <v>28</v>
      </c>
      <c r="AC81" s="11">
        <v>19</v>
      </c>
      <c r="AD81" s="11">
        <v>12</v>
      </c>
      <c r="AE81" s="11">
        <v>16</v>
      </c>
      <c r="AF81" s="11">
        <v>4532</v>
      </c>
    </row>
    <row r="82" spans="4:32" ht="14.4" thickBot="1">
      <c r="D82" s="8" t="s">
        <v>109</v>
      </c>
      <c r="E82" s="11">
        <v>4</v>
      </c>
      <c r="F82" s="11">
        <v>38</v>
      </c>
      <c r="G82" s="11">
        <v>43</v>
      </c>
      <c r="H82" s="11">
        <v>35</v>
      </c>
      <c r="I82" s="11">
        <v>39</v>
      </c>
      <c r="J82" s="11">
        <v>35</v>
      </c>
      <c r="K82" s="11">
        <v>4774</v>
      </c>
      <c r="Q82">
        <f t="shared" si="9"/>
        <v>4</v>
      </c>
      <c r="R82">
        <f t="shared" si="9"/>
        <v>38</v>
      </c>
      <c r="S82">
        <f t="shared" si="9"/>
        <v>43</v>
      </c>
      <c r="T82">
        <f t="shared" si="9"/>
        <v>35</v>
      </c>
      <c r="U82">
        <f t="shared" si="9"/>
        <v>39</v>
      </c>
      <c r="V82">
        <f t="shared" si="8"/>
        <v>4774</v>
      </c>
      <c r="Z82" s="8" t="s">
        <v>109</v>
      </c>
      <c r="AA82" s="11">
        <v>4</v>
      </c>
      <c r="AB82" s="11">
        <v>38</v>
      </c>
      <c r="AC82" s="11">
        <v>43</v>
      </c>
      <c r="AD82" s="11">
        <v>35</v>
      </c>
      <c r="AE82" s="11">
        <v>39</v>
      </c>
      <c r="AF82" s="11">
        <v>4774</v>
      </c>
    </row>
    <row r="83" spans="4:32" ht="14.4" thickBot="1">
      <c r="D83" s="8" t="s">
        <v>110</v>
      </c>
      <c r="E83" s="11">
        <v>38</v>
      </c>
      <c r="F83" s="11">
        <v>11</v>
      </c>
      <c r="G83" s="11">
        <v>4</v>
      </c>
      <c r="H83" s="11">
        <v>8</v>
      </c>
      <c r="I83" s="11">
        <v>9</v>
      </c>
      <c r="J83" s="11">
        <v>12</v>
      </c>
      <c r="K83" s="11">
        <v>4363</v>
      </c>
      <c r="Q83">
        <f t="shared" si="9"/>
        <v>38</v>
      </c>
      <c r="R83">
        <f t="shared" si="9"/>
        <v>11</v>
      </c>
      <c r="S83">
        <f t="shared" si="9"/>
        <v>4</v>
      </c>
      <c r="T83">
        <f t="shared" si="9"/>
        <v>8</v>
      </c>
      <c r="U83">
        <f t="shared" si="9"/>
        <v>9</v>
      </c>
      <c r="V83">
        <f t="shared" si="8"/>
        <v>4363</v>
      </c>
      <c r="Z83" s="8" t="s">
        <v>110</v>
      </c>
      <c r="AA83" s="11">
        <v>38</v>
      </c>
      <c r="AB83" s="11">
        <v>11</v>
      </c>
      <c r="AC83" s="11">
        <v>4</v>
      </c>
      <c r="AD83" s="11">
        <v>8</v>
      </c>
      <c r="AE83" s="11">
        <v>9</v>
      </c>
      <c r="AF83" s="11">
        <v>4363</v>
      </c>
    </row>
    <row r="84" spans="4:32" ht="14.4" thickBot="1">
      <c r="D84" s="8" t="s">
        <v>111</v>
      </c>
      <c r="E84" s="11">
        <v>18</v>
      </c>
      <c r="F84" s="11">
        <v>19</v>
      </c>
      <c r="G84" s="11">
        <v>24</v>
      </c>
      <c r="H84" s="11">
        <v>27</v>
      </c>
      <c r="I84" s="11">
        <v>26</v>
      </c>
      <c r="J84" s="11">
        <v>26</v>
      </c>
      <c r="K84" s="11">
        <v>4630</v>
      </c>
      <c r="Q84">
        <f t="shared" si="9"/>
        <v>18</v>
      </c>
      <c r="R84">
        <f t="shared" si="9"/>
        <v>19</v>
      </c>
      <c r="S84">
        <f t="shared" si="9"/>
        <v>24</v>
      </c>
      <c r="T84">
        <f t="shared" si="9"/>
        <v>27</v>
      </c>
      <c r="U84">
        <f t="shared" si="9"/>
        <v>26</v>
      </c>
      <c r="V84">
        <f t="shared" si="8"/>
        <v>4630</v>
      </c>
      <c r="Z84" s="8" t="s">
        <v>111</v>
      </c>
      <c r="AA84" s="11">
        <v>18</v>
      </c>
      <c r="AB84" s="11">
        <v>19</v>
      </c>
      <c r="AC84" s="11">
        <v>24</v>
      </c>
      <c r="AD84" s="11">
        <v>27</v>
      </c>
      <c r="AE84" s="11">
        <v>26</v>
      </c>
      <c r="AF84" s="11">
        <v>4630</v>
      </c>
    </row>
    <row r="85" spans="4:32" ht="14.4" thickBot="1">
      <c r="D85" s="8" t="s">
        <v>112</v>
      </c>
      <c r="E85" s="11">
        <v>33</v>
      </c>
      <c r="F85" s="11">
        <v>25</v>
      </c>
      <c r="G85" s="11">
        <v>12</v>
      </c>
      <c r="H85" s="11">
        <v>15</v>
      </c>
      <c r="I85" s="11">
        <v>9</v>
      </c>
      <c r="J85" s="11">
        <v>10</v>
      </c>
      <c r="K85" s="11">
        <v>4424</v>
      </c>
      <c r="Q85">
        <f t="shared" si="9"/>
        <v>33</v>
      </c>
      <c r="R85">
        <f t="shared" si="9"/>
        <v>25</v>
      </c>
      <c r="S85">
        <f t="shared" si="9"/>
        <v>12</v>
      </c>
      <c r="T85">
        <f t="shared" si="9"/>
        <v>15</v>
      </c>
      <c r="U85">
        <f t="shared" si="9"/>
        <v>9</v>
      </c>
      <c r="V85">
        <f t="shared" si="8"/>
        <v>4424</v>
      </c>
      <c r="Z85" s="8" t="s">
        <v>112</v>
      </c>
      <c r="AA85" s="11">
        <v>33</v>
      </c>
      <c r="AB85" s="11">
        <v>25</v>
      </c>
      <c r="AC85" s="11">
        <v>12</v>
      </c>
      <c r="AD85" s="11">
        <v>15</v>
      </c>
      <c r="AE85" s="11">
        <v>9</v>
      </c>
      <c r="AF85" s="11">
        <v>4424</v>
      </c>
    </row>
    <row r="86" spans="4:32" ht="14.4" thickBot="1">
      <c r="D86" s="8" t="s">
        <v>113</v>
      </c>
      <c r="E86" s="11">
        <v>11</v>
      </c>
      <c r="F86" s="11">
        <v>30</v>
      </c>
      <c r="G86" s="11">
        <v>36</v>
      </c>
      <c r="H86" s="11">
        <v>25</v>
      </c>
      <c r="I86" s="11">
        <v>32</v>
      </c>
      <c r="J86" s="11">
        <v>28</v>
      </c>
      <c r="K86" s="11">
        <v>4680</v>
      </c>
      <c r="Q86">
        <f t="shared" si="9"/>
        <v>11</v>
      </c>
      <c r="R86">
        <f t="shared" si="9"/>
        <v>30</v>
      </c>
      <c r="S86">
        <f t="shared" si="9"/>
        <v>36</v>
      </c>
      <c r="T86">
        <f t="shared" si="9"/>
        <v>25</v>
      </c>
      <c r="U86">
        <f t="shared" si="9"/>
        <v>32</v>
      </c>
      <c r="V86">
        <f t="shared" si="8"/>
        <v>4680</v>
      </c>
      <c r="Z86" s="8" t="s">
        <v>113</v>
      </c>
      <c r="AA86" s="11">
        <v>11</v>
      </c>
      <c r="AB86" s="11">
        <v>30</v>
      </c>
      <c r="AC86" s="11">
        <v>36</v>
      </c>
      <c r="AD86" s="11">
        <v>25</v>
      </c>
      <c r="AE86" s="11">
        <v>32</v>
      </c>
      <c r="AF86" s="11">
        <v>4680</v>
      </c>
    </row>
    <row r="87" spans="4:32" ht="14.4" thickBot="1">
      <c r="D87" s="8" t="s">
        <v>114</v>
      </c>
      <c r="E87" s="11">
        <v>20</v>
      </c>
      <c r="F87" s="11">
        <v>17</v>
      </c>
      <c r="G87" s="11">
        <v>27</v>
      </c>
      <c r="H87" s="11">
        <v>23</v>
      </c>
      <c r="I87" s="11">
        <v>27</v>
      </c>
      <c r="J87" s="11">
        <v>25</v>
      </c>
      <c r="K87" s="11">
        <v>4624</v>
      </c>
      <c r="Q87">
        <f t="shared" si="9"/>
        <v>20</v>
      </c>
      <c r="R87">
        <f t="shared" si="9"/>
        <v>17</v>
      </c>
      <c r="S87">
        <f t="shared" si="9"/>
        <v>27</v>
      </c>
      <c r="T87">
        <f t="shared" si="9"/>
        <v>23</v>
      </c>
      <c r="U87">
        <f t="shared" si="9"/>
        <v>27</v>
      </c>
      <c r="V87">
        <f t="shared" si="8"/>
        <v>4624</v>
      </c>
      <c r="Z87" s="8" t="s">
        <v>114</v>
      </c>
      <c r="AA87" s="11">
        <v>20</v>
      </c>
      <c r="AB87" s="11">
        <v>17</v>
      </c>
      <c r="AC87" s="11">
        <v>27</v>
      </c>
      <c r="AD87" s="11">
        <v>23</v>
      </c>
      <c r="AE87" s="11">
        <v>27</v>
      </c>
      <c r="AF87" s="11">
        <v>4624</v>
      </c>
    </row>
    <row r="88" spans="4:32" ht="14.4" thickBot="1">
      <c r="D88" s="8" t="s">
        <v>115</v>
      </c>
      <c r="E88" s="11">
        <v>36</v>
      </c>
      <c r="F88" s="11">
        <v>34</v>
      </c>
      <c r="G88" s="11">
        <v>18</v>
      </c>
      <c r="H88" s="11">
        <v>19</v>
      </c>
      <c r="I88" s="11">
        <v>18</v>
      </c>
      <c r="J88" s="11">
        <v>1</v>
      </c>
      <c r="K88" s="11">
        <v>4166</v>
      </c>
      <c r="Q88">
        <f t="shared" si="9"/>
        <v>36</v>
      </c>
      <c r="R88">
        <f t="shared" si="9"/>
        <v>34</v>
      </c>
      <c r="S88">
        <f t="shared" si="9"/>
        <v>18</v>
      </c>
      <c r="T88">
        <f t="shared" si="9"/>
        <v>19</v>
      </c>
      <c r="U88">
        <f t="shared" si="9"/>
        <v>18</v>
      </c>
      <c r="V88">
        <f t="shared" si="8"/>
        <v>4166</v>
      </c>
      <c r="Z88" s="8" t="s">
        <v>115</v>
      </c>
      <c r="AA88" s="11">
        <v>36</v>
      </c>
      <c r="AB88" s="11">
        <v>34</v>
      </c>
      <c r="AC88" s="11">
        <v>18</v>
      </c>
      <c r="AD88" s="11">
        <v>19</v>
      </c>
      <c r="AE88" s="11">
        <v>18</v>
      </c>
      <c r="AF88" s="11">
        <v>4166</v>
      </c>
    </row>
    <row r="89" spans="4:32" ht="14.4" thickBot="1">
      <c r="D89" s="8" t="s">
        <v>116</v>
      </c>
      <c r="E89" s="11">
        <v>21</v>
      </c>
      <c r="F89" s="11">
        <v>32</v>
      </c>
      <c r="G89" s="11">
        <v>31</v>
      </c>
      <c r="H89" s="11">
        <v>37</v>
      </c>
      <c r="I89" s="11">
        <v>34</v>
      </c>
      <c r="J89" s="11">
        <v>2</v>
      </c>
      <c r="K89" s="11">
        <v>4517</v>
      </c>
      <c r="Q89">
        <f t="shared" si="9"/>
        <v>21</v>
      </c>
      <c r="R89">
        <f t="shared" si="9"/>
        <v>32</v>
      </c>
      <c r="S89">
        <f t="shared" si="9"/>
        <v>31</v>
      </c>
      <c r="T89">
        <f t="shared" si="9"/>
        <v>37</v>
      </c>
      <c r="U89">
        <f t="shared" si="9"/>
        <v>34</v>
      </c>
      <c r="V89">
        <f t="shared" si="8"/>
        <v>4517</v>
      </c>
      <c r="Z89" s="8" t="s">
        <v>116</v>
      </c>
      <c r="AA89" s="11">
        <v>21</v>
      </c>
      <c r="AB89" s="11">
        <v>32</v>
      </c>
      <c r="AC89" s="11">
        <v>31</v>
      </c>
      <c r="AD89" s="11">
        <v>37</v>
      </c>
      <c r="AE89" s="11">
        <v>34</v>
      </c>
      <c r="AF89" s="11">
        <v>4517</v>
      </c>
    </row>
    <row r="90" spans="4:32" ht="14.4" thickBot="1">
      <c r="D90" s="8" t="s">
        <v>117</v>
      </c>
      <c r="E90" s="11">
        <v>28</v>
      </c>
      <c r="F90" s="11">
        <v>29</v>
      </c>
      <c r="G90" s="11">
        <v>19</v>
      </c>
      <c r="H90" s="11">
        <v>20</v>
      </c>
      <c r="I90" s="11">
        <v>16</v>
      </c>
      <c r="J90" s="11">
        <v>3</v>
      </c>
      <c r="K90" s="11">
        <v>4430</v>
      </c>
      <c r="Q90">
        <f t="shared" si="9"/>
        <v>28</v>
      </c>
      <c r="R90">
        <f t="shared" si="9"/>
        <v>29</v>
      </c>
      <c r="S90">
        <f t="shared" si="9"/>
        <v>19</v>
      </c>
      <c r="T90">
        <f t="shared" si="9"/>
        <v>20</v>
      </c>
      <c r="U90">
        <f t="shared" si="9"/>
        <v>16</v>
      </c>
      <c r="V90">
        <f t="shared" si="8"/>
        <v>4430</v>
      </c>
      <c r="Z90" s="8" t="s">
        <v>117</v>
      </c>
      <c r="AA90" s="11">
        <v>28</v>
      </c>
      <c r="AB90" s="11">
        <v>29</v>
      </c>
      <c r="AC90" s="11">
        <v>19</v>
      </c>
      <c r="AD90" s="11">
        <v>20</v>
      </c>
      <c r="AE90" s="11">
        <v>16</v>
      </c>
      <c r="AF90" s="11">
        <v>4430</v>
      </c>
    </row>
    <row r="91" spans="4:32" ht="14.4" thickBot="1">
      <c r="D91" s="8" t="s">
        <v>118</v>
      </c>
      <c r="E91" s="11">
        <v>8</v>
      </c>
      <c r="F91" s="11">
        <v>39</v>
      </c>
      <c r="G91" s="11">
        <v>38</v>
      </c>
      <c r="H91" s="11">
        <v>38</v>
      </c>
      <c r="I91" s="11">
        <v>38</v>
      </c>
      <c r="J91" s="11">
        <v>24</v>
      </c>
      <c r="K91" s="11">
        <v>4719</v>
      </c>
      <c r="Q91">
        <f t="shared" si="9"/>
        <v>8</v>
      </c>
      <c r="R91">
        <f t="shared" si="9"/>
        <v>39</v>
      </c>
      <c r="S91">
        <f t="shared" si="9"/>
        <v>38</v>
      </c>
      <c r="T91">
        <f t="shared" si="9"/>
        <v>38</v>
      </c>
      <c r="U91">
        <f t="shared" si="9"/>
        <v>38</v>
      </c>
      <c r="V91">
        <f t="shared" si="8"/>
        <v>4719</v>
      </c>
      <c r="Z91" s="8" t="s">
        <v>118</v>
      </c>
      <c r="AA91" s="11">
        <v>8</v>
      </c>
      <c r="AB91" s="11">
        <v>39</v>
      </c>
      <c r="AC91" s="11">
        <v>38</v>
      </c>
      <c r="AD91" s="11">
        <v>38</v>
      </c>
      <c r="AE91" s="11">
        <v>38</v>
      </c>
      <c r="AF91" s="11">
        <v>4719</v>
      </c>
    </row>
    <row r="92" spans="4:32" ht="14.4" thickBot="1">
      <c r="D92" s="8" t="s">
        <v>119</v>
      </c>
      <c r="E92" s="11">
        <v>31</v>
      </c>
      <c r="F92" s="11">
        <v>35</v>
      </c>
      <c r="G92" s="11">
        <v>15</v>
      </c>
      <c r="H92" s="11">
        <v>15</v>
      </c>
      <c r="I92" s="11">
        <v>3</v>
      </c>
      <c r="J92" s="11">
        <v>11</v>
      </c>
      <c r="K92" s="11">
        <v>4412</v>
      </c>
      <c r="Q92">
        <f t="shared" si="9"/>
        <v>31</v>
      </c>
      <c r="R92">
        <f t="shared" si="9"/>
        <v>35</v>
      </c>
      <c r="S92">
        <f t="shared" si="9"/>
        <v>15</v>
      </c>
      <c r="T92">
        <f t="shared" si="9"/>
        <v>15</v>
      </c>
      <c r="U92">
        <f t="shared" si="9"/>
        <v>3</v>
      </c>
      <c r="V92">
        <f t="shared" si="8"/>
        <v>4412</v>
      </c>
      <c r="Z92" s="8" t="s">
        <v>119</v>
      </c>
      <c r="AA92" s="11">
        <v>31</v>
      </c>
      <c r="AB92" s="11">
        <v>35</v>
      </c>
      <c r="AC92" s="11">
        <v>15</v>
      </c>
      <c r="AD92" s="11">
        <v>15</v>
      </c>
      <c r="AE92" s="11">
        <v>3</v>
      </c>
      <c r="AF92" s="11">
        <v>4412</v>
      </c>
    </row>
    <row r="93" spans="4:32" ht="14.4" thickBot="1">
      <c r="D93" s="8" t="s">
        <v>120</v>
      </c>
      <c r="E93" s="11">
        <v>12</v>
      </c>
      <c r="F93" s="11">
        <v>42</v>
      </c>
      <c r="G93" s="11">
        <v>23</v>
      </c>
      <c r="H93" s="11">
        <v>41</v>
      </c>
      <c r="I93" s="11">
        <v>27</v>
      </c>
      <c r="J93" s="11">
        <v>15</v>
      </c>
      <c r="K93" s="11">
        <v>4629</v>
      </c>
      <c r="Q93">
        <f t="shared" si="9"/>
        <v>12</v>
      </c>
      <c r="R93">
        <f t="shared" si="9"/>
        <v>42</v>
      </c>
      <c r="S93">
        <f t="shared" si="9"/>
        <v>23</v>
      </c>
      <c r="T93">
        <f t="shared" si="9"/>
        <v>41</v>
      </c>
      <c r="U93">
        <f t="shared" si="9"/>
        <v>27</v>
      </c>
      <c r="V93">
        <f t="shared" si="8"/>
        <v>4629</v>
      </c>
      <c r="Z93" s="8" t="s">
        <v>120</v>
      </c>
      <c r="AA93" s="11">
        <v>12</v>
      </c>
      <c r="AB93" s="11">
        <v>42</v>
      </c>
      <c r="AC93" s="11">
        <v>23</v>
      </c>
      <c r="AD93" s="11">
        <v>41</v>
      </c>
      <c r="AE93" s="11">
        <v>27</v>
      </c>
      <c r="AF93" s="11">
        <v>4629</v>
      </c>
    </row>
    <row r="94" spans="4:32" ht="14.4" thickBot="1">
      <c r="D94" s="8" t="s">
        <v>121</v>
      </c>
      <c r="E94" s="11">
        <v>16</v>
      </c>
      <c r="F94" s="11">
        <v>3</v>
      </c>
      <c r="G94" s="11">
        <v>28</v>
      </c>
      <c r="H94" s="11">
        <v>31</v>
      </c>
      <c r="I94" s="11">
        <v>43</v>
      </c>
      <c r="J94" s="11">
        <v>43</v>
      </c>
      <c r="K94" s="11">
        <v>4736</v>
      </c>
      <c r="Q94">
        <f t="shared" si="9"/>
        <v>16</v>
      </c>
      <c r="R94">
        <f t="shared" si="9"/>
        <v>3</v>
      </c>
      <c r="S94">
        <f t="shared" si="9"/>
        <v>28</v>
      </c>
      <c r="T94">
        <f t="shared" si="9"/>
        <v>31</v>
      </c>
      <c r="U94">
        <f t="shared" si="9"/>
        <v>43</v>
      </c>
      <c r="V94">
        <f t="shared" si="8"/>
        <v>4736</v>
      </c>
      <c r="Z94" s="8" t="s">
        <v>121</v>
      </c>
      <c r="AA94" s="11">
        <v>16</v>
      </c>
      <c r="AB94" s="11">
        <v>3</v>
      </c>
      <c r="AC94" s="11">
        <v>28</v>
      </c>
      <c r="AD94" s="11">
        <v>31</v>
      </c>
      <c r="AE94" s="11">
        <v>43</v>
      </c>
      <c r="AF94" s="11">
        <v>4736</v>
      </c>
    </row>
    <row r="95" spans="4:32" ht="14.4" thickBot="1">
      <c r="D95" s="8" t="s">
        <v>122</v>
      </c>
      <c r="E95" s="11">
        <v>3</v>
      </c>
      <c r="F95" s="11">
        <v>37</v>
      </c>
      <c r="G95" s="11">
        <v>41</v>
      </c>
      <c r="H95" s="11">
        <v>43</v>
      </c>
      <c r="I95" s="11">
        <v>43</v>
      </c>
      <c r="J95" s="11">
        <v>40</v>
      </c>
      <c r="K95" s="11">
        <v>4816</v>
      </c>
      <c r="Q95">
        <f t="shared" si="9"/>
        <v>3</v>
      </c>
      <c r="R95">
        <f t="shared" si="9"/>
        <v>37</v>
      </c>
      <c r="S95">
        <f t="shared" si="9"/>
        <v>41</v>
      </c>
      <c r="T95">
        <f t="shared" si="9"/>
        <v>43</v>
      </c>
      <c r="U95">
        <f t="shared" si="9"/>
        <v>43</v>
      </c>
      <c r="V95">
        <f t="shared" si="8"/>
        <v>4816</v>
      </c>
      <c r="Z95" s="8" t="s">
        <v>122</v>
      </c>
      <c r="AA95" s="11">
        <v>3</v>
      </c>
      <c r="AB95" s="11">
        <v>37</v>
      </c>
      <c r="AC95" s="11">
        <v>41</v>
      </c>
      <c r="AD95" s="11">
        <v>43</v>
      </c>
      <c r="AE95" s="11">
        <v>43</v>
      </c>
      <c r="AF95" s="11">
        <v>4816</v>
      </c>
    </row>
    <row r="96" spans="4:32" ht="14.4" thickBot="1">
      <c r="D96" s="8" t="s">
        <v>123</v>
      </c>
      <c r="E96" s="11">
        <v>30</v>
      </c>
      <c r="F96" s="11">
        <v>9</v>
      </c>
      <c r="G96" s="11">
        <v>21</v>
      </c>
      <c r="H96" s="11">
        <v>20</v>
      </c>
      <c r="I96" s="11">
        <v>25</v>
      </c>
      <c r="J96" s="11">
        <v>7</v>
      </c>
      <c r="K96" s="11">
        <v>4497</v>
      </c>
      <c r="Q96">
        <f t="shared" si="9"/>
        <v>30</v>
      </c>
      <c r="R96">
        <f t="shared" si="9"/>
        <v>9</v>
      </c>
      <c r="S96">
        <f t="shared" si="9"/>
        <v>21</v>
      </c>
      <c r="T96">
        <f t="shared" si="9"/>
        <v>20</v>
      </c>
      <c r="U96">
        <f t="shared" si="9"/>
        <v>25</v>
      </c>
      <c r="V96">
        <f t="shared" si="8"/>
        <v>4497</v>
      </c>
      <c r="Z96" s="8" t="s">
        <v>123</v>
      </c>
      <c r="AA96" s="11">
        <v>30</v>
      </c>
      <c r="AB96" s="11">
        <v>9</v>
      </c>
      <c r="AC96" s="11">
        <v>21</v>
      </c>
      <c r="AD96" s="11">
        <v>20</v>
      </c>
      <c r="AE96" s="11">
        <v>25</v>
      </c>
      <c r="AF96" s="11">
        <v>4497</v>
      </c>
    </row>
    <row r="97" spans="4:32" ht="14.4" thickBot="1">
      <c r="D97" s="8" t="s">
        <v>124</v>
      </c>
      <c r="E97" s="11">
        <v>10</v>
      </c>
      <c r="F97" s="11">
        <v>31</v>
      </c>
      <c r="G97" s="11">
        <v>35</v>
      </c>
      <c r="H97" s="11">
        <v>43</v>
      </c>
      <c r="I97" s="11">
        <v>39</v>
      </c>
      <c r="J97" s="11">
        <v>17</v>
      </c>
      <c r="K97" s="11">
        <v>4693</v>
      </c>
      <c r="Q97">
        <f t="shared" si="9"/>
        <v>10</v>
      </c>
      <c r="R97">
        <f t="shared" si="9"/>
        <v>31</v>
      </c>
      <c r="S97">
        <f t="shared" si="9"/>
        <v>35</v>
      </c>
      <c r="T97">
        <f t="shared" si="9"/>
        <v>43</v>
      </c>
      <c r="U97">
        <f t="shared" si="9"/>
        <v>39</v>
      </c>
      <c r="V97">
        <f t="shared" si="8"/>
        <v>4693</v>
      </c>
      <c r="Z97" s="8" t="s">
        <v>124</v>
      </c>
      <c r="AA97" s="11">
        <v>10</v>
      </c>
      <c r="AB97" s="11">
        <v>31</v>
      </c>
      <c r="AC97" s="11">
        <v>35</v>
      </c>
      <c r="AD97" s="11">
        <v>43</v>
      </c>
      <c r="AE97" s="11">
        <v>39</v>
      </c>
      <c r="AF97" s="11">
        <v>4693</v>
      </c>
    </row>
    <row r="98" spans="4:32" ht="14.4" thickBot="1">
      <c r="D98" s="8" t="s">
        <v>125</v>
      </c>
      <c r="E98" s="11">
        <v>44</v>
      </c>
      <c r="F98" s="11">
        <v>2</v>
      </c>
      <c r="G98" s="11">
        <v>8</v>
      </c>
      <c r="H98" s="11">
        <v>1</v>
      </c>
      <c r="I98" s="11">
        <v>1</v>
      </c>
      <c r="J98" s="11">
        <v>9</v>
      </c>
      <c r="K98" s="11">
        <v>4243</v>
      </c>
      <c r="Q98">
        <f t="shared" si="9"/>
        <v>44</v>
      </c>
      <c r="R98">
        <f t="shared" si="9"/>
        <v>2</v>
      </c>
      <c r="S98">
        <f t="shared" si="9"/>
        <v>8</v>
      </c>
      <c r="T98">
        <f t="shared" si="9"/>
        <v>1</v>
      </c>
      <c r="U98">
        <f t="shared" si="9"/>
        <v>1</v>
      </c>
      <c r="V98">
        <f t="shared" si="8"/>
        <v>4243</v>
      </c>
      <c r="Z98" s="8" t="s">
        <v>125</v>
      </c>
      <c r="AA98" s="11">
        <v>44</v>
      </c>
      <c r="AB98" s="11">
        <v>2</v>
      </c>
      <c r="AC98" s="11">
        <v>8</v>
      </c>
      <c r="AD98" s="11">
        <v>1</v>
      </c>
      <c r="AE98" s="11">
        <v>1</v>
      </c>
      <c r="AF98" s="11">
        <v>4243</v>
      </c>
    </row>
    <row r="99" spans="4:32" ht="18.600000000000001" thickBot="1">
      <c r="D99" s="4"/>
      <c r="Z99" s="4"/>
    </row>
    <row r="100" spans="4:32" ht="14.4" thickBot="1">
      <c r="D100" s="8" t="s">
        <v>126</v>
      </c>
      <c r="E100" s="8" t="s">
        <v>74</v>
      </c>
      <c r="F100" s="8" t="s">
        <v>75</v>
      </c>
      <c r="G100" s="8" t="s">
        <v>76</v>
      </c>
      <c r="H100" s="8" t="s">
        <v>77</v>
      </c>
      <c r="I100" s="8" t="s">
        <v>78</v>
      </c>
      <c r="J100" s="8" t="s">
        <v>79</v>
      </c>
      <c r="Z100" s="8" t="s">
        <v>126</v>
      </c>
      <c r="AA100" s="8" t="s">
        <v>74</v>
      </c>
      <c r="AB100" s="8" t="s">
        <v>75</v>
      </c>
      <c r="AC100" s="8" t="s">
        <v>76</v>
      </c>
      <c r="AD100" s="8" t="s">
        <v>77</v>
      </c>
      <c r="AE100" s="8" t="s">
        <v>78</v>
      </c>
    </row>
    <row r="101" spans="4:32" ht="14.4" thickBot="1">
      <c r="D101" s="8" t="s">
        <v>127</v>
      </c>
      <c r="E101" s="11" t="s">
        <v>128</v>
      </c>
      <c r="F101" s="11" t="s">
        <v>129</v>
      </c>
      <c r="G101" s="11" t="s">
        <v>130</v>
      </c>
      <c r="H101" s="11" t="s">
        <v>131</v>
      </c>
      <c r="I101" s="11" t="s">
        <v>132</v>
      </c>
      <c r="J101" s="11" t="s">
        <v>133</v>
      </c>
      <c r="Z101" s="8" t="s">
        <v>127</v>
      </c>
      <c r="AA101" s="11" t="s">
        <v>134</v>
      </c>
      <c r="AB101" s="11" t="s">
        <v>135</v>
      </c>
      <c r="AC101" s="11" t="s">
        <v>136</v>
      </c>
      <c r="AD101" s="11" t="s">
        <v>137</v>
      </c>
      <c r="AE101" s="11" t="s">
        <v>138</v>
      </c>
    </row>
    <row r="102" spans="4:32" ht="14.4" thickBot="1">
      <c r="D102" s="8" t="s">
        <v>139</v>
      </c>
      <c r="E102" s="11" t="s">
        <v>140</v>
      </c>
      <c r="F102" s="11" t="s">
        <v>141</v>
      </c>
      <c r="G102" s="11" t="s">
        <v>142</v>
      </c>
      <c r="H102" s="11" t="s">
        <v>131</v>
      </c>
      <c r="I102" s="11" t="s">
        <v>132</v>
      </c>
      <c r="J102" s="11" t="s">
        <v>143</v>
      </c>
      <c r="Z102" s="8" t="s">
        <v>139</v>
      </c>
      <c r="AA102" s="11" t="s">
        <v>134</v>
      </c>
      <c r="AB102" s="11" t="s">
        <v>144</v>
      </c>
      <c r="AC102" s="11" t="s">
        <v>136</v>
      </c>
      <c r="AD102" s="11" t="s">
        <v>145</v>
      </c>
      <c r="AE102" s="11" t="s">
        <v>138</v>
      </c>
    </row>
    <row r="103" spans="4:32" ht="14.4" thickBot="1">
      <c r="D103" s="8" t="s">
        <v>146</v>
      </c>
      <c r="E103" s="11" t="s">
        <v>140</v>
      </c>
      <c r="F103" s="11" t="s">
        <v>141</v>
      </c>
      <c r="G103" s="11" t="s">
        <v>147</v>
      </c>
      <c r="H103" s="11" t="s">
        <v>131</v>
      </c>
      <c r="I103" s="11" t="s">
        <v>148</v>
      </c>
      <c r="J103" s="11" t="s">
        <v>143</v>
      </c>
      <c r="Z103" s="8" t="s">
        <v>146</v>
      </c>
      <c r="AA103" s="11" t="s">
        <v>149</v>
      </c>
      <c r="AB103" s="11" t="s">
        <v>144</v>
      </c>
      <c r="AC103" s="11" t="s">
        <v>136</v>
      </c>
      <c r="AD103" s="11" t="s">
        <v>145</v>
      </c>
      <c r="AE103" s="11" t="s">
        <v>138</v>
      </c>
    </row>
    <row r="104" spans="4:32" ht="14.4" thickBot="1">
      <c r="D104" s="8" t="s">
        <v>150</v>
      </c>
      <c r="E104" s="11" t="s">
        <v>151</v>
      </c>
      <c r="F104" s="11" t="s">
        <v>141</v>
      </c>
      <c r="G104" s="11" t="s">
        <v>147</v>
      </c>
      <c r="H104" s="11" t="s">
        <v>152</v>
      </c>
      <c r="I104" s="11" t="s">
        <v>148</v>
      </c>
      <c r="J104" s="11" t="s">
        <v>143</v>
      </c>
      <c r="Z104" s="8" t="s">
        <v>150</v>
      </c>
      <c r="AA104" s="11" t="s">
        <v>153</v>
      </c>
      <c r="AB104" s="11" t="s">
        <v>144</v>
      </c>
      <c r="AC104" s="11" t="s">
        <v>136</v>
      </c>
      <c r="AD104" s="11" t="s">
        <v>145</v>
      </c>
      <c r="AE104" s="11" t="s">
        <v>138</v>
      </c>
    </row>
    <row r="105" spans="4:32" ht="14.4" thickBot="1">
      <c r="D105" s="8" t="s">
        <v>154</v>
      </c>
      <c r="E105" s="11" t="s">
        <v>151</v>
      </c>
      <c r="F105" s="11" t="s">
        <v>141</v>
      </c>
      <c r="G105" s="11" t="s">
        <v>147</v>
      </c>
      <c r="H105" s="11" t="s">
        <v>152</v>
      </c>
      <c r="I105" s="11" t="s">
        <v>155</v>
      </c>
      <c r="J105" s="11" t="s">
        <v>143</v>
      </c>
      <c r="Z105" s="8" t="s">
        <v>154</v>
      </c>
      <c r="AA105" s="11" t="s">
        <v>153</v>
      </c>
      <c r="AB105" s="11" t="s">
        <v>144</v>
      </c>
      <c r="AC105" s="11" t="s">
        <v>156</v>
      </c>
      <c r="AD105" s="11" t="s">
        <v>145</v>
      </c>
      <c r="AE105" s="11" t="s">
        <v>138</v>
      </c>
    </row>
    <row r="106" spans="4:32" ht="14.4" thickBot="1">
      <c r="D106" s="8" t="s">
        <v>157</v>
      </c>
      <c r="E106" s="11" t="s">
        <v>158</v>
      </c>
      <c r="F106" s="11" t="s">
        <v>141</v>
      </c>
      <c r="G106" s="11" t="s">
        <v>147</v>
      </c>
      <c r="H106" s="11" t="s">
        <v>152</v>
      </c>
      <c r="I106" s="11" t="s">
        <v>155</v>
      </c>
      <c r="J106" s="11" t="s">
        <v>159</v>
      </c>
      <c r="Z106" s="8" t="s">
        <v>157</v>
      </c>
      <c r="AA106" s="11" t="s">
        <v>160</v>
      </c>
      <c r="AB106" s="11" t="s">
        <v>144</v>
      </c>
      <c r="AC106" s="11" t="s">
        <v>161</v>
      </c>
      <c r="AD106" s="11" t="s">
        <v>145</v>
      </c>
      <c r="AE106" s="11" t="s">
        <v>138</v>
      </c>
    </row>
    <row r="107" spans="4:32" ht="14.4" thickBot="1">
      <c r="D107" s="8" t="s">
        <v>162</v>
      </c>
      <c r="E107" s="11" t="s">
        <v>158</v>
      </c>
      <c r="F107" s="11" t="s">
        <v>141</v>
      </c>
      <c r="G107" s="11" t="s">
        <v>147</v>
      </c>
      <c r="H107" s="11" t="s">
        <v>152</v>
      </c>
      <c r="I107" s="11" t="s">
        <v>155</v>
      </c>
      <c r="J107" s="11" t="s">
        <v>163</v>
      </c>
      <c r="Z107" s="8" t="s">
        <v>162</v>
      </c>
      <c r="AA107" s="11" t="s">
        <v>160</v>
      </c>
      <c r="AB107" s="11" t="s">
        <v>164</v>
      </c>
      <c r="AC107" s="11" t="s">
        <v>161</v>
      </c>
      <c r="AD107" s="11" t="s">
        <v>145</v>
      </c>
      <c r="AE107" s="11" t="s">
        <v>138</v>
      </c>
    </row>
    <row r="108" spans="4:32" ht="14.4" thickBot="1">
      <c r="D108" s="8" t="s">
        <v>165</v>
      </c>
      <c r="E108" s="11" t="s">
        <v>166</v>
      </c>
      <c r="F108" s="11" t="s">
        <v>141</v>
      </c>
      <c r="G108" s="11" t="s">
        <v>147</v>
      </c>
      <c r="H108" s="11" t="s">
        <v>152</v>
      </c>
      <c r="I108" s="11" t="s">
        <v>167</v>
      </c>
      <c r="J108" s="11" t="s">
        <v>168</v>
      </c>
      <c r="Z108" s="8" t="s">
        <v>165</v>
      </c>
      <c r="AA108" s="11" t="s">
        <v>169</v>
      </c>
      <c r="AB108" s="11" t="s">
        <v>164</v>
      </c>
      <c r="AC108" s="11" t="s">
        <v>170</v>
      </c>
      <c r="AD108" s="11" t="s">
        <v>145</v>
      </c>
      <c r="AE108" s="11" t="s">
        <v>138</v>
      </c>
    </row>
    <row r="109" spans="4:32" ht="14.4" thickBot="1">
      <c r="D109" s="8" t="s">
        <v>171</v>
      </c>
      <c r="E109" s="11" t="s">
        <v>172</v>
      </c>
      <c r="F109" s="11" t="s">
        <v>141</v>
      </c>
      <c r="G109" s="11" t="s">
        <v>147</v>
      </c>
      <c r="H109" s="11" t="s">
        <v>152</v>
      </c>
      <c r="I109" s="11" t="s">
        <v>167</v>
      </c>
      <c r="J109" s="11" t="s">
        <v>168</v>
      </c>
      <c r="Z109" s="8" t="s">
        <v>171</v>
      </c>
      <c r="AA109" s="11" t="s">
        <v>173</v>
      </c>
      <c r="AB109" s="11" t="s">
        <v>164</v>
      </c>
      <c r="AC109" s="11" t="s">
        <v>170</v>
      </c>
      <c r="AD109" s="11" t="s">
        <v>145</v>
      </c>
      <c r="AE109" s="11" t="s">
        <v>138</v>
      </c>
    </row>
    <row r="110" spans="4:32" ht="14.4" thickBot="1">
      <c r="D110" s="8" t="s">
        <v>174</v>
      </c>
      <c r="E110" s="11" t="s">
        <v>175</v>
      </c>
      <c r="F110" s="11" t="s">
        <v>141</v>
      </c>
      <c r="G110" s="11" t="s">
        <v>147</v>
      </c>
      <c r="H110" s="11" t="s">
        <v>176</v>
      </c>
      <c r="I110" s="11" t="s">
        <v>167</v>
      </c>
      <c r="J110" s="11" t="s">
        <v>168</v>
      </c>
      <c r="Z110" s="8" t="s">
        <v>174</v>
      </c>
      <c r="AA110" s="11" t="s">
        <v>173</v>
      </c>
      <c r="AB110" s="11" t="s">
        <v>164</v>
      </c>
      <c r="AC110" s="11" t="s">
        <v>170</v>
      </c>
      <c r="AD110" s="11" t="s">
        <v>145</v>
      </c>
      <c r="AE110" s="11" t="s">
        <v>138</v>
      </c>
    </row>
    <row r="111" spans="4:32" ht="14.4" thickBot="1">
      <c r="D111" s="8" t="s">
        <v>177</v>
      </c>
      <c r="E111" s="11" t="s">
        <v>178</v>
      </c>
      <c r="F111" s="11" t="s">
        <v>141</v>
      </c>
      <c r="G111" s="11" t="s">
        <v>147</v>
      </c>
      <c r="H111" s="11" t="s">
        <v>176</v>
      </c>
      <c r="I111" s="11" t="s">
        <v>167</v>
      </c>
      <c r="J111" s="11" t="s">
        <v>168</v>
      </c>
      <c r="Z111" s="8" t="s">
        <v>177</v>
      </c>
      <c r="AA111" s="11" t="s">
        <v>179</v>
      </c>
      <c r="AB111" s="11" t="s">
        <v>180</v>
      </c>
      <c r="AC111" s="11" t="s">
        <v>170</v>
      </c>
      <c r="AD111" s="11" t="s">
        <v>145</v>
      </c>
      <c r="AE111" s="11" t="s">
        <v>138</v>
      </c>
    </row>
    <row r="112" spans="4:32" ht="14.4" thickBot="1">
      <c r="D112" s="8" t="s">
        <v>181</v>
      </c>
      <c r="E112" s="11" t="s">
        <v>182</v>
      </c>
      <c r="F112" s="11" t="s">
        <v>183</v>
      </c>
      <c r="G112" s="11" t="s">
        <v>147</v>
      </c>
      <c r="H112" s="11" t="s">
        <v>176</v>
      </c>
      <c r="I112" s="11" t="s">
        <v>184</v>
      </c>
      <c r="J112" s="11" t="s">
        <v>168</v>
      </c>
      <c r="Z112" s="8" t="s">
        <v>181</v>
      </c>
      <c r="AA112" s="11" t="s">
        <v>179</v>
      </c>
      <c r="AB112" s="11" t="s">
        <v>180</v>
      </c>
      <c r="AC112" s="11" t="s">
        <v>170</v>
      </c>
      <c r="AD112" s="11" t="s">
        <v>145</v>
      </c>
      <c r="AE112" s="11" t="s">
        <v>138</v>
      </c>
    </row>
    <row r="113" spans="4:31" ht="14.4" thickBot="1">
      <c r="D113" s="8" t="s">
        <v>185</v>
      </c>
      <c r="E113" s="11" t="s">
        <v>182</v>
      </c>
      <c r="F113" s="11" t="s">
        <v>183</v>
      </c>
      <c r="G113" s="11" t="s">
        <v>147</v>
      </c>
      <c r="H113" s="11" t="s">
        <v>186</v>
      </c>
      <c r="I113" s="11" t="s">
        <v>184</v>
      </c>
      <c r="J113" s="11" t="s">
        <v>187</v>
      </c>
      <c r="Z113" s="8" t="s">
        <v>185</v>
      </c>
      <c r="AA113" s="11" t="s">
        <v>188</v>
      </c>
      <c r="AB113" s="11" t="s">
        <v>180</v>
      </c>
      <c r="AC113" s="11" t="s">
        <v>189</v>
      </c>
      <c r="AD113" s="11" t="s">
        <v>145</v>
      </c>
      <c r="AE113" s="11" t="s">
        <v>138</v>
      </c>
    </row>
    <row r="114" spans="4:31" ht="14.4" thickBot="1">
      <c r="D114" s="8" t="s">
        <v>190</v>
      </c>
      <c r="E114" s="11" t="s">
        <v>191</v>
      </c>
      <c r="F114" s="11" t="s">
        <v>183</v>
      </c>
      <c r="G114" s="11" t="s">
        <v>192</v>
      </c>
      <c r="H114" s="11" t="s">
        <v>193</v>
      </c>
      <c r="I114" s="11" t="s">
        <v>194</v>
      </c>
      <c r="J114" s="11" t="s">
        <v>187</v>
      </c>
      <c r="Z114" s="8" t="s">
        <v>190</v>
      </c>
      <c r="AA114" s="11" t="s">
        <v>195</v>
      </c>
      <c r="AB114" s="11" t="s">
        <v>180</v>
      </c>
      <c r="AC114" s="11" t="s">
        <v>196</v>
      </c>
      <c r="AD114" s="11" t="s">
        <v>145</v>
      </c>
      <c r="AE114" s="11" t="s">
        <v>138</v>
      </c>
    </row>
    <row r="115" spans="4:31" ht="14.4" thickBot="1">
      <c r="D115" s="8" t="s">
        <v>197</v>
      </c>
      <c r="E115" s="11" t="s">
        <v>191</v>
      </c>
      <c r="F115" s="11" t="s">
        <v>198</v>
      </c>
      <c r="G115" s="11" t="s">
        <v>192</v>
      </c>
      <c r="H115" s="11" t="s">
        <v>193</v>
      </c>
      <c r="I115" s="11" t="s">
        <v>194</v>
      </c>
      <c r="J115" s="11" t="s">
        <v>187</v>
      </c>
      <c r="Z115" s="8" t="s">
        <v>197</v>
      </c>
      <c r="AA115" s="11" t="s">
        <v>195</v>
      </c>
      <c r="AB115" s="11" t="s">
        <v>199</v>
      </c>
      <c r="AC115" s="11" t="s">
        <v>196</v>
      </c>
      <c r="AD115" s="11" t="s">
        <v>145</v>
      </c>
      <c r="AE115" s="11" t="s">
        <v>138</v>
      </c>
    </row>
    <row r="116" spans="4:31" ht="14.4" thickBot="1">
      <c r="D116" s="8" t="s">
        <v>200</v>
      </c>
      <c r="E116" s="11" t="s">
        <v>201</v>
      </c>
      <c r="F116" s="11" t="s">
        <v>202</v>
      </c>
      <c r="G116" s="11" t="s">
        <v>203</v>
      </c>
      <c r="H116" s="11" t="s">
        <v>204</v>
      </c>
      <c r="I116" s="11" t="s">
        <v>194</v>
      </c>
      <c r="J116" s="11" t="s">
        <v>187</v>
      </c>
      <c r="Z116" s="8" t="s">
        <v>200</v>
      </c>
      <c r="AA116" s="11" t="s">
        <v>205</v>
      </c>
      <c r="AB116" s="11" t="s">
        <v>199</v>
      </c>
      <c r="AC116" s="11" t="s">
        <v>206</v>
      </c>
      <c r="AD116" s="11" t="s">
        <v>145</v>
      </c>
      <c r="AE116" s="11" t="s">
        <v>138</v>
      </c>
    </row>
    <row r="117" spans="4:31" ht="14.4" thickBot="1">
      <c r="D117" s="8" t="s">
        <v>207</v>
      </c>
      <c r="E117" s="11" t="s">
        <v>208</v>
      </c>
      <c r="F117" s="11" t="s">
        <v>202</v>
      </c>
      <c r="G117" s="11" t="s">
        <v>203</v>
      </c>
      <c r="H117" s="11" t="s">
        <v>204</v>
      </c>
      <c r="I117" s="11" t="s">
        <v>209</v>
      </c>
      <c r="J117" s="11" t="s">
        <v>210</v>
      </c>
      <c r="Z117" s="8" t="s">
        <v>207</v>
      </c>
      <c r="AA117" s="11" t="s">
        <v>205</v>
      </c>
      <c r="AB117" s="11" t="s">
        <v>199</v>
      </c>
      <c r="AC117" s="11" t="s">
        <v>206</v>
      </c>
      <c r="AD117" s="11" t="s">
        <v>145</v>
      </c>
      <c r="AE117" s="11" t="s">
        <v>138</v>
      </c>
    </row>
    <row r="118" spans="4:31" ht="14.4" thickBot="1">
      <c r="D118" s="8" t="s">
        <v>211</v>
      </c>
      <c r="E118" s="11" t="s">
        <v>208</v>
      </c>
      <c r="F118" s="11" t="s">
        <v>212</v>
      </c>
      <c r="G118" s="11" t="s">
        <v>203</v>
      </c>
      <c r="H118" s="11" t="s">
        <v>204</v>
      </c>
      <c r="I118" s="11" t="s">
        <v>213</v>
      </c>
      <c r="J118" s="11" t="s">
        <v>210</v>
      </c>
      <c r="Z118" s="8" t="s">
        <v>211</v>
      </c>
      <c r="AA118" s="11" t="s">
        <v>205</v>
      </c>
      <c r="AB118" s="11" t="s">
        <v>199</v>
      </c>
      <c r="AC118" s="11" t="s">
        <v>206</v>
      </c>
      <c r="AD118" s="11" t="s">
        <v>145</v>
      </c>
      <c r="AE118" s="11" t="s">
        <v>138</v>
      </c>
    </row>
    <row r="119" spans="4:31" ht="14.4" thickBot="1">
      <c r="D119" s="8" t="s">
        <v>214</v>
      </c>
      <c r="E119" s="11" t="s">
        <v>215</v>
      </c>
      <c r="F119" s="11" t="s">
        <v>212</v>
      </c>
      <c r="G119" s="11" t="s">
        <v>203</v>
      </c>
      <c r="H119" s="11" t="s">
        <v>216</v>
      </c>
      <c r="I119" s="11" t="s">
        <v>213</v>
      </c>
      <c r="J119" s="11" t="s">
        <v>210</v>
      </c>
      <c r="Z119" s="8" t="s">
        <v>214</v>
      </c>
      <c r="AA119" s="11" t="s">
        <v>217</v>
      </c>
      <c r="AB119" s="11" t="s">
        <v>218</v>
      </c>
      <c r="AC119" s="11" t="s">
        <v>219</v>
      </c>
      <c r="AD119" s="11" t="s">
        <v>145</v>
      </c>
      <c r="AE119" s="11" t="s">
        <v>138</v>
      </c>
    </row>
    <row r="120" spans="4:31" ht="14.4" thickBot="1">
      <c r="D120" s="8" t="s">
        <v>220</v>
      </c>
      <c r="E120" s="11" t="s">
        <v>215</v>
      </c>
      <c r="F120" s="11" t="s">
        <v>221</v>
      </c>
      <c r="G120" s="11" t="s">
        <v>203</v>
      </c>
      <c r="H120" s="11" t="s">
        <v>216</v>
      </c>
      <c r="I120" s="11" t="s">
        <v>213</v>
      </c>
      <c r="J120" s="11" t="s">
        <v>210</v>
      </c>
      <c r="Z120" s="8" t="s">
        <v>220</v>
      </c>
      <c r="AA120" s="11" t="s">
        <v>217</v>
      </c>
      <c r="AB120" s="11" t="s">
        <v>218</v>
      </c>
      <c r="AC120" s="11" t="s">
        <v>222</v>
      </c>
      <c r="AD120" s="11" t="s">
        <v>145</v>
      </c>
      <c r="AE120" s="11" t="s">
        <v>138</v>
      </c>
    </row>
    <row r="121" spans="4:31" ht="14.4" thickBot="1">
      <c r="D121" s="8" t="s">
        <v>223</v>
      </c>
      <c r="E121" s="11" t="s">
        <v>224</v>
      </c>
      <c r="F121" s="11" t="s">
        <v>225</v>
      </c>
      <c r="G121" s="11" t="s">
        <v>203</v>
      </c>
      <c r="H121" s="11" t="s">
        <v>216</v>
      </c>
      <c r="I121" s="11" t="s">
        <v>213</v>
      </c>
      <c r="J121" s="11" t="s">
        <v>210</v>
      </c>
      <c r="Z121" s="8" t="s">
        <v>223</v>
      </c>
      <c r="AA121" s="11" t="s">
        <v>217</v>
      </c>
      <c r="AB121" s="11" t="s">
        <v>226</v>
      </c>
      <c r="AC121" s="11" t="s">
        <v>222</v>
      </c>
      <c r="AD121" s="11" t="s">
        <v>145</v>
      </c>
      <c r="AE121" s="11" t="s">
        <v>138</v>
      </c>
    </row>
    <row r="122" spans="4:31" ht="14.4" thickBot="1">
      <c r="D122" s="8" t="s">
        <v>227</v>
      </c>
      <c r="E122" s="11" t="s">
        <v>224</v>
      </c>
      <c r="F122" s="11" t="s">
        <v>225</v>
      </c>
      <c r="G122" s="11" t="s">
        <v>203</v>
      </c>
      <c r="H122" s="11" t="s">
        <v>228</v>
      </c>
      <c r="I122" s="11" t="s">
        <v>213</v>
      </c>
      <c r="J122" s="11" t="s">
        <v>210</v>
      </c>
      <c r="Z122" s="8" t="s">
        <v>227</v>
      </c>
      <c r="AA122" s="11" t="s">
        <v>229</v>
      </c>
      <c r="AB122" s="11" t="s">
        <v>226</v>
      </c>
      <c r="AC122" s="11" t="s">
        <v>222</v>
      </c>
      <c r="AD122" s="11" t="s">
        <v>145</v>
      </c>
      <c r="AE122" s="11" t="s">
        <v>138</v>
      </c>
    </row>
    <row r="123" spans="4:31" ht="14.4" thickBot="1">
      <c r="D123" s="8" t="s">
        <v>230</v>
      </c>
      <c r="E123" s="11" t="s">
        <v>231</v>
      </c>
      <c r="F123" s="11" t="s">
        <v>225</v>
      </c>
      <c r="G123" s="11" t="s">
        <v>203</v>
      </c>
      <c r="H123" s="11" t="s">
        <v>228</v>
      </c>
      <c r="I123" s="11" t="s">
        <v>213</v>
      </c>
      <c r="J123" s="11" t="s">
        <v>210</v>
      </c>
      <c r="Z123" s="8" t="s">
        <v>230</v>
      </c>
      <c r="AA123" s="11" t="s">
        <v>229</v>
      </c>
      <c r="AB123" s="11" t="s">
        <v>219</v>
      </c>
      <c r="AC123" s="11" t="s">
        <v>222</v>
      </c>
      <c r="AD123" s="11" t="s">
        <v>145</v>
      </c>
      <c r="AE123" s="11" t="s">
        <v>138</v>
      </c>
    </row>
    <row r="124" spans="4:31" ht="14.4" thickBot="1">
      <c r="D124" s="8" t="s">
        <v>232</v>
      </c>
      <c r="E124" s="11" t="s">
        <v>233</v>
      </c>
      <c r="F124" s="11" t="s">
        <v>225</v>
      </c>
      <c r="G124" s="11" t="s">
        <v>203</v>
      </c>
      <c r="H124" s="11" t="s">
        <v>234</v>
      </c>
      <c r="I124" s="11" t="s">
        <v>213</v>
      </c>
      <c r="J124" s="11" t="s">
        <v>210</v>
      </c>
      <c r="Z124" s="8" t="s">
        <v>232</v>
      </c>
      <c r="AA124" s="11" t="s">
        <v>235</v>
      </c>
      <c r="AB124" s="11" t="s">
        <v>236</v>
      </c>
      <c r="AC124" s="11" t="s">
        <v>222</v>
      </c>
      <c r="AD124" s="11" t="s">
        <v>145</v>
      </c>
      <c r="AE124" s="11" t="s">
        <v>138</v>
      </c>
    </row>
    <row r="125" spans="4:31" ht="14.4" thickBot="1">
      <c r="D125" s="8" t="s">
        <v>237</v>
      </c>
      <c r="E125" s="11" t="s">
        <v>233</v>
      </c>
      <c r="F125" s="11" t="s">
        <v>225</v>
      </c>
      <c r="G125" s="11" t="s">
        <v>238</v>
      </c>
      <c r="H125" s="11" t="s">
        <v>234</v>
      </c>
      <c r="I125" s="11" t="s">
        <v>213</v>
      </c>
      <c r="J125" s="11" t="s">
        <v>210</v>
      </c>
      <c r="Z125" s="8" t="s">
        <v>237</v>
      </c>
      <c r="AA125" s="11" t="s">
        <v>235</v>
      </c>
      <c r="AB125" s="11" t="s">
        <v>236</v>
      </c>
      <c r="AC125" s="11" t="s">
        <v>222</v>
      </c>
      <c r="AD125" s="11" t="s">
        <v>239</v>
      </c>
      <c r="AE125" s="11" t="s">
        <v>138</v>
      </c>
    </row>
    <row r="126" spans="4:31" ht="14.4" thickBot="1">
      <c r="D126" s="8" t="s">
        <v>240</v>
      </c>
      <c r="E126" s="11" t="s">
        <v>233</v>
      </c>
      <c r="F126" s="11" t="s">
        <v>225</v>
      </c>
      <c r="G126" s="11" t="s">
        <v>238</v>
      </c>
      <c r="H126" s="11" t="s">
        <v>241</v>
      </c>
      <c r="I126" s="11" t="s">
        <v>213</v>
      </c>
      <c r="J126" s="11" t="s">
        <v>242</v>
      </c>
      <c r="Z126" s="8" t="s">
        <v>240</v>
      </c>
      <c r="AA126" s="11" t="s">
        <v>243</v>
      </c>
      <c r="AB126" s="11" t="s">
        <v>236</v>
      </c>
      <c r="AC126" s="11" t="s">
        <v>244</v>
      </c>
      <c r="AD126" s="11" t="s">
        <v>239</v>
      </c>
      <c r="AE126" s="11" t="s">
        <v>138</v>
      </c>
    </row>
    <row r="127" spans="4:31" ht="14.4" thickBot="1">
      <c r="D127" s="8" t="s">
        <v>245</v>
      </c>
      <c r="E127" s="11" t="s">
        <v>246</v>
      </c>
      <c r="F127" s="11" t="s">
        <v>247</v>
      </c>
      <c r="G127" s="11" t="s">
        <v>238</v>
      </c>
      <c r="H127" s="11" t="s">
        <v>241</v>
      </c>
      <c r="I127" s="11" t="s">
        <v>248</v>
      </c>
      <c r="J127" s="11" t="s">
        <v>242</v>
      </c>
      <c r="Z127" s="8" t="s">
        <v>245</v>
      </c>
      <c r="AA127" s="11" t="s">
        <v>243</v>
      </c>
      <c r="AB127" s="11" t="s">
        <v>236</v>
      </c>
      <c r="AC127" s="11" t="s">
        <v>244</v>
      </c>
      <c r="AD127" s="11" t="s">
        <v>138</v>
      </c>
      <c r="AE127" s="11" t="s">
        <v>138</v>
      </c>
    </row>
    <row r="128" spans="4:31" ht="14.4" thickBot="1">
      <c r="D128" s="8" t="s">
        <v>249</v>
      </c>
      <c r="E128" s="11" t="s">
        <v>246</v>
      </c>
      <c r="F128" s="11" t="s">
        <v>247</v>
      </c>
      <c r="G128" s="11" t="s">
        <v>238</v>
      </c>
      <c r="H128" s="11" t="s">
        <v>241</v>
      </c>
      <c r="I128" s="11" t="s">
        <v>250</v>
      </c>
      <c r="J128" s="11" t="s">
        <v>242</v>
      </c>
      <c r="Z128" s="8" t="s">
        <v>249</v>
      </c>
      <c r="AA128" s="11" t="s">
        <v>243</v>
      </c>
      <c r="AB128" s="11" t="s">
        <v>236</v>
      </c>
      <c r="AC128" s="11" t="s">
        <v>244</v>
      </c>
      <c r="AD128" s="11" t="s">
        <v>138</v>
      </c>
      <c r="AE128" s="11" t="s">
        <v>138</v>
      </c>
    </row>
    <row r="129" spans="4:31" ht="14.4" thickBot="1">
      <c r="D129" s="8" t="s">
        <v>251</v>
      </c>
      <c r="E129" s="11" t="s">
        <v>252</v>
      </c>
      <c r="F129" s="11" t="s">
        <v>247</v>
      </c>
      <c r="G129" s="11" t="s">
        <v>238</v>
      </c>
      <c r="H129" s="11" t="s">
        <v>241</v>
      </c>
      <c r="I129" s="11" t="s">
        <v>250</v>
      </c>
      <c r="J129" s="11" t="s">
        <v>242</v>
      </c>
      <c r="Z129" s="8" t="s">
        <v>251</v>
      </c>
      <c r="AA129" s="11" t="s">
        <v>243</v>
      </c>
      <c r="AB129" s="11" t="s">
        <v>236</v>
      </c>
      <c r="AC129" s="11" t="s">
        <v>244</v>
      </c>
      <c r="AD129" s="11" t="s">
        <v>138</v>
      </c>
      <c r="AE129" s="11" t="s">
        <v>138</v>
      </c>
    </row>
    <row r="130" spans="4:31" ht="14.4" thickBot="1">
      <c r="D130" s="8" t="s">
        <v>253</v>
      </c>
      <c r="E130" s="11" t="s">
        <v>252</v>
      </c>
      <c r="F130" s="11" t="s">
        <v>247</v>
      </c>
      <c r="G130" s="11" t="s">
        <v>238</v>
      </c>
      <c r="H130" s="11" t="s">
        <v>241</v>
      </c>
      <c r="I130" s="11" t="s">
        <v>250</v>
      </c>
      <c r="J130" s="11" t="s">
        <v>242</v>
      </c>
      <c r="Z130" s="8" t="s">
        <v>253</v>
      </c>
      <c r="AA130" s="11" t="s">
        <v>243</v>
      </c>
      <c r="AB130" s="11" t="s">
        <v>254</v>
      </c>
      <c r="AC130" s="11" t="s">
        <v>244</v>
      </c>
      <c r="AD130" s="11" t="s">
        <v>138</v>
      </c>
      <c r="AE130" s="11" t="s">
        <v>138</v>
      </c>
    </row>
    <row r="131" spans="4:31" ht="14.4" thickBot="1">
      <c r="D131" s="8" t="s">
        <v>255</v>
      </c>
      <c r="E131" s="11" t="s">
        <v>256</v>
      </c>
      <c r="F131" s="11" t="s">
        <v>247</v>
      </c>
      <c r="G131" s="11" t="s">
        <v>238</v>
      </c>
      <c r="H131" s="11" t="s">
        <v>241</v>
      </c>
      <c r="I131" s="11" t="s">
        <v>250</v>
      </c>
      <c r="J131" s="11" t="s">
        <v>242</v>
      </c>
      <c r="Z131" s="8" t="s">
        <v>255</v>
      </c>
      <c r="AA131" s="11" t="s">
        <v>243</v>
      </c>
      <c r="AB131" s="11" t="s">
        <v>254</v>
      </c>
      <c r="AC131" s="11" t="s">
        <v>244</v>
      </c>
      <c r="AD131" s="11" t="s">
        <v>138</v>
      </c>
      <c r="AE131" s="11" t="s">
        <v>138</v>
      </c>
    </row>
    <row r="132" spans="4:31" ht="14.4" thickBot="1">
      <c r="D132" s="8" t="s">
        <v>257</v>
      </c>
      <c r="E132" s="11" t="s">
        <v>256</v>
      </c>
      <c r="F132" s="11" t="s">
        <v>247</v>
      </c>
      <c r="G132" s="11" t="s">
        <v>258</v>
      </c>
      <c r="H132" s="11" t="s">
        <v>241</v>
      </c>
      <c r="I132" s="11" t="s">
        <v>259</v>
      </c>
      <c r="J132" s="11" t="s">
        <v>242</v>
      </c>
      <c r="Z132" s="8" t="s">
        <v>257</v>
      </c>
      <c r="AA132" s="11" t="s">
        <v>260</v>
      </c>
      <c r="AB132" s="11" t="s">
        <v>254</v>
      </c>
      <c r="AC132" s="11" t="s">
        <v>244</v>
      </c>
      <c r="AD132" s="11" t="s">
        <v>138</v>
      </c>
      <c r="AE132" s="11" t="s">
        <v>138</v>
      </c>
    </row>
    <row r="133" spans="4:31" ht="14.4" thickBot="1">
      <c r="D133" s="8" t="s">
        <v>261</v>
      </c>
      <c r="E133" s="11" t="s">
        <v>256</v>
      </c>
      <c r="F133" s="11" t="s">
        <v>247</v>
      </c>
      <c r="G133" s="11" t="s">
        <v>258</v>
      </c>
      <c r="H133" s="11" t="s">
        <v>241</v>
      </c>
      <c r="I133" s="11" t="s">
        <v>259</v>
      </c>
      <c r="J133" s="11" t="s">
        <v>242</v>
      </c>
      <c r="Z133" s="8" t="s">
        <v>261</v>
      </c>
      <c r="AA133" s="11" t="s">
        <v>260</v>
      </c>
      <c r="AB133" s="11" t="s">
        <v>254</v>
      </c>
      <c r="AC133" s="11" t="s">
        <v>244</v>
      </c>
      <c r="AD133" s="11" t="s">
        <v>138</v>
      </c>
      <c r="AE133" s="11" t="s">
        <v>138</v>
      </c>
    </row>
    <row r="134" spans="4:31" ht="14.4" thickBot="1">
      <c r="D134" s="8" t="s">
        <v>262</v>
      </c>
      <c r="E134" s="11" t="s">
        <v>263</v>
      </c>
      <c r="F134" s="11" t="s">
        <v>264</v>
      </c>
      <c r="G134" s="11" t="s">
        <v>258</v>
      </c>
      <c r="H134" s="11" t="s">
        <v>241</v>
      </c>
      <c r="I134" s="11" t="s">
        <v>259</v>
      </c>
      <c r="J134" s="11" t="s">
        <v>242</v>
      </c>
      <c r="Z134" s="8" t="s">
        <v>262</v>
      </c>
      <c r="AA134" s="11" t="s">
        <v>265</v>
      </c>
      <c r="AB134" s="11" t="s">
        <v>266</v>
      </c>
      <c r="AC134" s="11" t="s">
        <v>244</v>
      </c>
      <c r="AD134" s="11" t="s">
        <v>138</v>
      </c>
      <c r="AE134" s="11" t="s">
        <v>138</v>
      </c>
    </row>
    <row r="135" spans="4:31" ht="14.4" thickBot="1">
      <c r="D135" s="8" t="s">
        <v>267</v>
      </c>
      <c r="E135" s="11" t="s">
        <v>268</v>
      </c>
      <c r="F135" s="11" t="s">
        <v>264</v>
      </c>
      <c r="G135" s="11" t="s">
        <v>269</v>
      </c>
      <c r="H135" s="11" t="s">
        <v>241</v>
      </c>
      <c r="I135" s="11" t="s">
        <v>259</v>
      </c>
      <c r="J135" s="11" t="s">
        <v>242</v>
      </c>
      <c r="Z135" s="8" t="s">
        <v>267</v>
      </c>
      <c r="AA135" s="11" t="s">
        <v>270</v>
      </c>
      <c r="AB135" s="11" t="s">
        <v>266</v>
      </c>
      <c r="AC135" s="11" t="s">
        <v>244</v>
      </c>
      <c r="AD135" s="11" t="s">
        <v>138</v>
      </c>
      <c r="AE135" s="11" t="s">
        <v>138</v>
      </c>
    </row>
    <row r="136" spans="4:31" ht="14.4" thickBot="1">
      <c r="D136" s="8" t="s">
        <v>271</v>
      </c>
      <c r="E136" s="11" t="s">
        <v>272</v>
      </c>
      <c r="F136" s="11" t="s">
        <v>264</v>
      </c>
      <c r="G136" s="11" t="s">
        <v>273</v>
      </c>
      <c r="H136" s="11" t="s">
        <v>241</v>
      </c>
      <c r="I136" s="11" t="s">
        <v>259</v>
      </c>
      <c r="J136" s="11" t="s">
        <v>242</v>
      </c>
      <c r="Z136" s="8" t="s">
        <v>271</v>
      </c>
      <c r="AA136" s="11" t="s">
        <v>270</v>
      </c>
      <c r="AB136" s="11" t="s">
        <v>266</v>
      </c>
      <c r="AC136" s="11" t="s">
        <v>138</v>
      </c>
      <c r="AD136" s="11" t="s">
        <v>138</v>
      </c>
      <c r="AE136" s="11" t="s">
        <v>138</v>
      </c>
    </row>
    <row r="137" spans="4:31" ht="14.4" thickBot="1">
      <c r="D137" s="8" t="s">
        <v>274</v>
      </c>
      <c r="E137" s="11" t="s">
        <v>272</v>
      </c>
      <c r="F137" s="11" t="s">
        <v>264</v>
      </c>
      <c r="G137" s="11" t="s">
        <v>273</v>
      </c>
      <c r="H137" s="11" t="s">
        <v>241</v>
      </c>
      <c r="I137" s="11" t="s">
        <v>259</v>
      </c>
      <c r="J137" s="11" t="s">
        <v>241</v>
      </c>
      <c r="Z137" s="8" t="s">
        <v>274</v>
      </c>
      <c r="AA137" s="11" t="s">
        <v>196</v>
      </c>
      <c r="AB137" s="11" t="s">
        <v>266</v>
      </c>
      <c r="AC137" s="11" t="s">
        <v>138</v>
      </c>
      <c r="AD137" s="11" t="s">
        <v>138</v>
      </c>
      <c r="AE137" s="11" t="s">
        <v>138</v>
      </c>
    </row>
    <row r="138" spans="4:31" ht="14.4" thickBot="1">
      <c r="D138" s="8" t="s">
        <v>275</v>
      </c>
      <c r="E138" s="11" t="s">
        <v>276</v>
      </c>
      <c r="F138" s="11" t="s">
        <v>264</v>
      </c>
      <c r="G138" s="11" t="s">
        <v>273</v>
      </c>
      <c r="H138" s="11" t="s">
        <v>241</v>
      </c>
      <c r="I138" s="11" t="s">
        <v>259</v>
      </c>
      <c r="J138" s="11" t="s">
        <v>241</v>
      </c>
      <c r="Z138" s="8" t="s">
        <v>275</v>
      </c>
      <c r="AA138" s="11" t="s">
        <v>196</v>
      </c>
      <c r="AB138" s="11" t="s">
        <v>266</v>
      </c>
      <c r="AC138" s="11" t="s">
        <v>138</v>
      </c>
      <c r="AD138" s="11" t="s">
        <v>138</v>
      </c>
      <c r="AE138" s="11" t="s">
        <v>138</v>
      </c>
    </row>
    <row r="139" spans="4:31" ht="14.4" thickBot="1">
      <c r="D139" s="8" t="s">
        <v>277</v>
      </c>
      <c r="E139" s="11" t="s">
        <v>278</v>
      </c>
      <c r="F139" s="11" t="s">
        <v>279</v>
      </c>
      <c r="G139" s="11" t="s">
        <v>273</v>
      </c>
      <c r="H139" s="11" t="s">
        <v>241</v>
      </c>
      <c r="I139" s="11" t="s">
        <v>259</v>
      </c>
      <c r="J139" s="11" t="s">
        <v>241</v>
      </c>
      <c r="Z139" s="8" t="s">
        <v>277</v>
      </c>
      <c r="AA139" s="11" t="s">
        <v>280</v>
      </c>
      <c r="AB139" s="11" t="s">
        <v>266</v>
      </c>
      <c r="AC139" s="11" t="s">
        <v>138</v>
      </c>
      <c r="AD139" s="11" t="s">
        <v>138</v>
      </c>
      <c r="AE139" s="11" t="s">
        <v>138</v>
      </c>
    </row>
    <row r="140" spans="4:31" ht="14.4" thickBot="1">
      <c r="D140" s="8" t="s">
        <v>281</v>
      </c>
      <c r="E140" s="11" t="s">
        <v>241</v>
      </c>
      <c r="F140" s="11" t="s">
        <v>279</v>
      </c>
      <c r="G140" s="11" t="s">
        <v>273</v>
      </c>
      <c r="H140" s="11" t="s">
        <v>241</v>
      </c>
      <c r="I140" s="11" t="s">
        <v>241</v>
      </c>
      <c r="J140" s="11" t="s">
        <v>241</v>
      </c>
      <c r="Z140" s="8" t="s">
        <v>281</v>
      </c>
      <c r="AA140" s="11" t="s">
        <v>138</v>
      </c>
      <c r="AB140" s="11" t="s">
        <v>266</v>
      </c>
      <c r="AC140" s="11" t="s">
        <v>138</v>
      </c>
      <c r="AD140" s="11" t="s">
        <v>138</v>
      </c>
      <c r="AE140" s="11" t="s">
        <v>138</v>
      </c>
    </row>
    <row r="141" spans="4:31" ht="14.4" thickBot="1">
      <c r="D141" s="8" t="s">
        <v>282</v>
      </c>
      <c r="E141" s="11" t="s">
        <v>241</v>
      </c>
      <c r="F141" s="11" t="s">
        <v>283</v>
      </c>
      <c r="G141" s="11" t="s">
        <v>241</v>
      </c>
      <c r="H141" s="11" t="s">
        <v>241</v>
      </c>
      <c r="I141" s="11" t="s">
        <v>241</v>
      </c>
      <c r="J141" s="11" t="s">
        <v>241</v>
      </c>
      <c r="Z141" s="8" t="s">
        <v>282</v>
      </c>
      <c r="AA141" s="11" t="s">
        <v>138</v>
      </c>
      <c r="AB141" s="11" t="s">
        <v>284</v>
      </c>
      <c r="AC141" s="11" t="s">
        <v>138</v>
      </c>
      <c r="AD141" s="11" t="s">
        <v>138</v>
      </c>
      <c r="AE141" s="11" t="s">
        <v>138</v>
      </c>
    </row>
    <row r="142" spans="4:31" ht="14.4" thickBot="1">
      <c r="D142" s="8" t="s">
        <v>285</v>
      </c>
      <c r="E142" s="11" t="s">
        <v>241</v>
      </c>
      <c r="F142" s="11" t="s">
        <v>241</v>
      </c>
      <c r="G142" s="11" t="s">
        <v>241</v>
      </c>
      <c r="H142" s="11" t="s">
        <v>241</v>
      </c>
      <c r="I142" s="11" t="s">
        <v>241</v>
      </c>
      <c r="J142" s="11" t="s">
        <v>241</v>
      </c>
      <c r="Z142" s="8" t="s">
        <v>285</v>
      </c>
      <c r="AA142" s="11" t="s">
        <v>138</v>
      </c>
      <c r="AB142" s="11" t="s">
        <v>138</v>
      </c>
      <c r="AC142" s="11" t="s">
        <v>138</v>
      </c>
      <c r="AD142" s="11" t="s">
        <v>138</v>
      </c>
      <c r="AE142" s="11" t="s">
        <v>138</v>
      </c>
    </row>
    <row r="143" spans="4:31" ht="14.4" thickBot="1">
      <c r="D143" s="8" t="s">
        <v>286</v>
      </c>
      <c r="E143" s="11" t="s">
        <v>241</v>
      </c>
      <c r="F143" s="11" t="s">
        <v>241</v>
      </c>
      <c r="G143" s="11" t="s">
        <v>241</v>
      </c>
      <c r="H143" s="11" t="s">
        <v>241</v>
      </c>
      <c r="I143" s="11" t="s">
        <v>241</v>
      </c>
      <c r="J143" s="11" t="s">
        <v>241</v>
      </c>
      <c r="Z143" s="8" t="s">
        <v>286</v>
      </c>
      <c r="AA143" s="11" t="s">
        <v>138</v>
      </c>
      <c r="AB143" s="11" t="s">
        <v>138</v>
      </c>
      <c r="AC143" s="11" t="s">
        <v>138</v>
      </c>
      <c r="AD143" s="11" t="s">
        <v>138</v>
      </c>
      <c r="AE143" s="11" t="s">
        <v>138</v>
      </c>
    </row>
    <row r="144" spans="4:31" ht="14.4" thickBot="1">
      <c r="D144" s="8" t="s">
        <v>287</v>
      </c>
      <c r="E144" s="11" t="s">
        <v>241</v>
      </c>
      <c r="F144" s="11" t="s">
        <v>241</v>
      </c>
      <c r="G144" s="11" t="s">
        <v>241</v>
      </c>
      <c r="H144" s="11" t="s">
        <v>241</v>
      </c>
      <c r="I144" s="11" t="s">
        <v>241</v>
      </c>
      <c r="J144" s="11" t="s">
        <v>241</v>
      </c>
      <c r="Z144" s="8" t="s">
        <v>287</v>
      </c>
      <c r="AA144" s="11" t="s">
        <v>138</v>
      </c>
      <c r="AB144" s="11" t="s">
        <v>138</v>
      </c>
      <c r="AC144" s="11" t="s">
        <v>138</v>
      </c>
      <c r="AD144" s="11" t="s">
        <v>138</v>
      </c>
      <c r="AE144" s="11" t="s">
        <v>138</v>
      </c>
    </row>
    <row r="145" spans="4:32" ht="18.600000000000001" thickBot="1">
      <c r="D145" s="4"/>
      <c r="Z145" s="4"/>
    </row>
    <row r="146" spans="4:32" ht="40.200000000000003" thickBot="1">
      <c r="D146" s="8" t="s">
        <v>288</v>
      </c>
      <c r="E146" s="8" t="s">
        <v>74</v>
      </c>
      <c r="F146" s="8" t="s">
        <v>75</v>
      </c>
      <c r="G146" s="8" t="s">
        <v>76</v>
      </c>
      <c r="H146" s="8" t="s">
        <v>77</v>
      </c>
      <c r="I146" s="8" t="s">
        <v>78</v>
      </c>
      <c r="J146" s="9" t="s">
        <v>79</v>
      </c>
      <c r="K146" s="12" t="s">
        <v>289</v>
      </c>
      <c r="Z146" s="8" t="s">
        <v>288</v>
      </c>
      <c r="AA146" s="8" t="s">
        <v>74</v>
      </c>
      <c r="AB146" s="8" t="s">
        <v>75</v>
      </c>
      <c r="AC146" s="8" t="s">
        <v>76</v>
      </c>
      <c r="AD146" s="8" t="s">
        <v>77</v>
      </c>
      <c r="AE146" s="9" t="s">
        <v>78</v>
      </c>
      <c r="AF146" s="12" t="s">
        <v>290</v>
      </c>
    </row>
    <row r="147" spans="4:32" ht="14.4" thickBot="1">
      <c r="D147" s="8" t="s">
        <v>127</v>
      </c>
      <c r="E147" s="11">
        <v>4821.5</v>
      </c>
      <c r="F147" s="11">
        <v>1150.5</v>
      </c>
      <c r="G147" s="11">
        <v>371</v>
      </c>
      <c r="H147" s="11">
        <v>2424</v>
      </c>
      <c r="I147" s="11">
        <v>709</v>
      </c>
      <c r="J147" s="11">
        <v>1473</v>
      </c>
      <c r="Z147" s="8" t="s">
        <v>127</v>
      </c>
      <c r="AA147" s="11">
        <v>4818</v>
      </c>
      <c r="AB147" s="11">
        <v>352</v>
      </c>
      <c r="AC147" s="11">
        <v>3976</v>
      </c>
      <c r="AD147" s="11">
        <v>3693</v>
      </c>
      <c r="AE147" s="11">
        <v>0</v>
      </c>
    </row>
    <row r="148" spans="4:32" ht="14.4" thickBot="1">
      <c r="D148" s="8" t="s">
        <v>139</v>
      </c>
      <c r="E148" s="11">
        <v>4745</v>
      </c>
      <c r="F148" s="11">
        <v>760.5</v>
      </c>
      <c r="G148" s="11">
        <v>347.5</v>
      </c>
      <c r="H148" s="11">
        <v>2424</v>
      </c>
      <c r="I148" s="11">
        <v>709</v>
      </c>
      <c r="J148" s="11">
        <v>461.5</v>
      </c>
      <c r="Z148" s="8" t="s">
        <v>139</v>
      </c>
      <c r="AA148" s="11">
        <v>4818</v>
      </c>
      <c r="AB148" s="11">
        <v>305</v>
      </c>
      <c r="AC148" s="11">
        <v>3976</v>
      </c>
      <c r="AD148" s="11">
        <v>9</v>
      </c>
      <c r="AE148" s="11">
        <v>0</v>
      </c>
    </row>
    <row r="149" spans="4:32" ht="14.4" thickBot="1">
      <c r="D149" s="8" t="s">
        <v>146</v>
      </c>
      <c r="E149" s="11">
        <v>4745</v>
      </c>
      <c r="F149" s="11">
        <v>760.5</v>
      </c>
      <c r="G149" s="11">
        <v>187.5</v>
      </c>
      <c r="H149" s="11">
        <v>2424</v>
      </c>
      <c r="I149" s="11">
        <v>560</v>
      </c>
      <c r="J149" s="11">
        <v>461.5</v>
      </c>
      <c r="Z149" s="8" t="s">
        <v>146</v>
      </c>
      <c r="AA149" s="11">
        <v>4747</v>
      </c>
      <c r="AB149" s="11">
        <v>305</v>
      </c>
      <c r="AC149" s="11">
        <v>3976</v>
      </c>
      <c r="AD149" s="11">
        <v>9</v>
      </c>
      <c r="AE149" s="11">
        <v>0</v>
      </c>
    </row>
    <row r="150" spans="4:32" ht="14.4" thickBot="1">
      <c r="D150" s="8" t="s">
        <v>150</v>
      </c>
      <c r="E150" s="11">
        <v>4629</v>
      </c>
      <c r="F150" s="11">
        <v>760.5</v>
      </c>
      <c r="G150" s="11">
        <v>187.5</v>
      </c>
      <c r="H150" s="11">
        <v>2315</v>
      </c>
      <c r="I150" s="11">
        <v>560</v>
      </c>
      <c r="J150" s="11">
        <v>461.5</v>
      </c>
      <c r="Z150" s="8" t="s">
        <v>150</v>
      </c>
      <c r="AA150" s="11">
        <v>4705</v>
      </c>
      <c r="AB150" s="11">
        <v>305</v>
      </c>
      <c r="AC150" s="11">
        <v>3976</v>
      </c>
      <c r="AD150" s="11">
        <v>9</v>
      </c>
      <c r="AE150" s="11">
        <v>0</v>
      </c>
    </row>
    <row r="151" spans="4:32" ht="14.4" thickBot="1">
      <c r="D151" s="8" t="s">
        <v>154</v>
      </c>
      <c r="E151" s="11">
        <v>4629</v>
      </c>
      <c r="F151" s="11">
        <v>760.5</v>
      </c>
      <c r="G151" s="11">
        <v>187.5</v>
      </c>
      <c r="H151" s="11">
        <v>2315</v>
      </c>
      <c r="I151" s="11">
        <v>547</v>
      </c>
      <c r="J151" s="11">
        <v>461.5</v>
      </c>
      <c r="Z151" s="8" t="s">
        <v>154</v>
      </c>
      <c r="AA151" s="11">
        <v>4705</v>
      </c>
      <c r="AB151" s="11">
        <v>305</v>
      </c>
      <c r="AC151" s="11">
        <v>3958</v>
      </c>
      <c r="AD151" s="11">
        <v>9</v>
      </c>
      <c r="AE151" s="11">
        <v>0</v>
      </c>
    </row>
    <row r="152" spans="4:32" ht="14.4" thickBot="1">
      <c r="D152" s="8" t="s">
        <v>157</v>
      </c>
      <c r="E152" s="11">
        <v>4628</v>
      </c>
      <c r="F152" s="11">
        <v>760.5</v>
      </c>
      <c r="G152" s="11">
        <v>187.5</v>
      </c>
      <c r="H152" s="11">
        <v>2315</v>
      </c>
      <c r="I152" s="11">
        <v>547</v>
      </c>
      <c r="J152" s="11">
        <v>189.5</v>
      </c>
      <c r="Z152" s="8" t="s">
        <v>157</v>
      </c>
      <c r="AA152" s="11">
        <v>4703</v>
      </c>
      <c r="AB152" s="11">
        <v>305</v>
      </c>
      <c r="AC152" s="11">
        <v>3932</v>
      </c>
      <c r="AD152" s="11">
        <v>9</v>
      </c>
      <c r="AE152" s="11">
        <v>0</v>
      </c>
    </row>
    <row r="153" spans="4:32" ht="14.4" thickBot="1">
      <c r="D153" s="8" t="s">
        <v>162</v>
      </c>
      <c r="E153" s="11">
        <v>4628</v>
      </c>
      <c r="F153" s="11">
        <v>760.5</v>
      </c>
      <c r="G153" s="11">
        <v>187.5</v>
      </c>
      <c r="H153" s="11">
        <v>2315</v>
      </c>
      <c r="I153" s="11">
        <v>547</v>
      </c>
      <c r="J153" s="11">
        <v>173</v>
      </c>
      <c r="Z153" s="8" t="s">
        <v>162</v>
      </c>
      <c r="AA153" s="11">
        <v>4703</v>
      </c>
      <c r="AB153" s="11">
        <v>280</v>
      </c>
      <c r="AC153" s="11">
        <v>3932</v>
      </c>
      <c r="AD153" s="11">
        <v>9</v>
      </c>
      <c r="AE153" s="11">
        <v>0</v>
      </c>
    </row>
    <row r="154" spans="4:32" ht="14.4" thickBot="1">
      <c r="D154" s="8" t="s">
        <v>165</v>
      </c>
      <c r="E154" s="11">
        <v>4498</v>
      </c>
      <c r="F154" s="11">
        <v>760.5</v>
      </c>
      <c r="G154" s="11">
        <v>187.5</v>
      </c>
      <c r="H154" s="11">
        <v>2315</v>
      </c>
      <c r="I154" s="11">
        <v>451</v>
      </c>
      <c r="J154" s="11">
        <v>162</v>
      </c>
      <c r="Z154" s="8" t="s">
        <v>165</v>
      </c>
      <c r="AA154" s="11">
        <v>4650</v>
      </c>
      <c r="AB154" s="11">
        <v>280</v>
      </c>
      <c r="AC154" s="11">
        <v>246</v>
      </c>
      <c r="AD154" s="11">
        <v>9</v>
      </c>
      <c r="AE154" s="11">
        <v>0</v>
      </c>
    </row>
    <row r="155" spans="4:32" ht="14.4" thickBot="1">
      <c r="D155" s="8" t="s">
        <v>171</v>
      </c>
      <c r="E155" s="11">
        <v>4485.5</v>
      </c>
      <c r="F155" s="11">
        <v>760.5</v>
      </c>
      <c r="G155" s="11">
        <v>187.5</v>
      </c>
      <c r="H155" s="11">
        <v>2315</v>
      </c>
      <c r="I155" s="11">
        <v>451</v>
      </c>
      <c r="J155" s="11">
        <v>162</v>
      </c>
      <c r="Z155" s="8" t="s">
        <v>171</v>
      </c>
      <c r="AA155" s="11">
        <v>4599</v>
      </c>
      <c r="AB155" s="11">
        <v>280</v>
      </c>
      <c r="AC155" s="11">
        <v>246</v>
      </c>
      <c r="AD155" s="11">
        <v>9</v>
      </c>
      <c r="AE155" s="11">
        <v>0</v>
      </c>
    </row>
    <row r="156" spans="4:32" ht="14.4" thickBot="1">
      <c r="D156" s="8" t="s">
        <v>174</v>
      </c>
      <c r="E156" s="11">
        <v>4394.5</v>
      </c>
      <c r="F156" s="11">
        <v>760.5</v>
      </c>
      <c r="G156" s="11">
        <v>187.5</v>
      </c>
      <c r="H156" s="11">
        <v>2054</v>
      </c>
      <c r="I156" s="11">
        <v>451</v>
      </c>
      <c r="J156" s="11">
        <v>162</v>
      </c>
      <c r="Z156" s="8" t="s">
        <v>174</v>
      </c>
      <c r="AA156" s="11">
        <v>4599</v>
      </c>
      <c r="AB156" s="11">
        <v>280</v>
      </c>
      <c r="AC156" s="11">
        <v>246</v>
      </c>
      <c r="AD156" s="11">
        <v>9</v>
      </c>
      <c r="AE156" s="11">
        <v>0</v>
      </c>
    </row>
    <row r="157" spans="4:32" ht="14.4" thickBot="1">
      <c r="D157" s="8" t="s">
        <v>177</v>
      </c>
      <c r="E157" s="11">
        <v>4380</v>
      </c>
      <c r="F157" s="11">
        <v>760.5</v>
      </c>
      <c r="G157" s="11">
        <v>187.5</v>
      </c>
      <c r="H157" s="11">
        <v>2054</v>
      </c>
      <c r="I157" s="11">
        <v>451</v>
      </c>
      <c r="J157" s="11">
        <v>162</v>
      </c>
      <c r="Z157" s="8" t="s">
        <v>177</v>
      </c>
      <c r="AA157" s="11">
        <v>4585</v>
      </c>
      <c r="AB157" s="11">
        <v>209</v>
      </c>
      <c r="AC157" s="11">
        <v>246</v>
      </c>
      <c r="AD157" s="11">
        <v>9</v>
      </c>
      <c r="AE157" s="11">
        <v>0</v>
      </c>
    </row>
    <row r="158" spans="4:32" ht="14.4" thickBot="1">
      <c r="D158" s="8" t="s">
        <v>181</v>
      </c>
      <c r="E158" s="11">
        <v>4352.5</v>
      </c>
      <c r="F158" s="11">
        <v>589</v>
      </c>
      <c r="G158" s="11">
        <v>187.5</v>
      </c>
      <c r="H158" s="11">
        <v>2054</v>
      </c>
      <c r="I158" s="11">
        <v>292.5</v>
      </c>
      <c r="J158" s="11">
        <v>162</v>
      </c>
      <c r="Z158" s="8" t="s">
        <v>181</v>
      </c>
      <c r="AA158" s="11">
        <v>4585</v>
      </c>
      <c r="AB158" s="11">
        <v>209</v>
      </c>
      <c r="AC158" s="11">
        <v>246</v>
      </c>
      <c r="AD158" s="11">
        <v>9</v>
      </c>
      <c r="AE158" s="11">
        <v>0</v>
      </c>
    </row>
    <row r="159" spans="4:32" ht="14.4" thickBot="1">
      <c r="D159" s="8" t="s">
        <v>185</v>
      </c>
      <c r="E159" s="11">
        <v>4352.5</v>
      </c>
      <c r="F159" s="11">
        <v>589</v>
      </c>
      <c r="G159" s="11">
        <v>187.5</v>
      </c>
      <c r="H159" s="11">
        <v>2048</v>
      </c>
      <c r="I159" s="11">
        <v>292.5</v>
      </c>
      <c r="J159" s="11">
        <v>134.5</v>
      </c>
      <c r="Z159" s="8" t="s">
        <v>185</v>
      </c>
      <c r="AA159" s="11">
        <v>4541</v>
      </c>
      <c r="AB159" s="11">
        <v>209</v>
      </c>
      <c r="AC159" s="11">
        <v>189</v>
      </c>
      <c r="AD159" s="11">
        <v>9</v>
      </c>
      <c r="AE159" s="11">
        <v>0</v>
      </c>
    </row>
    <row r="160" spans="4:32" ht="14.4" thickBot="1">
      <c r="D160" s="8" t="s">
        <v>190</v>
      </c>
      <c r="E160" s="11">
        <v>4252.5</v>
      </c>
      <c r="F160" s="11">
        <v>589</v>
      </c>
      <c r="G160" s="11">
        <v>156.5</v>
      </c>
      <c r="H160" s="11">
        <v>2045</v>
      </c>
      <c r="I160" s="11">
        <v>284.5</v>
      </c>
      <c r="J160" s="11">
        <v>134.5</v>
      </c>
      <c r="Z160" s="8" t="s">
        <v>190</v>
      </c>
      <c r="AA160" s="11">
        <v>4501</v>
      </c>
      <c r="AB160" s="11">
        <v>209</v>
      </c>
      <c r="AC160" s="11">
        <v>169</v>
      </c>
      <c r="AD160" s="11">
        <v>9</v>
      </c>
      <c r="AE160" s="11">
        <v>0</v>
      </c>
    </row>
    <row r="161" spans="4:31" ht="14.4" thickBot="1">
      <c r="D161" s="8" t="s">
        <v>197</v>
      </c>
      <c r="E161" s="11">
        <v>4252.5</v>
      </c>
      <c r="F161" s="11">
        <v>567</v>
      </c>
      <c r="G161" s="11">
        <v>156.5</v>
      </c>
      <c r="H161" s="11">
        <v>2045</v>
      </c>
      <c r="I161" s="11">
        <v>284.5</v>
      </c>
      <c r="J161" s="11">
        <v>134.5</v>
      </c>
      <c r="Z161" s="8" t="s">
        <v>197</v>
      </c>
      <c r="AA161" s="11">
        <v>4501</v>
      </c>
      <c r="AB161" s="11">
        <v>187</v>
      </c>
      <c r="AC161" s="11">
        <v>169</v>
      </c>
      <c r="AD161" s="11">
        <v>9</v>
      </c>
      <c r="AE161" s="11">
        <v>0</v>
      </c>
    </row>
    <row r="162" spans="4:31" ht="14.4" thickBot="1">
      <c r="D162" s="8" t="s">
        <v>200</v>
      </c>
      <c r="E162" s="11">
        <v>3895.5</v>
      </c>
      <c r="F162" s="11">
        <v>540</v>
      </c>
      <c r="G162" s="11">
        <v>120.5</v>
      </c>
      <c r="H162" s="11">
        <v>1994</v>
      </c>
      <c r="I162" s="11">
        <v>284.5</v>
      </c>
      <c r="J162" s="11">
        <v>134.5</v>
      </c>
      <c r="Z162" s="8" t="s">
        <v>200</v>
      </c>
      <c r="AA162" s="11">
        <v>4427</v>
      </c>
      <c r="AB162" s="11">
        <v>187</v>
      </c>
      <c r="AC162" s="11">
        <v>157</v>
      </c>
      <c r="AD162" s="11">
        <v>9</v>
      </c>
      <c r="AE162" s="11">
        <v>0</v>
      </c>
    </row>
    <row r="163" spans="4:31" ht="14.4" thickBot="1">
      <c r="D163" s="8" t="s">
        <v>207</v>
      </c>
      <c r="E163" s="11">
        <v>3872.5</v>
      </c>
      <c r="F163" s="11">
        <v>540</v>
      </c>
      <c r="G163" s="11">
        <v>120.5</v>
      </c>
      <c r="H163" s="11">
        <v>1994</v>
      </c>
      <c r="I163" s="11">
        <v>47.5</v>
      </c>
      <c r="J163" s="11">
        <v>79</v>
      </c>
      <c r="Z163" s="8" t="s">
        <v>207</v>
      </c>
      <c r="AA163" s="11">
        <v>4427</v>
      </c>
      <c r="AB163" s="11">
        <v>187</v>
      </c>
      <c r="AC163" s="11">
        <v>157</v>
      </c>
      <c r="AD163" s="11">
        <v>9</v>
      </c>
      <c r="AE163" s="11">
        <v>0</v>
      </c>
    </row>
    <row r="164" spans="4:31" ht="14.4" thickBot="1">
      <c r="D164" s="8" t="s">
        <v>211</v>
      </c>
      <c r="E164" s="11">
        <v>3872.5</v>
      </c>
      <c r="F164" s="11">
        <v>518.5</v>
      </c>
      <c r="G164" s="11">
        <v>120.5</v>
      </c>
      <c r="H164" s="11">
        <v>1994</v>
      </c>
      <c r="I164" s="11">
        <v>46</v>
      </c>
      <c r="J164" s="11">
        <v>79</v>
      </c>
      <c r="Z164" s="8" t="s">
        <v>211</v>
      </c>
      <c r="AA164" s="11">
        <v>4427</v>
      </c>
      <c r="AB164" s="11">
        <v>187</v>
      </c>
      <c r="AC164" s="11">
        <v>157</v>
      </c>
      <c r="AD164" s="11">
        <v>9</v>
      </c>
      <c r="AE164" s="11">
        <v>0</v>
      </c>
    </row>
    <row r="165" spans="4:31" ht="14.4" thickBot="1">
      <c r="D165" s="8" t="s">
        <v>214</v>
      </c>
      <c r="E165" s="11">
        <v>3848.5</v>
      </c>
      <c r="F165" s="11">
        <v>518.5</v>
      </c>
      <c r="G165" s="11">
        <v>120.5</v>
      </c>
      <c r="H165" s="11">
        <v>1954.5</v>
      </c>
      <c r="I165" s="11">
        <v>46</v>
      </c>
      <c r="J165" s="11">
        <v>79</v>
      </c>
      <c r="Z165" s="8" t="s">
        <v>214</v>
      </c>
      <c r="AA165" s="11">
        <v>4423</v>
      </c>
      <c r="AB165" s="11">
        <v>159</v>
      </c>
      <c r="AC165" s="11">
        <v>133</v>
      </c>
      <c r="AD165" s="11">
        <v>9</v>
      </c>
      <c r="AE165" s="11">
        <v>0</v>
      </c>
    </row>
    <row r="166" spans="4:31" ht="14.4" thickBot="1">
      <c r="D166" s="8" t="s">
        <v>220</v>
      </c>
      <c r="E166" s="11">
        <v>3848.5</v>
      </c>
      <c r="F166" s="11">
        <v>516.5</v>
      </c>
      <c r="G166" s="11">
        <v>120.5</v>
      </c>
      <c r="H166" s="11">
        <v>1954.5</v>
      </c>
      <c r="I166" s="11">
        <v>46</v>
      </c>
      <c r="J166" s="11">
        <v>79</v>
      </c>
      <c r="Z166" s="8" t="s">
        <v>220</v>
      </c>
      <c r="AA166" s="11">
        <v>4423</v>
      </c>
      <c r="AB166" s="11">
        <v>159</v>
      </c>
      <c r="AC166" s="11">
        <v>44</v>
      </c>
      <c r="AD166" s="11">
        <v>9</v>
      </c>
      <c r="AE166" s="11">
        <v>0</v>
      </c>
    </row>
    <row r="167" spans="4:31" ht="14.4" thickBot="1">
      <c r="D167" s="8" t="s">
        <v>223</v>
      </c>
      <c r="E167" s="11">
        <v>3831.5</v>
      </c>
      <c r="F167" s="11">
        <v>161.5</v>
      </c>
      <c r="G167" s="11">
        <v>120.5</v>
      </c>
      <c r="H167" s="11">
        <v>1954.5</v>
      </c>
      <c r="I167" s="11">
        <v>46</v>
      </c>
      <c r="J167" s="11">
        <v>79</v>
      </c>
      <c r="Z167" s="8" t="s">
        <v>223</v>
      </c>
      <c r="AA167" s="11">
        <v>4423</v>
      </c>
      <c r="AB167" s="11">
        <v>134</v>
      </c>
      <c r="AC167" s="11">
        <v>44</v>
      </c>
      <c r="AD167" s="11">
        <v>9</v>
      </c>
      <c r="AE167" s="11">
        <v>0</v>
      </c>
    </row>
    <row r="168" spans="4:31" ht="14.4" thickBot="1">
      <c r="D168" s="8" t="s">
        <v>227</v>
      </c>
      <c r="E168" s="11">
        <v>3831.5</v>
      </c>
      <c r="F168" s="11">
        <v>161.5</v>
      </c>
      <c r="G168" s="11">
        <v>120.5</v>
      </c>
      <c r="H168" s="11">
        <v>55</v>
      </c>
      <c r="I168" s="11">
        <v>46</v>
      </c>
      <c r="J168" s="11">
        <v>79</v>
      </c>
      <c r="Z168" s="8" t="s">
        <v>227</v>
      </c>
      <c r="AA168" s="11">
        <v>4372</v>
      </c>
      <c r="AB168" s="11">
        <v>134</v>
      </c>
      <c r="AC168" s="11">
        <v>44</v>
      </c>
      <c r="AD168" s="11">
        <v>9</v>
      </c>
      <c r="AE168" s="11">
        <v>0</v>
      </c>
    </row>
    <row r="169" spans="4:31" ht="14.4" thickBot="1">
      <c r="D169" s="8" t="s">
        <v>230</v>
      </c>
      <c r="E169" s="11">
        <v>3808</v>
      </c>
      <c r="F169" s="11">
        <v>161.5</v>
      </c>
      <c r="G169" s="11">
        <v>120.5</v>
      </c>
      <c r="H169" s="11">
        <v>55</v>
      </c>
      <c r="I169" s="11">
        <v>46</v>
      </c>
      <c r="J169" s="11">
        <v>79</v>
      </c>
      <c r="Z169" s="8" t="s">
        <v>230</v>
      </c>
      <c r="AA169" s="11">
        <v>4372</v>
      </c>
      <c r="AB169" s="11">
        <v>133</v>
      </c>
      <c r="AC169" s="11">
        <v>44</v>
      </c>
      <c r="AD169" s="11">
        <v>9</v>
      </c>
      <c r="AE169" s="11">
        <v>0</v>
      </c>
    </row>
    <row r="170" spans="4:31" ht="14.4" thickBot="1">
      <c r="D170" s="8" t="s">
        <v>232</v>
      </c>
      <c r="E170" s="11">
        <v>1851.5</v>
      </c>
      <c r="F170" s="11">
        <v>161.5</v>
      </c>
      <c r="G170" s="11">
        <v>120.5</v>
      </c>
      <c r="H170" s="11">
        <v>12</v>
      </c>
      <c r="I170" s="11">
        <v>46</v>
      </c>
      <c r="J170" s="11">
        <v>79</v>
      </c>
      <c r="Z170" s="8" t="s">
        <v>232</v>
      </c>
      <c r="AA170" s="11">
        <v>4266</v>
      </c>
      <c r="AB170" s="11">
        <v>123</v>
      </c>
      <c r="AC170" s="11">
        <v>44</v>
      </c>
      <c r="AD170" s="11">
        <v>9</v>
      </c>
      <c r="AE170" s="11">
        <v>0</v>
      </c>
    </row>
    <row r="171" spans="4:31" ht="14.4" thickBot="1">
      <c r="D171" s="8" t="s">
        <v>237</v>
      </c>
      <c r="E171" s="11">
        <v>1851.5</v>
      </c>
      <c r="F171" s="11">
        <v>161.5</v>
      </c>
      <c r="G171" s="11">
        <v>79.5</v>
      </c>
      <c r="H171" s="11">
        <v>12</v>
      </c>
      <c r="I171" s="11">
        <v>46</v>
      </c>
      <c r="J171" s="11">
        <v>79</v>
      </c>
      <c r="Z171" s="8" t="s">
        <v>237</v>
      </c>
      <c r="AA171" s="11">
        <v>4266</v>
      </c>
      <c r="AB171" s="11">
        <v>123</v>
      </c>
      <c r="AC171" s="11">
        <v>44</v>
      </c>
      <c r="AD171" s="11">
        <v>5</v>
      </c>
      <c r="AE171" s="11">
        <v>0</v>
      </c>
    </row>
    <row r="172" spans="4:31" ht="14.4" thickBot="1">
      <c r="D172" s="8" t="s">
        <v>240</v>
      </c>
      <c r="E172" s="11">
        <v>1851.5</v>
      </c>
      <c r="F172" s="11">
        <v>161.5</v>
      </c>
      <c r="G172" s="11">
        <v>79.5</v>
      </c>
      <c r="H172" s="11">
        <v>0</v>
      </c>
      <c r="I172" s="11">
        <v>46</v>
      </c>
      <c r="J172" s="11">
        <v>72.5</v>
      </c>
      <c r="Z172" s="8" t="s">
        <v>240</v>
      </c>
      <c r="AA172" s="11">
        <v>4164</v>
      </c>
      <c r="AB172" s="11">
        <v>123</v>
      </c>
      <c r="AC172" s="11">
        <v>4</v>
      </c>
      <c r="AD172" s="11">
        <v>5</v>
      </c>
      <c r="AE172" s="11">
        <v>0</v>
      </c>
    </row>
    <row r="173" spans="4:31" ht="14.4" thickBot="1">
      <c r="D173" s="8" t="s">
        <v>245</v>
      </c>
      <c r="E173" s="11">
        <v>1466</v>
      </c>
      <c r="F173" s="11">
        <v>142.5</v>
      </c>
      <c r="G173" s="11">
        <v>79.5</v>
      </c>
      <c r="H173" s="11">
        <v>0</v>
      </c>
      <c r="I173" s="11">
        <v>21.5</v>
      </c>
      <c r="J173" s="11">
        <v>72.5</v>
      </c>
      <c r="Z173" s="8" t="s">
        <v>245</v>
      </c>
      <c r="AA173" s="11">
        <v>4164</v>
      </c>
      <c r="AB173" s="11">
        <v>123</v>
      </c>
      <c r="AC173" s="11">
        <v>4</v>
      </c>
      <c r="AD173" s="11">
        <v>0</v>
      </c>
      <c r="AE173" s="11">
        <v>0</v>
      </c>
    </row>
    <row r="174" spans="4:31" ht="14.4" thickBot="1">
      <c r="D174" s="8" t="s">
        <v>249</v>
      </c>
      <c r="E174" s="11">
        <v>1466</v>
      </c>
      <c r="F174" s="11">
        <v>142.5</v>
      </c>
      <c r="G174" s="11">
        <v>79.5</v>
      </c>
      <c r="H174" s="11">
        <v>0</v>
      </c>
      <c r="I174" s="11">
        <v>2</v>
      </c>
      <c r="J174" s="11">
        <v>72.5</v>
      </c>
      <c r="Z174" s="8" t="s">
        <v>249</v>
      </c>
      <c r="AA174" s="11">
        <v>4164</v>
      </c>
      <c r="AB174" s="11">
        <v>123</v>
      </c>
      <c r="AC174" s="11">
        <v>4</v>
      </c>
      <c r="AD174" s="11">
        <v>0</v>
      </c>
      <c r="AE174" s="11">
        <v>0</v>
      </c>
    </row>
    <row r="175" spans="4:31" ht="14.4" thickBot="1">
      <c r="D175" s="8" t="s">
        <v>251</v>
      </c>
      <c r="E175" s="11">
        <v>1442.5</v>
      </c>
      <c r="F175" s="11">
        <v>142.5</v>
      </c>
      <c r="G175" s="11">
        <v>79.5</v>
      </c>
      <c r="H175" s="11">
        <v>0</v>
      </c>
      <c r="I175" s="11">
        <v>2</v>
      </c>
      <c r="J175" s="11">
        <v>72.5</v>
      </c>
      <c r="Z175" s="8" t="s">
        <v>251</v>
      </c>
      <c r="AA175" s="11">
        <v>4164</v>
      </c>
      <c r="AB175" s="11">
        <v>123</v>
      </c>
      <c r="AC175" s="11">
        <v>4</v>
      </c>
      <c r="AD175" s="11">
        <v>0</v>
      </c>
      <c r="AE175" s="11">
        <v>0</v>
      </c>
    </row>
    <row r="176" spans="4:31" ht="14.4" thickBot="1">
      <c r="D176" s="8" t="s">
        <v>253</v>
      </c>
      <c r="E176" s="11">
        <v>1442.5</v>
      </c>
      <c r="F176" s="11">
        <v>142.5</v>
      </c>
      <c r="G176" s="11">
        <v>79.5</v>
      </c>
      <c r="H176" s="11">
        <v>0</v>
      </c>
      <c r="I176" s="11">
        <v>2</v>
      </c>
      <c r="J176" s="11">
        <v>72.5</v>
      </c>
      <c r="Z176" s="8" t="s">
        <v>253</v>
      </c>
      <c r="AA176" s="11">
        <v>4164</v>
      </c>
      <c r="AB176" s="11">
        <v>90</v>
      </c>
      <c r="AC176" s="11">
        <v>4</v>
      </c>
      <c r="AD176" s="11">
        <v>0</v>
      </c>
      <c r="AE176" s="11">
        <v>0</v>
      </c>
    </row>
    <row r="177" spans="4:35" ht="14.4" thickBot="1">
      <c r="D177" s="8" t="s">
        <v>255</v>
      </c>
      <c r="E177" s="11">
        <v>1417.5</v>
      </c>
      <c r="F177" s="11">
        <v>142.5</v>
      </c>
      <c r="G177" s="11">
        <v>79.5</v>
      </c>
      <c r="H177" s="11">
        <v>0</v>
      </c>
      <c r="I177" s="11">
        <v>2</v>
      </c>
      <c r="J177" s="11">
        <v>72.5</v>
      </c>
      <c r="Z177" s="8" t="s">
        <v>255</v>
      </c>
      <c r="AA177" s="11">
        <v>4164</v>
      </c>
      <c r="AB177" s="11">
        <v>90</v>
      </c>
      <c r="AC177" s="11">
        <v>4</v>
      </c>
      <c r="AD177" s="11">
        <v>0</v>
      </c>
      <c r="AE177" s="11">
        <v>0</v>
      </c>
    </row>
    <row r="178" spans="4:35" ht="14.4" thickBot="1">
      <c r="D178" s="8" t="s">
        <v>257</v>
      </c>
      <c r="E178" s="11">
        <v>1417.5</v>
      </c>
      <c r="F178" s="11">
        <v>142.5</v>
      </c>
      <c r="G178" s="11">
        <v>77.5</v>
      </c>
      <c r="H178" s="11">
        <v>0</v>
      </c>
      <c r="I178" s="11">
        <v>1.5</v>
      </c>
      <c r="J178" s="11">
        <v>72.5</v>
      </c>
      <c r="Z178" s="8" t="s">
        <v>257</v>
      </c>
      <c r="AA178" s="11">
        <v>4046</v>
      </c>
      <c r="AB178" s="11">
        <v>90</v>
      </c>
      <c r="AC178" s="11">
        <v>4</v>
      </c>
      <c r="AD178" s="11">
        <v>0</v>
      </c>
      <c r="AE178" s="11">
        <v>0</v>
      </c>
    </row>
    <row r="179" spans="4:35" ht="14.4" thickBot="1">
      <c r="D179" s="8" t="s">
        <v>261</v>
      </c>
      <c r="E179" s="11">
        <v>1417.5</v>
      </c>
      <c r="F179" s="11">
        <v>142.5</v>
      </c>
      <c r="G179" s="11">
        <v>77.5</v>
      </c>
      <c r="H179" s="11">
        <v>0</v>
      </c>
      <c r="I179" s="11">
        <v>1.5</v>
      </c>
      <c r="J179" s="11">
        <v>72.5</v>
      </c>
      <c r="Z179" s="8" t="s">
        <v>261</v>
      </c>
      <c r="AA179" s="11">
        <v>4046</v>
      </c>
      <c r="AB179" s="11">
        <v>90</v>
      </c>
      <c r="AC179" s="11">
        <v>4</v>
      </c>
      <c r="AD179" s="11">
        <v>0</v>
      </c>
      <c r="AE179" s="11">
        <v>0</v>
      </c>
    </row>
    <row r="180" spans="4:35" ht="14.4" thickBot="1">
      <c r="D180" s="8" t="s">
        <v>262</v>
      </c>
      <c r="E180" s="11">
        <v>865</v>
      </c>
      <c r="F180" s="11">
        <v>71</v>
      </c>
      <c r="G180" s="11">
        <v>77.5</v>
      </c>
      <c r="H180" s="11">
        <v>0</v>
      </c>
      <c r="I180" s="11">
        <v>1.5</v>
      </c>
      <c r="J180" s="11">
        <v>72.5</v>
      </c>
      <c r="Z180" s="8" t="s">
        <v>262</v>
      </c>
      <c r="AA180" s="11">
        <v>4016</v>
      </c>
      <c r="AB180" s="11">
        <v>69</v>
      </c>
      <c r="AC180" s="11">
        <v>4</v>
      </c>
      <c r="AD180" s="11">
        <v>0</v>
      </c>
      <c r="AE180" s="11">
        <v>0</v>
      </c>
    </row>
    <row r="181" spans="4:35" ht="14.4" thickBot="1">
      <c r="D181" s="8" t="s">
        <v>267</v>
      </c>
      <c r="E181" s="11">
        <v>793</v>
      </c>
      <c r="F181" s="11">
        <v>71</v>
      </c>
      <c r="G181" s="11">
        <v>75.5</v>
      </c>
      <c r="H181" s="11">
        <v>0</v>
      </c>
      <c r="I181" s="11">
        <v>1.5</v>
      </c>
      <c r="J181" s="11">
        <v>72.5</v>
      </c>
      <c r="Z181" s="8" t="s">
        <v>267</v>
      </c>
      <c r="AA181" s="11">
        <v>3931</v>
      </c>
      <c r="AB181" s="11">
        <v>69</v>
      </c>
      <c r="AC181" s="11">
        <v>4</v>
      </c>
      <c r="AD181" s="11">
        <v>0</v>
      </c>
      <c r="AE181" s="11">
        <v>0</v>
      </c>
    </row>
    <row r="182" spans="4:35" ht="14.4" thickBot="1">
      <c r="D182" s="8" t="s">
        <v>271</v>
      </c>
      <c r="E182" s="11">
        <v>501</v>
      </c>
      <c r="F182" s="11">
        <v>71</v>
      </c>
      <c r="G182" s="11">
        <v>71.5</v>
      </c>
      <c r="H182" s="11">
        <v>0</v>
      </c>
      <c r="I182" s="11">
        <v>1.5</v>
      </c>
      <c r="J182" s="11">
        <v>72.5</v>
      </c>
      <c r="Z182" s="8" t="s">
        <v>271</v>
      </c>
      <c r="AA182" s="11">
        <v>3931</v>
      </c>
      <c r="AB182" s="11">
        <v>69</v>
      </c>
      <c r="AC182" s="11">
        <v>0</v>
      </c>
      <c r="AD182" s="11">
        <v>0</v>
      </c>
      <c r="AE182" s="11">
        <v>0</v>
      </c>
    </row>
    <row r="183" spans="4:35" ht="14.4" thickBot="1">
      <c r="D183" s="8" t="s">
        <v>274</v>
      </c>
      <c r="E183" s="11">
        <v>501</v>
      </c>
      <c r="F183" s="11">
        <v>71</v>
      </c>
      <c r="G183" s="11">
        <v>71.5</v>
      </c>
      <c r="H183" s="11">
        <v>0</v>
      </c>
      <c r="I183" s="11">
        <v>1.5</v>
      </c>
      <c r="J183" s="11">
        <v>0</v>
      </c>
      <c r="Z183" s="8" t="s">
        <v>274</v>
      </c>
      <c r="AA183" s="11">
        <v>169</v>
      </c>
      <c r="AB183" s="11">
        <v>69</v>
      </c>
      <c r="AC183" s="11">
        <v>0</v>
      </c>
      <c r="AD183" s="11">
        <v>0</v>
      </c>
      <c r="AE183" s="11">
        <v>0</v>
      </c>
    </row>
    <row r="184" spans="4:35" ht="14.4" thickBot="1">
      <c r="D184" s="8" t="s">
        <v>275</v>
      </c>
      <c r="E184" s="11">
        <v>487.5</v>
      </c>
      <c r="F184" s="11">
        <v>71</v>
      </c>
      <c r="G184" s="11">
        <v>71.5</v>
      </c>
      <c r="H184" s="11">
        <v>0</v>
      </c>
      <c r="I184" s="11">
        <v>1.5</v>
      </c>
      <c r="J184" s="11">
        <v>0</v>
      </c>
      <c r="Z184" s="8" t="s">
        <v>275</v>
      </c>
      <c r="AA184" s="11">
        <v>169</v>
      </c>
      <c r="AB184" s="11">
        <v>69</v>
      </c>
      <c r="AC184" s="11">
        <v>0</v>
      </c>
      <c r="AD184" s="11">
        <v>0</v>
      </c>
      <c r="AE184" s="11">
        <v>0</v>
      </c>
    </row>
    <row r="185" spans="4:35" ht="14.4" thickBot="1">
      <c r="D185" s="8" t="s">
        <v>277</v>
      </c>
      <c r="E185" s="11">
        <v>388.5</v>
      </c>
      <c r="F185" s="11">
        <v>69</v>
      </c>
      <c r="G185" s="11">
        <v>71.5</v>
      </c>
      <c r="H185" s="11">
        <v>0</v>
      </c>
      <c r="I185" s="11">
        <v>1.5</v>
      </c>
      <c r="J185" s="11">
        <v>0</v>
      </c>
      <c r="Z185" s="8" t="s">
        <v>277</v>
      </c>
      <c r="AA185" s="11">
        <v>43</v>
      </c>
      <c r="AB185" s="11">
        <v>69</v>
      </c>
      <c r="AC185" s="11">
        <v>0</v>
      </c>
      <c r="AD185" s="11">
        <v>0</v>
      </c>
      <c r="AE185" s="11">
        <v>0</v>
      </c>
    </row>
    <row r="186" spans="4:35" ht="14.4" thickBot="1">
      <c r="D186" s="8" t="s">
        <v>281</v>
      </c>
      <c r="E186" s="11">
        <v>0</v>
      </c>
      <c r="F186" s="11">
        <v>69</v>
      </c>
      <c r="G186" s="11">
        <v>71.5</v>
      </c>
      <c r="H186" s="11">
        <v>0</v>
      </c>
      <c r="I186" s="11">
        <v>0</v>
      </c>
      <c r="J186" s="11">
        <v>0</v>
      </c>
      <c r="Z186" s="8" t="s">
        <v>281</v>
      </c>
      <c r="AA186" s="11">
        <v>0</v>
      </c>
      <c r="AB186" s="11">
        <v>69</v>
      </c>
      <c r="AC186" s="11">
        <v>0</v>
      </c>
      <c r="AD186" s="11">
        <v>0</v>
      </c>
      <c r="AE186" s="11">
        <v>0</v>
      </c>
    </row>
    <row r="187" spans="4:35" ht="14.4" thickBot="1">
      <c r="D187" s="8" t="s">
        <v>282</v>
      </c>
      <c r="E187" s="11">
        <v>0</v>
      </c>
      <c r="F187" s="11">
        <v>68.5</v>
      </c>
      <c r="G187" s="11">
        <v>0</v>
      </c>
      <c r="H187" s="11">
        <v>0</v>
      </c>
      <c r="I187" s="11">
        <v>0</v>
      </c>
      <c r="J187" s="11">
        <v>0</v>
      </c>
      <c r="Z187" s="8" t="s">
        <v>282</v>
      </c>
      <c r="AA187" s="11">
        <v>0</v>
      </c>
      <c r="AB187" s="11">
        <v>65</v>
      </c>
      <c r="AC187" s="11">
        <v>0</v>
      </c>
      <c r="AD187" s="11">
        <v>0</v>
      </c>
      <c r="AE187" s="11">
        <v>0</v>
      </c>
    </row>
    <row r="188" spans="4:35" ht="14.4" thickBot="1">
      <c r="D188" s="8" t="s">
        <v>285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Z188" s="8" t="s">
        <v>285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</row>
    <row r="189" spans="4:35" ht="14.4" thickBot="1">
      <c r="D189" s="8" t="s">
        <v>286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Z189" s="8" t="s">
        <v>286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</row>
    <row r="190" spans="4:35" ht="14.4" thickBot="1">
      <c r="D190" s="8" t="s">
        <v>287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Z190" s="8" t="s">
        <v>287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</row>
    <row r="191" spans="4:35" ht="18.600000000000001" thickBot="1">
      <c r="D191" s="4"/>
      <c r="Z191" s="4"/>
    </row>
    <row r="192" spans="4:35" ht="14.4" thickBot="1">
      <c r="D192" s="8" t="s">
        <v>291</v>
      </c>
      <c r="E192" s="8" t="s">
        <v>74</v>
      </c>
      <c r="F192" s="8" t="s">
        <v>75</v>
      </c>
      <c r="G192" s="8" t="s">
        <v>76</v>
      </c>
      <c r="H192" s="8" t="s">
        <v>77</v>
      </c>
      <c r="I192" s="8" t="s">
        <v>78</v>
      </c>
      <c r="J192" s="8" t="s">
        <v>79</v>
      </c>
      <c r="K192" s="8" t="s">
        <v>292</v>
      </c>
      <c r="L192" s="8" t="s">
        <v>293</v>
      </c>
      <c r="M192" s="8" t="s">
        <v>294</v>
      </c>
      <c r="N192" s="8" t="s">
        <v>295</v>
      </c>
      <c r="Z192" s="8" t="s">
        <v>291</v>
      </c>
      <c r="AA192" s="8" t="s">
        <v>74</v>
      </c>
      <c r="AB192" s="8" t="s">
        <v>75</v>
      </c>
      <c r="AC192" s="8" t="s">
        <v>76</v>
      </c>
      <c r="AD192" s="8" t="s">
        <v>77</v>
      </c>
      <c r="AE192" s="8" t="s">
        <v>78</v>
      </c>
      <c r="AF192" s="8" t="s">
        <v>292</v>
      </c>
      <c r="AG192" s="8" t="s">
        <v>293</v>
      </c>
      <c r="AH192" s="8" t="s">
        <v>294</v>
      </c>
      <c r="AI192" s="8" t="s">
        <v>295</v>
      </c>
    </row>
    <row r="193" spans="4:35" ht="14.4" thickBot="1">
      <c r="D193" s="8" t="s">
        <v>82</v>
      </c>
      <c r="E193" s="11">
        <v>1851.5</v>
      </c>
      <c r="F193" s="11">
        <v>161.5</v>
      </c>
      <c r="G193" s="11">
        <v>187.5</v>
      </c>
      <c r="H193" s="11">
        <v>1994</v>
      </c>
      <c r="I193" s="11">
        <v>284.5</v>
      </c>
      <c r="J193" s="11">
        <v>72.5</v>
      </c>
      <c r="K193" s="11">
        <v>4551.5</v>
      </c>
      <c r="L193" s="11">
        <v>4552</v>
      </c>
      <c r="M193" s="11">
        <v>0.5</v>
      </c>
      <c r="N193" s="11">
        <v>0.01</v>
      </c>
      <c r="Z193" s="8" t="s">
        <v>82</v>
      </c>
      <c r="AA193" s="11">
        <v>4164</v>
      </c>
      <c r="AB193" s="11">
        <v>133</v>
      </c>
      <c r="AC193" s="11">
        <v>246</v>
      </c>
      <c r="AD193" s="11">
        <v>9</v>
      </c>
      <c r="AE193" s="11">
        <v>0</v>
      </c>
      <c r="AF193" s="11">
        <v>4552</v>
      </c>
      <c r="AG193" s="11">
        <v>4552</v>
      </c>
      <c r="AH193" s="11">
        <v>0</v>
      </c>
      <c r="AI193" s="11">
        <v>0</v>
      </c>
    </row>
    <row r="194" spans="4:35" ht="14.4" thickBot="1">
      <c r="D194" s="8" t="s">
        <v>83</v>
      </c>
      <c r="E194" s="11">
        <v>4628</v>
      </c>
      <c r="F194" s="11">
        <v>69</v>
      </c>
      <c r="G194" s="11">
        <v>77.5</v>
      </c>
      <c r="H194" s="11">
        <v>0</v>
      </c>
      <c r="I194" s="11">
        <v>1.5</v>
      </c>
      <c r="J194" s="11">
        <v>0</v>
      </c>
      <c r="K194" s="11">
        <v>4776</v>
      </c>
      <c r="L194" s="11">
        <v>4776</v>
      </c>
      <c r="M194" s="11">
        <v>0</v>
      </c>
      <c r="N194" s="11">
        <v>0</v>
      </c>
      <c r="Z194" s="8" t="s">
        <v>83</v>
      </c>
      <c r="AA194" s="11">
        <v>4703</v>
      </c>
      <c r="AB194" s="11">
        <v>69</v>
      </c>
      <c r="AC194" s="11">
        <v>4</v>
      </c>
      <c r="AD194" s="11">
        <v>0</v>
      </c>
      <c r="AE194" s="11">
        <v>0</v>
      </c>
      <c r="AF194" s="11">
        <v>4776</v>
      </c>
      <c r="AG194" s="11">
        <v>4776</v>
      </c>
      <c r="AH194" s="11">
        <v>0</v>
      </c>
      <c r="AI194" s="11">
        <v>0</v>
      </c>
    </row>
    <row r="195" spans="4:35" ht="14.4" thickBot="1">
      <c r="D195" s="8" t="s">
        <v>84</v>
      </c>
      <c r="E195" s="11">
        <v>1466</v>
      </c>
      <c r="F195" s="11">
        <v>567</v>
      </c>
      <c r="G195" s="11">
        <v>187.5</v>
      </c>
      <c r="H195" s="11">
        <v>2045</v>
      </c>
      <c r="I195" s="11">
        <v>284.5</v>
      </c>
      <c r="J195" s="11">
        <v>0</v>
      </c>
      <c r="K195" s="11">
        <v>4550</v>
      </c>
      <c r="L195" s="11">
        <v>4550</v>
      </c>
      <c r="M195" s="11">
        <v>0</v>
      </c>
      <c r="N195" s="11">
        <v>0</v>
      </c>
      <c r="Z195" s="8" t="s">
        <v>84</v>
      </c>
      <c r="AA195" s="11">
        <v>4164</v>
      </c>
      <c r="AB195" s="11">
        <v>187</v>
      </c>
      <c r="AC195" s="11">
        <v>189</v>
      </c>
      <c r="AD195" s="11">
        <v>9</v>
      </c>
      <c r="AE195" s="11">
        <v>0</v>
      </c>
      <c r="AF195" s="11">
        <v>4549</v>
      </c>
      <c r="AG195" s="11">
        <v>4550</v>
      </c>
      <c r="AH195" s="11">
        <v>1</v>
      </c>
      <c r="AI195" s="11">
        <v>0.02</v>
      </c>
    </row>
    <row r="196" spans="4:35" ht="14.4" thickBot="1">
      <c r="D196" s="8" t="s">
        <v>85</v>
      </c>
      <c r="E196" s="11">
        <v>4745</v>
      </c>
      <c r="F196" s="11">
        <v>0</v>
      </c>
      <c r="G196" s="11">
        <v>71.5</v>
      </c>
      <c r="H196" s="11">
        <v>0</v>
      </c>
      <c r="I196" s="11">
        <v>1.5</v>
      </c>
      <c r="J196" s="11">
        <v>0</v>
      </c>
      <c r="K196" s="11">
        <v>4818</v>
      </c>
      <c r="L196" s="11">
        <v>4818</v>
      </c>
      <c r="M196" s="11">
        <v>0</v>
      </c>
      <c r="N196" s="11">
        <v>0</v>
      </c>
      <c r="Z196" s="8" t="s">
        <v>85</v>
      </c>
      <c r="AA196" s="11">
        <v>4818</v>
      </c>
      <c r="AB196" s="11">
        <v>0</v>
      </c>
      <c r="AC196" s="11">
        <v>0</v>
      </c>
      <c r="AD196" s="11">
        <v>0</v>
      </c>
      <c r="AE196" s="11">
        <v>0</v>
      </c>
      <c r="AF196" s="11">
        <v>4818</v>
      </c>
      <c r="AG196" s="11">
        <v>4818</v>
      </c>
      <c r="AH196" s="11">
        <v>0</v>
      </c>
      <c r="AI196" s="11">
        <v>0</v>
      </c>
    </row>
    <row r="197" spans="4:35" ht="14.4" thickBot="1">
      <c r="D197" s="8" t="s">
        <v>86</v>
      </c>
      <c r="E197" s="11">
        <v>865</v>
      </c>
      <c r="F197" s="11">
        <v>589</v>
      </c>
      <c r="G197" s="11">
        <v>187.5</v>
      </c>
      <c r="H197" s="11">
        <v>2315</v>
      </c>
      <c r="I197" s="11">
        <v>451</v>
      </c>
      <c r="J197" s="11">
        <v>72.5</v>
      </c>
      <c r="K197" s="11">
        <v>4480</v>
      </c>
      <c r="L197" s="11">
        <v>4480</v>
      </c>
      <c r="M197" s="11">
        <v>0</v>
      </c>
      <c r="N197" s="11">
        <v>0</v>
      </c>
      <c r="Z197" s="8" t="s">
        <v>86</v>
      </c>
      <c r="AA197" s="11">
        <v>4016</v>
      </c>
      <c r="AB197" s="11">
        <v>209</v>
      </c>
      <c r="AC197" s="11">
        <v>246</v>
      </c>
      <c r="AD197" s="11">
        <v>9</v>
      </c>
      <c r="AE197" s="11">
        <v>0</v>
      </c>
      <c r="AF197" s="11">
        <v>4480</v>
      </c>
      <c r="AG197" s="11">
        <v>4480</v>
      </c>
      <c r="AH197" s="11">
        <v>0</v>
      </c>
      <c r="AI197" s="11">
        <v>0</v>
      </c>
    </row>
    <row r="198" spans="4:35" ht="14.4" thickBot="1">
      <c r="D198" s="8" t="s">
        <v>87</v>
      </c>
      <c r="E198" s="11">
        <v>4485.5</v>
      </c>
      <c r="F198" s="11">
        <v>161.5</v>
      </c>
      <c r="G198" s="11">
        <v>71.5</v>
      </c>
      <c r="H198" s="11">
        <v>12</v>
      </c>
      <c r="I198" s="11">
        <v>1.5</v>
      </c>
      <c r="J198" s="11">
        <v>0</v>
      </c>
      <c r="K198" s="11">
        <v>4732</v>
      </c>
      <c r="L198" s="11">
        <v>4732</v>
      </c>
      <c r="M198" s="11">
        <v>0</v>
      </c>
      <c r="N198" s="11">
        <v>0</v>
      </c>
      <c r="Z198" s="8" t="s">
        <v>87</v>
      </c>
      <c r="AA198" s="11">
        <v>4599</v>
      </c>
      <c r="AB198" s="11">
        <v>123</v>
      </c>
      <c r="AC198" s="11">
        <v>0</v>
      </c>
      <c r="AD198" s="11">
        <v>9</v>
      </c>
      <c r="AE198" s="11">
        <v>0</v>
      </c>
      <c r="AF198" s="11">
        <v>4731</v>
      </c>
      <c r="AG198" s="11">
        <v>4732</v>
      </c>
      <c r="AH198" s="11">
        <v>1</v>
      </c>
      <c r="AI198" s="11">
        <v>0.02</v>
      </c>
    </row>
    <row r="199" spans="4:35" ht="14.4" thickBot="1">
      <c r="D199" s="8" t="s">
        <v>88</v>
      </c>
      <c r="E199" s="11">
        <v>793</v>
      </c>
      <c r="F199" s="11">
        <v>161.5</v>
      </c>
      <c r="G199" s="11">
        <v>187.5</v>
      </c>
      <c r="H199" s="11">
        <v>2424</v>
      </c>
      <c r="I199" s="11">
        <v>292.5</v>
      </c>
      <c r="J199" s="11">
        <v>461.5</v>
      </c>
      <c r="K199" s="11">
        <v>4320</v>
      </c>
      <c r="L199" s="11">
        <v>4320</v>
      </c>
      <c r="M199" s="11">
        <v>0</v>
      </c>
      <c r="N199" s="11">
        <v>0</v>
      </c>
      <c r="Z199" s="8" t="s">
        <v>88</v>
      </c>
      <c r="AA199" s="11">
        <v>3931</v>
      </c>
      <c r="AB199" s="11">
        <v>134</v>
      </c>
      <c r="AC199" s="11">
        <v>246</v>
      </c>
      <c r="AD199" s="11">
        <v>9</v>
      </c>
      <c r="AE199" s="11">
        <v>0</v>
      </c>
      <c r="AF199" s="11">
        <v>4320</v>
      </c>
      <c r="AG199" s="11">
        <v>4320</v>
      </c>
      <c r="AH199" s="11">
        <v>0</v>
      </c>
      <c r="AI199" s="11">
        <v>0</v>
      </c>
    </row>
    <row r="200" spans="4:35" ht="14.4" thickBot="1">
      <c r="D200" s="8" t="s">
        <v>89</v>
      </c>
      <c r="E200" s="11">
        <v>4252.5</v>
      </c>
      <c r="F200" s="11">
        <v>161.5</v>
      </c>
      <c r="G200" s="11">
        <v>77.5</v>
      </c>
      <c r="H200" s="11">
        <v>0</v>
      </c>
      <c r="I200" s="11">
        <v>2</v>
      </c>
      <c r="J200" s="11">
        <v>134.5</v>
      </c>
      <c r="K200" s="11">
        <v>4628</v>
      </c>
      <c r="L200" s="11">
        <v>4628</v>
      </c>
      <c r="M200" s="11">
        <v>0</v>
      </c>
      <c r="N200" s="11">
        <v>0</v>
      </c>
      <c r="Z200" s="8" t="s">
        <v>89</v>
      </c>
      <c r="AA200" s="11">
        <v>4501</v>
      </c>
      <c r="AB200" s="11">
        <v>123</v>
      </c>
      <c r="AC200" s="11">
        <v>4</v>
      </c>
      <c r="AD200" s="11">
        <v>0</v>
      </c>
      <c r="AE200" s="11">
        <v>0</v>
      </c>
      <c r="AF200" s="11">
        <v>4628</v>
      </c>
      <c r="AG200" s="11">
        <v>4628</v>
      </c>
      <c r="AH200" s="11">
        <v>0</v>
      </c>
      <c r="AI200" s="11">
        <v>0</v>
      </c>
    </row>
    <row r="201" spans="4:35" ht="14.4" thickBot="1">
      <c r="D201" s="8" t="s">
        <v>90</v>
      </c>
      <c r="E201" s="11">
        <v>0</v>
      </c>
      <c r="F201" s="11">
        <v>760.5</v>
      </c>
      <c r="G201" s="11">
        <v>371</v>
      </c>
      <c r="H201" s="11">
        <v>2315</v>
      </c>
      <c r="I201" s="11">
        <v>709</v>
      </c>
      <c r="J201" s="11">
        <v>134.5</v>
      </c>
      <c r="K201" s="11">
        <v>4290</v>
      </c>
      <c r="L201" s="11">
        <v>4290</v>
      </c>
      <c r="M201" s="11">
        <v>0</v>
      </c>
      <c r="N201" s="11">
        <v>0</v>
      </c>
      <c r="Z201" s="8" t="s">
        <v>90</v>
      </c>
      <c r="AA201" s="11">
        <v>0</v>
      </c>
      <c r="AB201" s="11">
        <v>305</v>
      </c>
      <c r="AC201" s="11">
        <v>3976</v>
      </c>
      <c r="AD201" s="11">
        <v>9</v>
      </c>
      <c r="AE201" s="11">
        <v>0</v>
      </c>
      <c r="AF201" s="11">
        <v>4290</v>
      </c>
      <c r="AG201" s="11">
        <v>4290</v>
      </c>
      <c r="AH201" s="11">
        <v>0</v>
      </c>
      <c r="AI201" s="11">
        <v>0</v>
      </c>
    </row>
    <row r="202" spans="4:35" ht="14.4" thickBot="1">
      <c r="D202" s="8" t="s">
        <v>91</v>
      </c>
      <c r="E202" s="11">
        <v>4252.5</v>
      </c>
      <c r="F202" s="11">
        <v>142.5</v>
      </c>
      <c r="G202" s="11">
        <v>120.5</v>
      </c>
      <c r="H202" s="11">
        <v>0</v>
      </c>
      <c r="I202" s="11">
        <v>46</v>
      </c>
      <c r="J202" s="11">
        <v>72.5</v>
      </c>
      <c r="K202" s="11">
        <v>4634</v>
      </c>
      <c r="L202" s="11">
        <v>4634</v>
      </c>
      <c r="M202" s="11">
        <v>0</v>
      </c>
      <c r="N202" s="11">
        <v>0</v>
      </c>
      <c r="Z202" s="8" t="s">
        <v>91</v>
      </c>
      <c r="AA202" s="11">
        <v>4501</v>
      </c>
      <c r="AB202" s="11">
        <v>90</v>
      </c>
      <c r="AC202" s="11">
        <v>44</v>
      </c>
      <c r="AD202" s="11">
        <v>0</v>
      </c>
      <c r="AE202" s="11">
        <v>0</v>
      </c>
      <c r="AF202" s="11">
        <v>4635</v>
      </c>
      <c r="AG202" s="11">
        <v>4634</v>
      </c>
      <c r="AH202" s="11">
        <v>-1</v>
      </c>
      <c r="AI202" s="11">
        <v>-0.02</v>
      </c>
    </row>
    <row r="203" spans="4:35" ht="14.4" thickBot="1">
      <c r="D203" s="8" t="s">
        <v>92</v>
      </c>
      <c r="E203" s="11">
        <v>388.5</v>
      </c>
      <c r="F203" s="11">
        <v>760.5</v>
      </c>
      <c r="G203" s="11">
        <v>187.5</v>
      </c>
      <c r="H203" s="11">
        <v>2315</v>
      </c>
      <c r="I203" s="11">
        <v>547</v>
      </c>
      <c r="J203" s="11">
        <v>134.5</v>
      </c>
      <c r="K203" s="11">
        <v>4333</v>
      </c>
      <c r="L203" s="11">
        <v>4333</v>
      </c>
      <c r="M203" s="11">
        <v>0</v>
      </c>
      <c r="N203" s="11">
        <v>0</v>
      </c>
      <c r="Z203" s="8" t="s">
        <v>92</v>
      </c>
      <c r="AA203" s="11">
        <v>43</v>
      </c>
      <c r="AB203" s="11">
        <v>305</v>
      </c>
      <c r="AC203" s="11">
        <v>3976</v>
      </c>
      <c r="AD203" s="11">
        <v>9</v>
      </c>
      <c r="AE203" s="11">
        <v>0</v>
      </c>
      <c r="AF203" s="11">
        <v>4333</v>
      </c>
      <c r="AG203" s="11">
        <v>4333</v>
      </c>
      <c r="AH203" s="11">
        <v>0</v>
      </c>
      <c r="AI203" s="11">
        <v>0</v>
      </c>
    </row>
    <row r="204" spans="4:35" ht="14.4" thickBot="1">
      <c r="D204" s="8" t="s">
        <v>93</v>
      </c>
      <c r="E204" s="11">
        <v>3848.5</v>
      </c>
      <c r="F204" s="11">
        <v>589</v>
      </c>
      <c r="G204" s="11">
        <v>79.5</v>
      </c>
      <c r="H204" s="11">
        <v>0</v>
      </c>
      <c r="I204" s="11">
        <v>46</v>
      </c>
      <c r="J204" s="11">
        <v>72.5</v>
      </c>
      <c r="K204" s="11">
        <v>4635.5</v>
      </c>
      <c r="L204" s="11">
        <v>4636</v>
      </c>
      <c r="M204" s="11">
        <v>0.5</v>
      </c>
      <c r="N204" s="11">
        <v>0.01</v>
      </c>
      <c r="Z204" s="8" t="s">
        <v>93</v>
      </c>
      <c r="AA204" s="11">
        <v>4423</v>
      </c>
      <c r="AB204" s="11">
        <v>209</v>
      </c>
      <c r="AC204" s="11">
        <v>4</v>
      </c>
      <c r="AD204" s="11">
        <v>0</v>
      </c>
      <c r="AE204" s="11">
        <v>0</v>
      </c>
      <c r="AF204" s="11">
        <v>4636</v>
      </c>
      <c r="AG204" s="11">
        <v>4636</v>
      </c>
      <c r="AH204" s="11">
        <v>0</v>
      </c>
      <c r="AI204" s="11">
        <v>0</v>
      </c>
    </row>
    <row r="205" spans="4:35" ht="14.4" thickBot="1">
      <c r="D205" s="8" t="s">
        <v>94</v>
      </c>
      <c r="E205" s="11">
        <v>0</v>
      </c>
      <c r="F205" s="11">
        <v>760.5</v>
      </c>
      <c r="G205" s="11">
        <v>187.5</v>
      </c>
      <c r="H205" s="11">
        <v>2315</v>
      </c>
      <c r="I205" s="11">
        <v>547</v>
      </c>
      <c r="J205" s="11">
        <v>461.5</v>
      </c>
      <c r="K205" s="11">
        <v>4271.5</v>
      </c>
      <c r="L205" s="11">
        <v>4272</v>
      </c>
      <c r="M205" s="11">
        <v>0.5</v>
      </c>
      <c r="N205" s="11">
        <v>0.01</v>
      </c>
      <c r="Z205" s="8" t="s">
        <v>94</v>
      </c>
      <c r="AA205" s="11">
        <v>0</v>
      </c>
      <c r="AB205" s="11">
        <v>305</v>
      </c>
      <c r="AC205" s="11">
        <v>3958</v>
      </c>
      <c r="AD205" s="11">
        <v>9</v>
      </c>
      <c r="AE205" s="11">
        <v>0</v>
      </c>
      <c r="AF205" s="11">
        <v>4272</v>
      </c>
      <c r="AG205" s="11">
        <v>4272</v>
      </c>
      <c r="AH205" s="11">
        <v>0</v>
      </c>
      <c r="AI205" s="11">
        <v>0</v>
      </c>
    </row>
    <row r="206" spans="4:35" ht="14.4" thickBot="1">
      <c r="D206" s="8" t="s">
        <v>95</v>
      </c>
      <c r="E206" s="11">
        <v>3831.5</v>
      </c>
      <c r="F206" s="11">
        <v>567</v>
      </c>
      <c r="G206" s="11">
        <v>79.5</v>
      </c>
      <c r="H206" s="11">
        <v>0</v>
      </c>
      <c r="I206" s="11">
        <v>46</v>
      </c>
      <c r="J206" s="11">
        <v>79</v>
      </c>
      <c r="K206" s="11">
        <v>4603</v>
      </c>
      <c r="L206" s="11">
        <v>4603</v>
      </c>
      <c r="M206" s="11">
        <v>0</v>
      </c>
      <c r="N206" s="11">
        <v>0</v>
      </c>
      <c r="Z206" s="8" t="s">
        <v>95</v>
      </c>
      <c r="AA206" s="11">
        <v>4372</v>
      </c>
      <c r="AB206" s="11">
        <v>187</v>
      </c>
      <c r="AC206" s="11">
        <v>44</v>
      </c>
      <c r="AD206" s="11">
        <v>0</v>
      </c>
      <c r="AE206" s="11">
        <v>0</v>
      </c>
      <c r="AF206" s="11">
        <v>4603</v>
      </c>
      <c r="AG206" s="11">
        <v>4603</v>
      </c>
      <c r="AH206" s="11">
        <v>0</v>
      </c>
      <c r="AI206" s="11">
        <v>0</v>
      </c>
    </row>
    <row r="207" spans="4:35" ht="14.4" thickBot="1">
      <c r="D207" s="8" t="s">
        <v>96</v>
      </c>
      <c r="E207" s="11">
        <v>0</v>
      </c>
      <c r="F207" s="11">
        <v>760.5</v>
      </c>
      <c r="G207" s="11">
        <v>347.5</v>
      </c>
      <c r="H207" s="11">
        <v>2424</v>
      </c>
      <c r="I207" s="11">
        <v>560</v>
      </c>
      <c r="J207" s="11">
        <v>173</v>
      </c>
      <c r="K207" s="11">
        <v>4265</v>
      </c>
      <c r="L207" s="11">
        <v>4265</v>
      </c>
      <c r="M207" s="11">
        <v>0</v>
      </c>
      <c r="N207" s="11">
        <v>0</v>
      </c>
      <c r="Z207" s="8" t="s">
        <v>96</v>
      </c>
      <c r="AA207" s="11">
        <v>0</v>
      </c>
      <c r="AB207" s="11">
        <v>280</v>
      </c>
      <c r="AC207" s="11">
        <v>3976</v>
      </c>
      <c r="AD207" s="11">
        <v>9</v>
      </c>
      <c r="AE207" s="11">
        <v>0</v>
      </c>
      <c r="AF207" s="11">
        <v>4265</v>
      </c>
      <c r="AG207" s="11">
        <v>4265</v>
      </c>
      <c r="AH207" s="11">
        <v>0</v>
      </c>
      <c r="AI207" s="11">
        <v>0</v>
      </c>
    </row>
    <row r="208" spans="4:35" ht="14.4" thickBot="1">
      <c r="D208" s="8" t="s">
        <v>97</v>
      </c>
      <c r="E208" s="11">
        <v>3808</v>
      </c>
      <c r="F208" s="11">
        <v>516.5</v>
      </c>
      <c r="G208" s="11">
        <v>79.5</v>
      </c>
      <c r="H208" s="11">
        <v>55</v>
      </c>
      <c r="I208" s="11">
        <v>46</v>
      </c>
      <c r="J208" s="11">
        <v>79</v>
      </c>
      <c r="K208" s="11">
        <v>4584</v>
      </c>
      <c r="L208" s="11">
        <v>4584</v>
      </c>
      <c r="M208" s="11">
        <v>0</v>
      </c>
      <c r="N208" s="11">
        <v>0</v>
      </c>
      <c r="Z208" s="8" t="s">
        <v>97</v>
      </c>
      <c r="AA208" s="11">
        <v>4372</v>
      </c>
      <c r="AB208" s="11">
        <v>159</v>
      </c>
      <c r="AC208" s="11">
        <v>44</v>
      </c>
      <c r="AD208" s="11">
        <v>9</v>
      </c>
      <c r="AE208" s="11">
        <v>0</v>
      </c>
      <c r="AF208" s="11">
        <v>4584</v>
      </c>
      <c r="AG208" s="11">
        <v>4584</v>
      </c>
      <c r="AH208" s="11">
        <v>0</v>
      </c>
      <c r="AI208" s="11">
        <v>0</v>
      </c>
    </row>
    <row r="209" spans="4:35" ht="14.4" thickBot="1">
      <c r="D209" s="8" t="s">
        <v>98</v>
      </c>
      <c r="E209" s="11">
        <v>0</v>
      </c>
      <c r="F209" s="11">
        <v>1150.5</v>
      </c>
      <c r="G209" s="11">
        <v>187.5</v>
      </c>
      <c r="H209" s="11">
        <v>2315</v>
      </c>
      <c r="I209" s="11">
        <v>451</v>
      </c>
      <c r="J209" s="11">
        <v>189.5</v>
      </c>
      <c r="K209" s="11">
        <v>4293.5</v>
      </c>
      <c r="L209" s="11">
        <v>4293</v>
      </c>
      <c r="M209" s="11">
        <v>-0.5</v>
      </c>
      <c r="N209" s="11">
        <v>-0.01</v>
      </c>
      <c r="Z209" s="8" t="s">
        <v>98</v>
      </c>
      <c r="AA209" s="11">
        <v>0</v>
      </c>
      <c r="AB209" s="11">
        <v>352</v>
      </c>
      <c r="AC209" s="11">
        <v>3932</v>
      </c>
      <c r="AD209" s="11">
        <v>9</v>
      </c>
      <c r="AE209" s="11">
        <v>0</v>
      </c>
      <c r="AF209" s="11">
        <v>4293</v>
      </c>
      <c r="AG209" s="11">
        <v>4293</v>
      </c>
      <c r="AH209" s="11">
        <v>0</v>
      </c>
      <c r="AI209" s="11">
        <v>0</v>
      </c>
    </row>
    <row r="210" spans="4:35" ht="14.4" thickBot="1">
      <c r="D210" s="8" t="s">
        <v>99</v>
      </c>
      <c r="E210" s="11">
        <v>3872.5</v>
      </c>
      <c r="F210" s="11">
        <v>589</v>
      </c>
      <c r="G210" s="11">
        <v>77.5</v>
      </c>
      <c r="H210" s="11">
        <v>0</v>
      </c>
      <c r="I210" s="11">
        <v>21.5</v>
      </c>
      <c r="J210" s="11">
        <v>79</v>
      </c>
      <c r="K210" s="11">
        <v>4639.5</v>
      </c>
      <c r="L210" s="11">
        <v>4640</v>
      </c>
      <c r="M210" s="11">
        <v>0.5</v>
      </c>
      <c r="N210" s="11">
        <v>0.01</v>
      </c>
      <c r="Z210" s="8" t="s">
        <v>99</v>
      </c>
      <c r="AA210" s="11">
        <v>4427</v>
      </c>
      <c r="AB210" s="11">
        <v>209</v>
      </c>
      <c r="AC210" s="11">
        <v>4</v>
      </c>
      <c r="AD210" s="11">
        <v>0</v>
      </c>
      <c r="AE210" s="11">
        <v>0</v>
      </c>
      <c r="AF210" s="11">
        <v>4640</v>
      </c>
      <c r="AG210" s="11">
        <v>4640</v>
      </c>
      <c r="AH210" s="11">
        <v>0</v>
      </c>
      <c r="AI210" s="11">
        <v>0</v>
      </c>
    </row>
    <row r="211" spans="4:35" ht="14.4" thickBot="1">
      <c r="D211" s="8" t="s">
        <v>100</v>
      </c>
      <c r="E211" s="11">
        <v>501</v>
      </c>
      <c r="F211" s="11">
        <v>760.5</v>
      </c>
      <c r="G211" s="11">
        <v>187.5</v>
      </c>
      <c r="H211" s="11">
        <v>2315</v>
      </c>
      <c r="I211" s="11">
        <v>547</v>
      </c>
      <c r="J211" s="11">
        <v>79</v>
      </c>
      <c r="K211" s="11">
        <v>4390</v>
      </c>
      <c r="L211" s="11">
        <v>4390</v>
      </c>
      <c r="M211" s="11">
        <v>0</v>
      </c>
      <c r="N211" s="11">
        <v>0</v>
      </c>
      <c r="Z211" s="8" t="s">
        <v>100</v>
      </c>
      <c r="AA211" s="11">
        <v>169</v>
      </c>
      <c r="AB211" s="11">
        <v>280</v>
      </c>
      <c r="AC211" s="11">
        <v>3932</v>
      </c>
      <c r="AD211" s="11">
        <v>9</v>
      </c>
      <c r="AE211" s="11">
        <v>0</v>
      </c>
      <c r="AF211" s="11">
        <v>4390</v>
      </c>
      <c r="AG211" s="11">
        <v>4390</v>
      </c>
      <c r="AH211" s="11">
        <v>0</v>
      </c>
      <c r="AI211" s="11">
        <v>0</v>
      </c>
    </row>
    <row r="212" spans="4:35" ht="14.4" thickBot="1">
      <c r="D212" s="8" t="s">
        <v>101</v>
      </c>
      <c r="E212" s="11">
        <v>4352.5</v>
      </c>
      <c r="F212" s="11">
        <v>161.5</v>
      </c>
      <c r="G212" s="11">
        <v>79.5</v>
      </c>
      <c r="H212" s="11">
        <v>0</v>
      </c>
      <c r="I212" s="11">
        <v>2</v>
      </c>
      <c r="J212" s="11">
        <v>72.5</v>
      </c>
      <c r="K212" s="11">
        <v>4668</v>
      </c>
      <c r="L212" s="11">
        <v>4668</v>
      </c>
      <c r="M212" s="11">
        <v>0</v>
      </c>
      <c r="N212" s="11">
        <v>0</v>
      </c>
      <c r="Z212" s="8" t="s">
        <v>101</v>
      </c>
      <c r="AA212" s="11">
        <v>4541</v>
      </c>
      <c r="AB212" s="11">
        <v>123</v>
      </c>
      <c r="AC212" s="11">
        <v>4</v>
      </c>
      <c r="AD212" s="11">
        <v>0</v>
      </c>
      <c r="AE212" s="11">
        <v>0</v>
      </c>
      <c r="AF212" s="11">
        <v>4668</v>
      </c>
      <c r="AG212" s="11">
        <v>4668</v>
      </c>
      <c r="AH212" s="11">
        <v>0</v>
      </c>
      <c r="AI212" s="11">
        <v>0</v>
      </c>
    </row>
    <row r="213" spans="4:35" ht="14.4" thickBot="1">
      <c r="D213" s="8" t="s">
        <v>102</v>
      </c>
      <c r="E213" s="11">
        <v>1851.5</v>
      </c>
      <c r="F213" s="11">
        <v>161.5</v>
      </c>
      <c r="G213" s="11">
        <v>120.5</v>
      </c>
      <c r="H213" s="11">
        <v>2315</v>
      </c>
      <c r="I213" s="11">
        <v>46</v>
      </c>
      <c r="J213" s="11">
        <v>72.5</v>
      </c>
      <c r="K213" s="11">
        <v>4567</v>
      </c>
      <c r="L213" s="11">
        <v>4567</v>
      </c>
      <c r="M213" s="11">
        <v>0</v>
      </c>
      <c r="N213" s="11">
        <v>0</v>
      </c>
      <c r="Z213" s="8" t="s">
        <v>102</v>
      </c>
      <c r="AA213" s="11">
        <v>4266</v>
      </c>
      <c r="AB213" s="11">
        <v>134</v>
      </c>
      <c r="AC213" s="11">
        <v>157</v>
      </c>
      <c r="AD213" s="11">
        <v>9</v>
      </c>
      <c r="AE213" s="11">
        <v>0</v>
      </c>
      <c r="AF213" s="11">
        <v>4566</v>
      </c>
      <c r="AG213" s="11">
        <v>4567</v>
      </c>
      <c r="AH213" s="11">
        <v>1</v>
      </c>
      <c r="AI213" s="11">
        <v>0.02</v>
      </c>
    </row>
    <row r="214" spans="4:35" ht="14.4" thickBot="1">
      <c r="D214" s="8" t="s">
        <v>103</v>
      </c>
      <c r="E214" s="11">
        <v>4821.5</v>
      </c>
      <c r="F214" s="11">
        <v>0</v>
      </c>
      <c r="G214" s="11">
        <v>0</v>
      </c>
      <c r="H214" s="11">
        <v>0</v>
      </c>
      <c r="I214" s="11">
        <v>1.5</v>
      </c>
      <c r="J214" s="11">
        <v>0</v>
      </c>
      <c r="K214" s="11">
        <v>4823</v>
      </c>
      <c r="L214" s="11">
        <v>4823</v>
      </c>
      <c r="M214" s="11">
        <v>0</v>
      </c>
      <c r="N214" s="11">
        <v>0</v>
      </c>
      <c r="Z214" s="8" t="s">
        <v>103</v>
      </c>
      <c r="AA214" s="11">
        <v>4818</v>
      </c>
      <c r="AB214" s="11">
        <v>0</v>
      </c>
      <c r="AC214" s="11">
        <v>0</v>
      </c>
      <c r="AD214" s="11">
        <v>5</v>
      </c>
      <c r="AE214" s="11">
        <v>0</v>
      </c>
      <c r="AF214" s="11">
        <v>4823</v>
      </c>
      <c r="AG214" s="11">
        <v>4823</v>
      </c>
      <c r="AH214" s="11">
        <v>0</v>
      </c>
      <c r="AI214" s="11">
        <v>0</v>
      </c>
    </row>
    <row r="215" spans="4:35" ht="14.4" thickBot="1">
      <c r="D215" s="8" t="s">
        <v>104</v>
      </c>
      <c r="E215" s="11">
        <v>1466</v>
      </c>
      <c r="F215" s="11">
        <v>518.5</v>
      </c>
      <c r="G215" s="11">
        <v>120.5</v>
      </c>
      <c r="H215" s="11">
        <v>2048</v>
      </c>
      <c r="I215" s="11">
        <v>292.5</v>
      </c>
      <c r="J215" s="11">
        <v>72.5</v>
      </c>
      <c r="K215" s="11">
        <v>4518</v>
      </c>
      <c r="L215" s="11">
        <v>4518</v>
      </c>
      <c r="M215" s="11">
        <v>0</v>
      </c>
      <c r="N215" s="11">
        <v>0</v>
      </c>
      <c r="Z215" s="8" t="s">
        <v>104</v>
      </c>
      <c r="AA215" s="11">
        <v>4164</v>
      </c>
      <c r="AB215" s="11">
        <v>187</v>
      </c>
      <c r="AC215" s="11">
        <v>157</v>
      </c>
      <c r="AD215" s="11">
        <v>9</v>
      </c>
      <c r="AE215" s="11">
        <v>0</v>
      </c>
      <c r="AF215" s="11">
        <v>4517</v>
      </c>
      <c r="AG215" s="11">
        <v>4518</v>
      </c>
      <c r="AH215" s="11">
        <v>1</v>
      </c>
      <c r="AI215" s="11">
        <v>0.02</v>
      </c>
    </row>
    <row r="216" spans="4:35" ht="14.4" thickBot="1">
      <c r="D216" s="8" t="s">
        <v>105</v>
      </c>
      <c r="E216" s="11">
        <v>4628</v>
      </c>
      <c r="F216" s="11">
        <v>71</v>
      </c>
      <c r="G216" s="11">
        <v>71.5</v>
      </c>
      <c r="H216" s="11">
        <v>0</v>
      </c>
      <c r="I216" s="11">
        <v>1.5</v>
      </c>
      <c r="J216" s="11">
        <v>0</v>
      </c>
      <c r="K216" s="11">
        <v>4772</v>
      </c>
      <c r="L216" s="11">
        <v>4772</v>
      </c>
      <c r="M216" s="11">
        <v>0</v>
      </c>
      <c r="N216" s="11">
        <v>0</v>
      </c>
      <c r="Z216" s="8" t="s">
        <v>105</v>
      </c>
      <c r="AA216" s="11">
        <v>4703</v>
      </c>
      <c r="AB216" s="11">
        <v>69</v>
      </c>
      <c r="AC216" s="11">
        <v>0</v>
      </c>
      <c r="AD216" s="11">
        <v>0</v>
      </c>
      <c r="AE216" s="11">
        <v>0</v>
      </c>
      <c r="AF216" s="11">
        <v>4772</v>
      </c>
      <c r="AG216" s="11">
        <v>4772</v>
      </c>
      <c r="AH216" s="11">
        <v>0</v>
      </c>
      <c r="AI216" s="11">
        <v>0</v>
      </c>
    </row>
    <row r="217" spans="4:35" ht="14.4" thickBot="1">
      <c r="D217" s="8" t="s">
        <v>106</v>
      </c>
      <c r="E217" s="11">
        <v>1417.5</v>
      </c>
      <c r="F217" s="11">
        <v>760.5</v>
      </c>
      <c r="G217" s="11">
        <v>156.5</v>
      </c>
      <c r="H217" s="11">
        <v>2045</v>
      </c>
      <c r="I217" s="11">
        <v>46</v>
      </c>
      <c r="J217" s="11">
        <v>79</v>
      </c>
      <c r="K217" s="11">
        <v>4504.5</v>
      </c>
      <c r="L217" s="11">
        <v>4504</v>
      </c>
      <c r="M217" s="11">
        <v>-0.5</v>
      </c>
      <c r="N217" s="11">
        <v>-0.01</v>
      </c>
      <c r="Z217" s="8" t="s">
        <v>106</v>
      </c>
      <c r="AA217" s="11">
        <v>4046</v>
      </c>
      <c r="AB217" s="11">
        <v>280</v>
      </c>
      <c r="AC217" s="11">
        <v>169</v>
      </c>
      <c r="AD217" s="11">
        <v>9</v>
      </c>
      <c r="AE217" s="11">
        <v>0</v>
      </c>
      <c r="AF217" s="11">
        <v>4504</v>
      </c>
      <c r="AG217" s="11">
        <v>4504</v>
      </c>
      <c r="AH217" s="11">
        <v>0</v>
      </c>
      <c r="AI217" s="11">
        <v>0</v>
      </c>
    </row>
    <row r="218" spans="4:35" ht="14.4" thickBot="1">
      <c r="D218" s="8" t="s">
        <v>107</v>
      </c>
      <c r="E218" s="11">
        <v>4629</v>
      </c>
      <c r="F218" s="11">
        <v>68.5</v>
      </c>
      <c r="G218" s="11">
        <v>0</v>
      </c>
      <c r="H218" s="11">
        <v>0</v>
      </c>
      <c r="I218" s="11">
        <v>0</v>
      </c>
      <c r="J218" s="11">
        <v>72.5</v>
      </c>
      <c r="K218" s="11">
        <v>4770</v>
      </c>
      <c r="L218" s="11">
        <v>4770</v>
      </c>
      <c r="M218" s="11">
        <v>0</v>
      </c>
      <c r="N218" s="11">
        <v>0</v>
      </c>
      <c r="Z218" s="8" t="s">
        <v>107</v>
      </c>
      <c r="AA218" s="11">
        <v>4705</v>
      </c>
      <c r="AB218" s="11">
        <v>65</v>
      </c>
      <c r="AC218" s="11">
        <v>0</v>
      </c>
      <c r="AD218" s="11">
        <v>0</v>
      </c>
      <c r="AE218" s="11">
        <v>0</v>
      </c>
      <c r="AF218" s="11">
        <v>4770</v>
      </c>
      <c r="AG218" s="11">
        <v>4770</v>
      </c>
      <c r="AH218" s="11">
        <v>0</v>
      </c>
      <c r="AI218" s="11">
        <v>0</v>
      </c>
    </row>
    <row r="219" spans="4:35" ht="14.4" thickBot="1">
      <c r="D219" s="8" t="s">
        <v>108</v>
      </c>
      <c r="E219" s="11">
        <v>1851.5</v>
      </c>
      <c r="F219" s="11">
        <v>142.5</v>
      </c>
      <c r="G219" s="11">
        <v>120.5</v>
      </c>
      <c r="H219" s="11">
        <v>2054</v>
      </c>
      <c r="I219" s="11">
        <v>284.5</v>
      </c>
      <c r="J219" s="11">
        <v>79</v>
      </c>
      <c r="K219" s="11">
        <v>4532</v>
      </c>
      <c r="L219" s="11">
        <v>4532</v>
      </c>
      <c r="M219" s="11">
        <v>0</v>
      </c>
      <c r="N219" s="11">
        <v>0</v>
      </c>
      <c r="Z219" s="8" t="s">
        <v>108</v>
      </c>
      <c r="AA219" s="11">
        <v>4266</v>
      </c>
      <c r="AB219" s="11">
        <v>123</v>
      </c>
      <c r="AC219" s="11">
        <v>133</v>
      </c>
      <c r="AD219" s="11">
        <v>9</v>
      </c>
      <c r="AE219" s="11">
        <v>0</v>
      </c>
      <c r="AF219" s="11">
        <v>4531</v>
      </c>
      <c r="AG219" s="11">
        <v>4532</v>
      </c>
      <c r="AH219" s="11">
        <v>1</v>
      </c>
      <c r="AI219" s="11">
        <v>0.02</v>
      </c>
    </row>
    <row r="220" spans="4:35" ht="14.4" thickBot="1">
      <c r="D220" s="8" t="s">
        <v>109</v>
      </c>
      <c r="E220" s="11">
        <v>4629</v>
      </c>
      <c r="F220" s="11">
        <v>71</v>
      </c>
      <c r="G220" s="11">
        <v>0</v>
      </c>
      <c r="H220" s="11">
        <v>0</v>
      </c>
      <c r="I220" s="11">
        <v>1.5</v>
      </c>
      <c r="J220" s="11">
        <v>72.5</v>
      </c>
      <c r="K220" s="11">
        <v>4774</v>
      </c>
      <c r="L220" s="11">
        <v>4774</v>
      </c>
      <c r="M220" s="11">
        <v>0</v>
      </c>
      <c r="N220" s="11">
        <v>0</v>
      </c>
      <c r="Z220" s="8" t="s">
        <v>109</v>
      </c>
      <c r="AA220" s="11">
        <v>4705</v>
      </c>
      <c r="AB220" s="11">
        <v>69</v>
      </c>
      <c r="AC220" s="11">
        <v>0</v>
      </c>
      <c r="AD220" s="11">
        <v>0</v>
      </c>
      <c r="AE220" s="11">
        <v>0</v>
      </c>
      <c r="AF220" s="11">
        <v>4774</v>
      </c>
      <c r="AG220" s="11">
        <v>4774</v>
      </c>
      <c r="AH220" s="11">
        <v>0</v>
      </c>
      <c r="AI220" s="11">
        <v>0</v>
      </c>
    </row>
    <row r="221" spans="4:35" ht="14.4" thickBot="1">
      <c r="D221" s="8" t="s">
        <v>110</v>
      </c>
      <c r="E221" s="11">
        <v>487.5</v>
      </c>
      <c r="F221" s="11">
        <v>760.5</v>
      </c>
      <c r="G221" s="11">
        <v>187.5</v>
      </c>
      <c r="H221" s="11">
        <v>2315</v>
      </c>
      <c r="I221" s="11">
        <v>451</v>
      </c>
      <c r="J221" s="11">
        <v>162</v>
      </c>
      <c r="K221" s="11">
        <v>4363.5</v>
      </c>
      <c r="L221" s="11">
        <v>4363</v>
      </c>
      <c r="M221" s="11">
        <v>-0.5</v>
      </c>
      <c r="N221" s="11">
        <v>-0.01</v>
      </c>
      <c r="Z221" s="8" t="s">
        <v>110</v>
      </c>
      <c r="AA221" s="11">
        <v>169</v>
      </c>
      <c r="AB221" s="11">
        <v>209</v>
      </c>
      <c r="AC221" s="11">
        <v>3976</v>
      </c>
      <c r="AD221" s="11">
        <v>9</v>
      </c>
      <c r="AE221" s="11">
        <v>0</v>
      </c>
      <c r="AF221" s="11">
        <v>4363</v>
      </c>
      <c r="AG221" s="11">
        <v>4363</v>
      </c>
      <c r="AH221" s="11">
        <v>0</v>
      </c>
      <c r="AI221" s="11">
        <v>0</v>
      </c>
    </row>
    <row r="222" spans="4:35" ht="14.4" thickBot="1">
      <c r="D222" s="8" t="s">
        <v>111</v>
      </c>
      <c r="E222" s="11">
        <v>3872.5</v>
      </c>
      <c r="F222" s="11">
        <v>518.5</v>
      </c>
      <c r="G222" s="11">
        <v>120.5</v>
      </c>
      <c r="H222" s="11">
        <v>0</v>
      </c>
      <c r="I222" s="11">
        <v>46</v>
      </c>
      <c r="J222" s="11">
        <v>72.5</v>
      </c>
      <c r="K222" s="11">
        <v>4630</v>
      </c>
      <c r="L222" s="11">
        <v>4630</v>
      </c>
      <c r="M222" s="11">
        <v>0</v>
      </c>
      <c r="N222" s="11">
        <v>0</v>
      </c>
      <c r="Z222" s="8" t="s">
        <v>111</v>
      </c>
      <c r="AA222" s="11">
        <v>4427</v>
      </c>
      <c r="AB222" s="11">
        <v>159</v>
      </c>
      <c r="AC222" s="11">
        <v>44</v>
      </c>
      <c r="AD222" s="11">
        <v>0</v>
      </c>
      <c r="AE222" s="11">
        <v>0</v>
      </c>
      <c r="AF222" s="11">
        <v>4630</v>
      </c>
      <c r="AG222" s="11">
        <v>4630</v>
      </c>
      <c r="AH222" s="11">
        <v>0</v>
      </c>
      <c r="AI222" s="11">
        <v>0</v>
      </c>
    </row>
    <row r="223" spans="4:35" ht="14.4" thickBot="1">
      <c r="D223" s="8" t="s">
        <v>112</v>
      </c>
      <c r="E223" s="11">
        <v>1417.5</v>
      </c>
      <c r="F223" s="11">
        <v>161.5</v>
      </c>
      <c r="G223" s="11">
        <v>187.5</v>
      </c>
      <c r="H223" s="11">
        <v>2045</v>
      </c>
      <c r="I223" s="11">
        <v>451</v>
      </c>
      <c r="J223" s="11">
        <v>162</v>
      </c>
      <c r="K223" s="11">
        <v>4424.5</v>
      </c>
      <c r="L223" s="11">
        <v>4424</v>
      </c>
      <c r="M223" s="11">
        <v>-0.5</v>
      </c>
      <c r="N223" s="11">
        <v>-0.01</v>
      </c>
      <c r="Z223" s="8" t="s">
        <v>112</v>
      </c>
      <c r="AA223" s="11">
        <v>4046</v>
      </c>
      <c r="AB223" s="11">
        <v>123</v>
      </c>
      <c r="AC223" s="11">
        <v>246</v>
      </c>
      <c r="AD223" s="11">
        <v>9</v>
      </c>
      <c r="AE223" s="11">
        <v>0</v>
      </c>
      <c r="AF223" s="11">
        <v>4424</v>
      </c>
      <c r="AG223" s="11">
        <v>4424</v>
      </c>
      <c r="AH223" s="11">
        <v>0</v>
      </c>
      <c r="AI223" s="11">
        <v>0</v>
      </c>
    </row>
    <row r="224" spans="4:35" ht="14.4" thickBot="1">
      <c r="D224" s="8" t="s">
        <v>113</v>
      </c>
      <c r="E224" s="11">
        <v>4380</v>
      </c>
      <c r="F224" s="11">
        <v>142.5</v>
      </c>
      <c r="G224" s="11">
        <v>71.5</v>
      </c>
      <c r="H224" s="11">
        <v>12</v>
      </c>
      <c r="I224" s="11">
        <v>1.5</v>
      </c>
      <c r="J224" s="11">
        <v>72.5</v>
      </c>
      <c r="K224" s="11">
        <v>4680</v>
      </c>
      <c r="L224" s="11">
        <v>4680</v>
      </c>
      <c r="M224" s="11">
        <v>0</v>
      </c>
      <c r="N224" s="11">
        <v>0</v>
      </c>
      <c r="Z224" s="8" t="s">
        <v>113</v>
      </c>
      <c r="AA224" s="11">
        <v>4585</v>
      </c>
      <c r="AB224" s="11">
        <v>90</v>
      </c>
      <c r="AC224" s="11">
        <v>0</v>
      </c>
      <c r="AD224" s="11">
        <v>5</v>
      </c>
      <c r="AE224" s="11">
        <v>0</v>
      </c>
      <c r="AF224" s="11">
        <v>4680</v>
      </c>
      <c r="AG224" s="11">
        <v>4680</v>
      </c>
      <c r="AH224" s="11">
        <v>0</v>
      </c>
      <c r="AI224" s="11">
        <v>0</v>
      </c>
    </row>
    <row r="225" spans="4:35" ht="14.4" thickBot="1">
      <c r="D225" s="8" t="s">
        <v>114</v>
      </c>
      <c r="E225" s="11">
        <v>3848.5</v>
      </c>
      <c r="F225" s="11">
        <v>540</v>
      </c>
      <c r="G225" s="11">
        <v>79.5</v>
      </c>
      <c r="H225" s="11">
        <v>55</v>
      </c>
      <c r="I225" s="11">
        <v>21.5</v>
      </c>
      <c r="J225" s="11">
        <v>79</v>
      </c>
      <c r="K225" s="11">
        <v>4623.5</v>
      </c>
      <c r="L225" s="11">
        <v>4624</v>
      </c>
      <c r="M225" s="11">
        <v>0.5</v>
      </c>
      <c r="N225" s="11">
        <v>0.01</v>
      </c>
      <c r="Z225" s="8" t="s">
        <v>114</v>
      </c>
      <c r="AA225" s="11">
        <v>4423</v>
      </c>
      <c r="AB225" s="11">
        <v>187</v>
      </c>
      <c r="AC225" s="11">
        <v>4</v>
      </c>
      <c r="AD225" s="11">
        <v>9</v>
      </c>
      <c r="AE225" s="11">
        <v>0</v>
      </c>
      <c r="AF225" s="11">
        <v>4623</v>
      </c>
      <c r="AG225" s="11">
        <v>4624</v>
      </c>
      <c r="AH225" s="11">
        <v>1</v>
      </c>
      <c r="AI225" s="11">
        <v>0.02</v>
      </c>
    </row>
    <row r="226" spans="4:35" ht="14.4" thickBot="1">
      <c r="D226" s="8" t="s">
        <v>115</v>
      </c>
      <c r="E226" s="11">
        <v>501</v>
      </c>
      <c r="F226" s="11">
        <v>71</v>
      </c>
      <c r="G226" s="11">
        <v>120.5</v>
      </c>
      <c r="H226" s="11">
        <v>1954.5</v>
      </c>
      <c r="I226" s="11">
        <v>46</v>
      </c>
      <c r="J226" s="11">
        <v>1473</v>
      </c>
      <c r="K226" s="11">
        <v>4166</v>
      </c>
      <c r="L226" s="11">
        <v>4166</v>
      </c>
      <c r="M226" s="11">
        <v>0</v>
      </c>
      <c r="N226" s="11">
        <v>0</v>
      </c>
      <c r="Z226" s="8" t="s">
        <v>115</v>
      </c>
      <c r="AA226" s="11">
        <v>3931</v>
      </c>
      <c r="AB226" s="11">
        <v>69</v>
      </c>
      <c r="AC226" s="11">
        <v>157</v>
      </c>
      <c r="AD226" s="11">
        <v>9</v>
      </c>
      <c r="AE226" s="11">
        <v>0</v>
      </c>
      <c r="AF226" s="11">
        <v>4166</v>
      </c>
      <c r="AG226" s="11">
        <v>4166</v>
      </c>
      <c r="AH226" s="11">
        <v>0</v>
      </c>
      <c r="AI226" s="11">
        <v>0</v>
      </c>
    </row>
    <row r="227" spans="4:35" ht="14.4" thickBot="1">
      <c r="D227" s="8" t="s">
        <v>116</v>
      </c>
      <c r="E227" s="11">
        <v>3831.5</v>
      </c>
      <c r="F227" s="11">
        <v>142.5</v>
      </c>
      <c r="G227" s="11">
        <v>79.5</v>
      </c>
      <c r="H227" s="11">
        <v>0</v>
      </c>
      <c r="I227" s="11">
        <v>1.5</v>
      </c>
      <c r="J227" s="11">
        <v>461.5</v>
      </c>
      <c r="K227" s="11">
        <v>4516.5</v>
      </c>
      <c r="L227" s="11">
        <v>4517</v>
      </c>
      <c r="M227" s="11">
        <v>0.5</v>
      </c>
      <c r="N227" s="11">
        <v>0.01</v>
      </c>
      <c r="Z227" s="8" t="s">
        <v>116</v>
      </c>
      <c r="AA227" s="11">
        <v>4423</v>
      </c>
      <c r="AB227" s="11">
        <v>90</v>
      </c>
      <c r="AC227" s="11">
        <v>4</v>
      </c>
      <c r="AD227" s="11">
        <v>0</v>
      </c>
      <c r="AE227" s="11">
        <v>0</v>
      </c>
      <c r="AF227" s="11">
        <v>4517</v>
      </c>
      <c r="AG227" s="11">
        <v>4517</v>
      </c>
      <c r="AH227" s="11">
        <v>0</v>
      </c>
      <c r="AI227" s="11">
        <v>0</v>
      </c>
    </row>
    <row r="228" spans="4:35" ht="14.4" thickBot="1">
      <c r="D228" s="8" t="s">
        <v>117</v>
      </c>
      <c r="E228" s="11">
        <v>1466</v>
      </c>
      <c r="F228" s="11">
        <v>142.5</v>
      </c>
      <c r="G228" s="11">
        <v>120.5</v>
      </c>
      <c r="H228" s="11">
        <v>1954.5</v>
      </c>
      <c r="I228" s="11">
        <v>284.5</v>
      </c>
      <c r="J228" s="11">
        <v>461.5</v>
      </c>
      <c r="K228" s="11">
        <v>4429.5</v>
      </c>
      <c r="L228" s="11">
        <v>4430</v>
      </c>
      <c r="M228" s="11">
        <v>0.5</v>
      </c>
      <c r="N228" s="11">
        <v>0.01</v>
      </c>
      <c r="Z228" s="8" t="s">
        <v>117</v>
      </c>
      <c r="AA228" s="11">
        <v>4164</v>
      </c>
      <c r="AB228" s="11">
        <v>123</v>
      </c>
      <c r="AC228" s="11">
        <v>133</v>
      </c>
      <c r="AD228" s="11">
        <v>9</v>
      </c>
      <c r="AE228" s="11">
        <v>0</v>
      </c>
      <c r="AF228" s="11">
        <v>4429</v>
      </c>
      <c r="AG228" s="11">
        <v>4430</v>
      </c>
      <c r="AH228" s="11">
        <v>1</v>
      </c>
      <c r="AI228" s="11">
        <v>0.02</v>
      </c>
    </row>
    <row r="229" spans="4:35" ht="14.4" thickBot="1">
      <c r="D229" s="8" t="s">
        <v>118</v>
      </c>
      <c r="E229" s="11">
        <v>4498</v>
      </c>
      <c r="F229" s="11">
        <v>69</v>
      </c>
      <c r="G229" s="11">
        <v>71.5</v>
      </c>
      <c r="H229" s="11">
        <v>0</v>
      </c>
      <c r="I229" s="11">
        <v>1.5</v>
      </c>
      <c r="J229" s="11">
        <v>79</v>
      </c>
      <c r="K229" s="11">
        <v>4719</v>
      </c>
      <c r="L229" s="11">
        <v>4719</v>
      </c>
      <c r="M229" s="11">
        <v>0</v>
      </c>
      <c r="N229" s="11">
        <v>0</v>
      </c>
      <c r="Z229" s="8" t="s">
        <v>118</v>
      </c>
      <c r="AA229" s="11">
        <v>4650</v>
      </c>
      <c r="AB229" s="11">
        <v>69</v>
      </c>
      <c r="AC229" s="11">
        <v>0</v>
      </c>
      <c r="AD229" s="11">
        <v>0</v>
      </c>
      <c r="AE229" s="11">
        <v>0</v>
      </c>
      <c r="AF229" s="11">
        <v>4719</v>
      </c>
      <c r="AG229" s="11">
        <v>4719</v>
      </c>
      <c r="AH229" s="11">
        <v>0</v>
      </c>
      <c r="AI229" s="11">
        <v>0</v>
      </c>
    </row>
    <row r="230" spans="4:35" ht="14.4" thickBot="1">
      <c r="D230" s="8" t="s">
        <v>119</v>
      </c>
      <c r="E230" s="11">
        <v>1417.5</v>
      </c>
      <c r="F230" s="11">
        <v>71</v>
      </c>
      <c r="G230" s="11">
        <v>156.5</v>
      </c>
      <c r="H230" s="11">
        <v>2045</v>
      </c>
      <c r="I230" s="11">
        <v>560</v>
      </c>
      <c r="J230" s="11">
        <v>162</v>
      </c>
      <c r="K230" s="11">
        <v>4412</v>
      </c>
      <c r="L230" s="11">
        <v>4412</v>
      </c>
      <c r="M230" s="11">
        <v>0</v>
      </c>
      <c r="N230" s="11">
        <v>0</v>
      </c>
      <c r="Z230" s="8" t="s">
        <v>119</v>
      </c>
      <c r="AA230" s="11">
        <v>4164</v>
      </c>
      <c r="AB230" s="11">
        <v>69</v>
      </c>
      <c r="AC230" s="11">
        <v>169</v>
      </c>
      <c r="AD230" s="11">
        <v>9</v>
      </c>
      <c r="AE230" s="11">
        <v>0</v>
      </c>
      <c r="AF230" s="11">
        <v>4411</v>
      </c>
      <c r="AG230" s="11">
        <v>4412</v>
      </c>
      <c r="AH230" s="11">
        <v>1</v>
      </c>
      <c r="AI230" s="11">
        <v>0.02</v>
      </c>
    </row>
    <row r="231" spans="4:35" ht="14.4" thickBot="1">
      <c r="D231" s="8" t="s">
        <v>120</v>
      </c>
      <c r="E231" s="11">
        <v>4352.5</v>
      </c>
      <c r="F231" s="11">
        <v>0</v>
      </c>
      <c r="G231" s="11">
        <v>120.5</v>
      </c>
      <c r="H231" s="11">
        <v>0</v>
      </c>
      <c r="I231" s="11">
        <v>21.5</v>
      </c>
      <c r="J231" s="11">
        <v>134.5</v>
      </c>
      <c r="K231" s="11">
        <v>4629</v>
      </c>
      <c r="L231" s="11">
        <v>4629</v>
      </c>
      <c r="M231" s="11">
        <v>0</v>
      </c>
      <c r="N231" s="11">
        <v>0</v>
      </c>
      <c r="Z231" s="8" t="s">
        <v>120</v>
      </c>
      <c r="AA231" s="11">
        <v>4585</v>
      </c>
      <c r="AB231" s="11">
        <v>0</v>
      </c>
      <c r="AC231" s="11">
        <v>44</v>
      </c>
      <c r="AD231" s="11">
        <v>0</v>
      </c>
      <c r="AE231" s="11">
        <v>0</v>
      </c>
      <c r="AF231" s="11">
        <v>4629</v>
      </c>
      <c r="AG231" s="11">
        <v>4629</v>
      </c>
      <c r="AH231" s="11">
        <v>0</v>
      </c>
      <c r="AI231" s="11">
        <v>0</v>
      </c>
    </row>
    <row r="232" spans="4:35" ht="14.4" thickBot="1">
      <c r="D232" s="8" t="s">
        <v>121</v>
      </c>
      <c r="E232" s="11">
        <v>3895.5</v>
      </c>
      <c r="F232" s="11">
        <v>760.5</v>
      </c>
      <c r="G232" s="11">
        <v>79.5</v>
      </c>
      <c r="H232" s="11">
        <v>0</v>
      </c>
      <c r="I232" s="11">
        <v>0</v>
      </c>
      <c r="J232" s="11">
        <v>0</v>
      </c>
      <c r="K232" s="11">
        <v>4735.5</v>
      </c>
      <c r="L232" s="11">
        <v>4736</v>
      </c>
      <c r="M232" s="11">
        <v>0.5</v>
      </c>
      <c r="N232" s="11">
        <v>0.01</v>
      </c>
      <c r="Z232" s="8" t="s">
        <v>121</v>
      </c>
      <c r="AA232" s="11">
        <v>4427</v>
      </c>
      <c r="AB232" s="11">
        <v>305</v>
      </c>
      <c r="AC232" s="11">
        <v>4</v>
      </c>
      <c r="AD232" s="11">
        <v>0</v>
      </c>
      <c r="AE232" s="11">
        <v>0</v>
      </c>
      <c r="AF232" s="11">
        <v>4736</v>
      </c>
      <c r="AG232" s="11">
        <v>4736</v>
      </c>
      <c r="AH232" s="11">
        <v>0</v>
      </c>
      <c r="AI232" s="11">
        <v>0</v>
      </c>
    </row>
    <row r="233" spans="4:35" ht="14.4" thickBot="1">
      <c r="D233" s="8" t="s">
        <v>122</v>
      </c>
      <c r="E233" s="11">
        <v>4745</v>
      </c>
      <c r="F233" s="11">
        <v>71</v>
      </c>
      <c r="G233" s="11">
        <v>0</v>
      </c>
      <c r="H233" s="11">
        <v>0</v>
      </c>
      <c r="I233" s="11">
        <v>0</v>
      </c>
      <c r="J233" s="11">
        <v>0</v>
      </c>
      <c r="K233" s="11">
        <v>4816</v>
      </c>
      <c r="L233" s="11">
        <v>4816</v>
      </c>
      <c r="M233" s="11">
        <v>0</v>
      </c>
      <c r="N233" s="11">
        <v>0</v>
      </c>
      <c r="Z233" s="8" t="s">
        <v>122</v>
      </c>
      <c r="AA233" s="11">
        <v>4747</v>
      </c>
      <c r="AB233" s="11">
        <v>69</v>
      </c>
      <c r="AC233" s="11">
        <v>0</v>
      </c>
      <c r="AD233" s="11">
        <v>0</v>
      </c>
      <c r="AE233" s="11">
        <v>0</v>
      </c>
      <c r="AF233" s="11">
        <v>4816</v>
      </c>
      <c r="AG233" s="11">
        <v>4816</v>
      </c>
      <c r="AH233" s="11">
        <v>0</v>
      </c>
      <c r="AI233" s="11">
        <v>0</v>
      </c>
    </row>
    <row r="234" spans="4:35" ht="14.4" thickBot="1">
      <c r="D234" s="8" t="s">
        <v>123</v>
      </c>
      <c r="E234" s="11">
        <v>1442.5</v>
      </c>
      <c r="F234" s="11">
        <v>760.5</v>
      </c>
      <c r="G234" s="11">
        <v>120.5</v>
      </c>
      <c r="H234" s="11">
        <v>1954.5</v>
      </c>
      <c r="I234" s="11">
        <v>46</v>
      </c>
      <c r="J234" s="11">
        <v>173</v>
      </c>
      <c r="K234" s="11">
        <v>4497</v>
      </c>
      <c r="L234" s="11">
        <v>4497</v>
      </c>
      <c r="M234" s="11">
        <v>0</v>
      </c>
      <c r="N234" s="11">
        <v>0</v>
      </c>
      <c r="Z234" s="8" t="s">
        <v>123</v>
      </c>
      <c r="AA234" s="11">
        <v>4164</v>
      </c>
      <c r="AB234" s="11">
        <v>280</v>
      </c>
      <c r="AC234" s="11">
        <v>44</v>
      </c>
      <c r="AD234" s="11">
        <v>9</v>
      </c>
      <c r="AE234" s="11">
        <v>0</v>
      </c>
      <c r="AF234" s="11">
        <v>4497</v>
      </c>
      <c r="AG234" s="11">
        <v>4497</v>
      </c>
      <c r="AH234" s="11">
        <v>0</v>
      </c>
      <c r="AI234" s="11">
        <v>0</v>
      </c>
    </row>
    <row r="235" spans="4:35" ht="14.4" thickBot="1">
      <c r="D235" s="8" t="s">
        <v>124</v>
      </c>
      <c r="E235" s="11">
        <v>4394.5</v>
      </c>
      <c r="F235" s="11">
        <v>142.5</v>
      </c>
      <c r="G235" s="11">
        <v>75.5</v>
      </c>
      <c r="H235" s="11">
        <v>0</v>
      </c>
      <c r="I235" s="11">
        <v>1.5</v>
      </c>
      <c r="J235" s="11">
        <v>79</v>
      </c>
      <c r="K235" s="11">
        <v>4693</v>
      </c>
      <c r="L235" s="11">
        <v>4693</v>
      </c>
      <c r="M235" s="11">
        <v>0</v>
      </c>
      <c r="N235" s="11">
        <v>0</v>
      </c>
      <c r="Z235" s="8" t="s">
        <v>124</v>
      </c>
      <c r="AA235" s="11">
        <v>4599</v>
      </c>
      <c r="AB235" s="11">
        <v>90</v>
      </c>
      <c r="AC235" s="11">
        <v>4</v>
      </c>
      <c r="AD235" s="11">
        <v>0</v>
      </c>
      <c r="AE235" s="11">
        <v>0</v>
      </c>
      <c r="AF235" s="11">
        <v>4693</v>
      </c>
      <c r="AG235" s="11">
        <v>4693</v>
      </c>
      <c r="AH235" s="11">
        <v>0</v>
      </c>
      <c r="AI235" s="11">
        <v>0</v>
      </c>
    </row>
    <row r="236" spans="4:35" ht="14.4" thickBot="1">
      <c r="D236" s="8" t="s">
        <v>125</v>
      </c>
      <c r="E236" s="11">
        <v>0</v>
      </c>
      <c r="F236" s="11">
        <v>760.5</v>
      </c>
      <c r="G236" s="11">
        <v>187.5</v>
      </c>
      <c r="H236" s="11">
        <v>2424</v>
      </c>
      <c r="I236" s="11">
        <v>709</v>
      </c>
      <c r="J236" s="11">
        <v>162</v>
      </c>
      <c r="K236" s="11">
        <v>4243</v>
      </c>
      <c r="L236" s="11">
        <v>4243</v>
      </c>
      <c r="M236" s="11">
        <v>0</v>
      </c>
      <c r="N236" s="11">
        <v>0</v>
      </c>
      <c r="Z236" s="8" t="s">
        <v>125</v>
      </c>
      <c r="AA236" s="11">
        <v>0</v>
      </c>
      <c r="AB236" s="11">
        <v>305</v>
      </c>
      <c r="AC236" s="11">
        <v>246</v>
      </c>
      <c r="AD236" s="11">
        <v>3693</v>
      </c>
      <c r="AE236" s="11">
        <v>0</v>
      </c>
      <c r="AF236" s="11">
        <v>4244</v>
      </c>
      <c r="AG236" s="11">
        <v>4243</v>
      </c>
      <c r="AH236" s="11">
        <v>-1</v>
      </c>
      <c r="AI236" s="11">
        <v>-0.02</v>
      </c>
    </row>
    <row r="237" spans="4:35" ht="14.4" thickBot="1"/>
    <row r="238" spans="4:35" ht="14.4" thickBot="1">
      <c r="D238" s="13" t="s">
        <v>296</v>
      </c>
      <c r="E238" s="14">
        <v>10949</v>
      </c>
      <c r="Z238" s="13" t="s">
        <v>296</v>
      </c>
      <c r="AA238" s="14">
        <v>12839</v>
      </c>
    </row>
    <row r="239" spans="4:35" ht="14.4" thickBot="1">
      <c r="D239" s="13" t="s">
        <v>297</v>
      </c>
      <c r="E239" s="14">
        <v>0</v>
      </c>
      <c r="Z239" s="13" t="s">
        <v>297</v>
      </c>
      <c r="AA239" s="14">
        <v>0</v>
      </c>
    </row>
    <row r="240" spans="4:35" ht="14.4" thickBot="1">
      <c r="D240" s="13" t="s">
        <v>298</v>
      </c>
      <c r="E240" s="14">
        <v>200301</v>
      </c>
      <c r="Z240" s="13" t="s">
        <v>298</v>
      </c>
      <c r="AA240" s="14">
        <v>200297</v>
      </c>
    </row>
    <row r="241" spans="4:27" ht="14.4" thickBot="1">
      <c r="D241" s="13" t="s">
        <v>299</v>
      </c>
      <c r="E241" s="14">
        <v>200303</v>
      </c>
      <c r="Z241" s="13" t="s">
        <v>299</v>
      </c>
      <c r="AA241" s="14">
        <v>200303</v>
      </c>
    </row>
    <row r="242" spans="4:27" ht="14.4" thickBot="1">
      <c r="D242" s="13" t="s">
        <v>300</v>
      </c>
      <c r="E242" s="14">
        <v>-2</v>
      </c>
      <c r="Z242" s="13" t="s">
        <v>300</v>
      </c>
      <c r="AA242" s="14">
        <v>-6</v>
      </c>
    </row>
    <row r="243" spans="4:27" ht="14.4" thickBot="1">
      <c r="D243" s="13" t="s">
        <v>301</v>
      </c>
      <c r="E243" s="14"/>
      <c r="Z243" s="13" t="s">
        <v>301</v>
      </c>
      <c r="AA243" s="14"/>
    </row>
    <row r="244" spans="4:27" ht="14.4" thickBot="1">
      <c r="D244" s="13" t="s">
        <v>302</v>
      </c>
      <c r="E244" s="14"/>
      <c r="Z244" s="13" t="s">
        <v>302</v>
      </c>
      <c r="AA244" s="14"/>
    </row>
    <row r="245" spans="4:27" ht="14.4" thickBot="1">
      <c r="D245" s="13" t="s">
        <v>303</v>
      </c>
      <c r="E245" s="14">
        <v>0</v>
      </c>
      <c r="Z245" s="13" t="s">
        <v>303</v>
      </c>
      <c r="AA245" s="14">
        <v>0</v>
      </c>
    </row>
    <row r="247" spans="4:27">
      <c r="D247" s="15" t="s">
        <v>304</v>
      </c>
      <c r="Z247" s="15" t="s">
        <v>304</v>
      </c>
    </row>
    <row r="249" spans="4:27">
      <c r="D249" s="16" t="s">
        <v>305</v>
      </c>
      <c r="Z249" s="16" t="s">
        <v>305</v>
      </c>
    </row>
    <row r="250" spans="4:27">
      <c r="D250" s="16" t="s">
        <v>306</v>
      </c>
      <c r="Z250" s="16" t="s">
        <v>307</v>
      </c>
    </row>
  </sheetData>
  <hyperlinks>
    <hyperlink ref="D247" r:id="rId1" display="https://miau.my-x.hu/myx-free/coco/test/570152620220331125551.html" xr:uid="{90C071B4-4328-44D8-8FA1-8C18C7CE9016}"/>
    <hyperlink ref="Z247" r:id="rId2" display="https://miau.my-x.hu/myx-free/coco/test/610092320220331125652.html" xr:uid="{1A425DBE-7C1F-4DE1-9549-180BD7547772}"/>
    <hyperlink ref="AO7" r:id="rId3" xr:uid="{08C05CB5-ACE3-48CE-855A-5B66FC7D4A9E}"/>
    <hyperlink ref="AO6" r:id="rId4" xr:uid="{653229D2-1639-4251-B44F-B1243B63325F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25F2-1797-41D4-BB28-17C1984802E6}">
  <dimension ref="A1:U204"/>
  <sheetViews>
    <sheetView zoomScale="70" zoomScaleNormal="70" workbookViewId="0">
      <selection activeCell="H1" sqref="H1"/>
    </sheetView>
  </sheetViews>
  <sheetFormatPr defaultRowHeight="13.8"/>
  <cols>
    <col min="8" max="8" width="13.8984375" bestFit="1" customWidth="1"/>
  </cols>
  <sheetData>
    <row r="1" spans="1:21">
      <c r="H1" t="s">
        <v>692</v>
      </c>
    </row>
    <row r="2" spans="1:21" ht="18">
      <c r="A2" s="17">
        <v>5</v>
      </c>
      <c r="B2" s="17">
        <v>4</v>
      </c>
      <c r="C2" s="17">
        <v>3</v>
      </c>
      <c r="D2" s="17">
        <v>2</v>
      </c>
      <c r="E2" s="17">
        <v>1</v>
      </c>
      <c r="F2" s="17">
        <v>0</v>
      </c>
      <c r="G2" s="17" t="s">
        <v>3</v>
      </c>
      <c r="H2" t="s">
        <v>292</v>
      </c>
      <c r="J2" s="4"/>
    </row>
    <row r="3" spans="1:21">
      <c r="A3">
        <v>26</v>
      </c>
      <c r="B3">
        <v>23</v>
      </c>
      <c r="C3">
        <v>10</v>
      </c>
      <c r="D3">
        <v>18</v>
      </c>
      <c r="E3">
        <v>15</v>
      </c>
      <c r="F3">
        <v>36</v>
      </c>
      <c r="G3">
        <v>1000</v>
      </c>
      <c r="H3">
        <f>Q147</f>
        <v>1000</v>
      </c>
      <c r="J3" s="5"/>
    </row>
    <row r="4" spans="1:21">
      <c r="A4">
        <v>7</v>
      </c>
      <c r="B4">
        <v>40</v>
      </c>
      <c r="C4">
        <v>34</v>
      </c>
      <c r="D4">
        <v>41</v>
      </c>
      <c r="E4">
        <v>34</v>
      </c>
      <c r="F4">
        <v>42</v>
      </c>
      <c r="G4">
        <v>1000</v>
      </c>
      <c r="H4">
        <f t="shared" ref="H4:H46" si="0">Q148</f>
        <v>1000</v>
      </c>
    </row>
    <row r="5" spans="1:21">
      <c r="A5">
        <v>27</v>
      </c>
      <c r="B5">
        <v>15</v>
      </c>
      <c r="C5">
        <v>13</v>
      </c>
      <c r="D5">
        <v>14</v>
      </c>
      <c r="E5">
        <v>14</v>
      </c>
      <c r="F5">
        <v>37</v>
      </c>
      <c r="G5">
        <v>1000</v>
      </c>
      <c r="H5">
        <f t="shared" si="0"/>
        <v>1000</v>
      </c>
    </row>
    <row r="6" spans="1:21" ht="18">
      <c r="A6">
        <v>2</v>
      </c>
      <c r="B6">
        <v>44</v>
      </c>
      <c r="C6">
        <v>39</v>
      </c>
      <c r="D6">
        <v>38</v>
      </c>
      <c r="E6">
        <v>34</v>
      </c>
      <c r="F6">
        <v>44</v>
      </c>
      <c r="G6">
        <v>1000</v>
      </c>
      <c r="H6">
        <f t="shared" si="0"/>
        <v>1000</v>
      </c>
      <c r="J6" s="6" t="s">
        <v>65</v>
      </c>
      <c r="K6" s="7">
        <v>3975861</v>
      </c>
      <c r="L6" s="6" t="s">
        <v>66</v>
      </c>
      <c r="M6" s="7">
        <v>44</v>
      </c>
      <c r="N6" s="6" t="s">
        <v>67</v>
      </c>
      <c r="O6" s="7">
        <v>6</v>
      </c>
      <c r="P6" s="6" t="s">
        <v>68</v>
      </c>
      <c r="Q6" s="7">
        <v>44</v>
      </c>
      <c r="R6" s="6" t="s">
        <v>69</v>
      </c>
      <c r="S6" s="7">
        <v>0</v>
      </c>
      <c r="T6" s="6" t="s">
        <v>70</v>
      </c>
      <c r="U6" s="7" t="s">
        <v>310</v>
      </c>
    </row>
    <row r="7" spans="1:21" ht="18.600000000000001" thickBot="1">
      <c r="A7">
        <v>34</v>
      </c>
      <c r="B7">
        <v>14</v>
      </c>
      <c r="C7">
        <v>11</v>
      </c>
      <c r="D7">
        <v>9</v>
      </c>
      <c r="E7">
        <v>11</v>
      </c>
      <c r="F7">
        <v>31</v>
      </c>
      <c r="G7">
        <v>1000</v>
      </c>
      <c r="H7">
        <f t="shared" si="0"/>
        <v>1000</v>
      </c>
      <c r="J7" s="4"/>
    </row>
    <row r="8" spans="1:21" ht="14.4" thickBot="1">
      <c r="A8">
        <v>9</v>
      </c>
      <c r="B8">
        <v>24</v>
      </c>
      <c r="C8">
        <v>37</v>
      </c>
      <c r="D8">
        <v>24</v>
      </c>
      <c r="E8">
        <v>32</v>
      </c>
      <c r="F8">
        <v>39</v>
      </c>
      <c r="G8">
        <v>1000</v>
      </c>
      <c r="H8">
        <f t="shared" si="0"/>
        <v>1001</v>
      </c>
      <c r="J8" s="8" t="s">
        <v>73</v>
      </c>
      <c r="K8" s="8" t="s">
        <v>74</v>
      </c>
      <c r="L8" s="8" t="s">
        <v>75</v>
      </c>
      <c r="M8" s="8" t="s">
        <v>76</v>
      </c>
      <c r="N8" s="8" t="s">
        <v>77</v>
      </c>
      <c r="O8" s="8" t="s">
        <v>78</v>
      </c>
      <c r="P8" s="8" t="s">
        <v>79</v>
      </c>
      <c r="Q8" s="8" t="s">
        <v>80</v>
      </c>
    </row>
    <row r="9" spans="1:21" ht="14.4" thickBot="1">
      <c r="A9">
        <v>35</v>
      </c>
      <c r="B9">
        <v>22</v>
      </c>
      <c r="C9">
        <v>9</v>
      </c>
      <c r="D9">
        <v>3</v>
      </c>
      <c r="E9">
        <v>12</v>
      </c>
      <c r="F9">
        <v>4</v>
      </c>
      <c r="G9">
        <v>1000</v>
      </c>
      <c r="H9">
        <f t="shared" si="0"/>
        <v>1000</v>
      </c>
      <c r="J9" s="8" t="s">
        <v>82</v>
      </c>
      <c r="K9" s="11">
        <v>26</v>
      </c>
      <c r="L9" s="11">
        <v>23</v>
      </c>
      <c r="M9" s="11">
        <v>10</v>
      </c>
      <c r="N9" s="11">
        <v>18</v>
      </c>
      <c r="O9" s="11">
        <v>15</v>
      </c>
      <c r="P9" s="11">
        <v>36</v>
      </c>
      <c r="Q9" s="11">
        <v>1000</v>
      </c>
    </row>
    <row r="10" spans="1:21" ht="14.4" thickBot="1">
      <c r="A10">
        <v>15</v>
      </c>
      <c r="B10">
        <v>26</v>
      </c>
      <c r="C10">
        <v>33</v>
      </c>
      <c r="D10">
        <v>27</v>
      </c>
      <c r="E10">
        <v>31</v>
      </c>
      <c r="F10">
        <v>16</v>
      </c>
      <c r="G10">
        <v>1000</v>
      </c>
      <c r="H10">
        <f t="shared" si="0"/>
        <v>1001</v>
      </c>
      <c r="J10" s="8" t="s">
        <v>83</v>
      </c>
      <c r="K10" s="11">
        <v>7</v>
      </c>
      <c r="L10" s="11">
        <v>40</v>
      </c>
      <c r="M10" s="11">
        <v>34</v>
      </c>
      <c r="N10" s="11">
        <v>41</v>
      </c>
      <c r="O10" s="11">
        <v>34</v>
      </c>
      <c r="P10" s="11">
        <v>42</v>
      </c>
      <c r="Q10" s="11">
        <v>1000</v>
      </c>
    </row>
    <row r="11" spans="1:21" ht="14.4" thickBot="1">
      <c r="A11">
        <v>41</v>
      </c>
      <c r="B11">
        <v>6</v>
      </c>
      <c r="C11">
        <v>1</v>
      </c>
      <c r="D11">
        <v>6</v>
      </c>
      <c r="E11">
        <v>2</v>
      </c>
      <c r="F11">
        <v>13</v>
      </c>
      <c r="G11">
        <v>1000</v>
      </c>
      <c r="H11">
        <f t="shared" si="0"/>
        <v>1001</v>
      </c>
      <c r="J11" s="8" t="s">
        <v>84</v>
      </c>
      <c r="K11" s="11">
        <v>27</v>
      </c>
      <c r="L11" s="11">
        <v>15</v>
      </c>
      <c r="M11" s="11">
        <v>13</v>
      </c>
      <c r="N11" s="11">
        <v>14</v>
      </c>
      <c r="O11" s="11">
        <v>14</v>
      </c>
      <c r="P11" s="11">
        <v>37</v>
      </c>
      <c r="Q11" s="11">
        <v>1000</v>
      </c>
    </row>
    <row r="12" spans="1:21" ht="14.4" thickBot="1">
      <c r="A12">
        <v>14</v>
      </c>
      <c r="B12">
        <v>33</v>
      </c>
      <c r="C12">
        <v>22</v>
      </c>
      <c r="D12">
        <v>35</v>
      </c>
      <c r="E12">
        <v>21</v>
      </c>
      <c r="F12">
        <v>26</v>
      </c>
      <c r="G12">
        <v>1000</v>
      </c>
      <c r="H12">
        <f t="shared" si="0"/>
        <v>1001</v>
      </c>
      <c r="J12" s="8" t="s">
        <v>85</v>
      </c>
      <c r="K12" s="11">
        <v>2</v>
      </c>
      <c r="L12" s="11">
        <v>44</v>
      </c>
      <c r="M12" s="11">
        <v>39</v>
      </c>
      <c r="N12" s="11">
        <v>38</v>
      </c>
      <c r="O12" s="11">
        <v>34</v>
      </c>
      <c r="P12" s="11">
        <v>44</v>
      </c>
      <c r="Q12" s="11">
        <v>1000</v>
      </c>
    </row>
    <row r="13" spans="1:21" ht="14.4" thickBot="1">
      <c r="A13">
        <v>39</v>
      </c>
      <c r="B13">
        <v>3</v>
      </c>
      <c r="C13">
        <v>3</v>
      </c>
      <c r="D13">
        <v>6</v>
      </c>
      <c r="E13">
        <v>6</v>
      </c>
      <c r="F13">
        <v>14</v>
      </c>
      <c r="G13">
        <v>1000</v>
      </c>
      <c r="H13">
        <f t="shared" si="0"/>
        <v>1001</v>
      </c>
      <c r="J13" s="8" t="s">
        <v>86</v>
      </c>
      <c r="K13" s="11">
        <v>34</v>
      </c>
      <c r="L13" s="11">
        <v>14</v>
      </c>
      <c r="M13" s="11">
        <v>11</v>
      </c>
      <c r="N13" s="11">
        <v>9</v>
      </c>
      <c r="O13" s="11">
        <v>11</v>
      </c>
      <c r="P13" s="11">
        <v>31</v>
      </c>
      <c r="Q13" s="11">
        <v>1000</v>
      </c>
    </row>
    <row r="14" spans="1:21" ht="14.4" thickBot="1">
      <c r="A14">
        <v>19</v>
      </c>
      <c r="B14">
        <v>12</v>
      </c>
      <c r="C14">
        <v>29</v>
      </c>
      <c r="D14">
        <v>31</v>
      </c>
      <c r="E14">
        <v>23</v>
      </c>
      <c r="F14">
        <v>29</v>
      </c>
      <c r="G14">
        <v>1000</v>
      </c>
      <c r="H14">
        <f t="shared" si="0"/>
        <v>1000</v>
      </c>
      <c r="J14" s="8" t="s">
        <v>87</v>
      </c>
      <c r="K14" s="11">
        <v>9</v>
      </c>
      <c r="L14" s="11">
        <v>24</v>
      </c>
      <c r="M14" s="11">
        <v>37</v>
      </c>
      <c r="N14" s="11">
        <v>24</v>
      </c>
      <c r="O14" s="11">
        <v>32</v>
      </c>
      <c r="P14" s="11">
        <v>39</v>
      </c>
      <c r="Q14" s="11">
        <v>1000</v>
      </c>
    </row>
    <row r="15" spans="1:21" ht="14.4" thickBot="1">
      <c r="A15">
        <v>40</v>
      </c>
      <c r="B15">
        <v>5</v>
      </c>
      <c r="C15">
        <v>5</v>
      </c>
      <c r="D15">
        <v>5</v>
      </c>
      <c r="E15">
        <v>6</v>
      </c>
      <c r="F15">
        <v>5</v>
      </c>
      <c r="G15">
        <v>1000</v>
      </c>
      <c r="H15">
        <f t="shared" si="0"/>
        <v>1001</v>
      </c>
      <c r="J15" s="8" t="s">
        <v>88</v>
      </c>
      <c r="K15" s="11">
        <v>35</v>
      </c>
      <c r="L15" s="11">
        <v>22</v>
      </c>
      <c r="M15" s="11">
        <v>9</v>
      </c>
      <c r="N15" s="11">
        <v>3</v>
      </c>
      <c r="O15" s="11">
        <v>12</v>
      </c>
      <c r="P15" s="11">
        <v>4</v>
      </c>
      <c r="Q15" s="11">
        <v>1000</v>
      </c>
    </row>
    <row r="16" spans="1:21" ht="14.4" thickBot="1">
      <c r="A16">
        <v>22</v>
      </c>
      <c r="B16">
        <v>15</v>
      </c>
      <c r="C16">
        <v>25</v>
      </c>
      <c r="D16">
        <v>31</v>
      </c>
      <c r="E16">
        <v>23</v>
      </c>
      <c r="F16">
        <v>17</v>
      </c>
      <c r="G16">
        <v>1000</v>
      </c>
      <c r="H16">
        <f t="shared" si="0"/>
        <v>1001</v>
      </c>
      <c r="J16" s="8" t="s">
        <v>89</v>
      </c>
      <c r="K16" s="11">
        <v>15</v>
      </c>
      <c r="L16" s="11">
        <v>26</v>
      </c>
      <c r="M16" s="11">
        <v>33</v>
      </c>
      <c r="N16" s="11">
        <v>27</v>
      </c>
      <c r="O16" s="11">
        <v>31</v>
      </c>
      <c r="P16" s="11">
        <v>16</v>
      </c>
      <c r="Q16" s="11">
        <v>1000</v>
      </c>
    </row>
    <row r="17" spans="1:17" ht="14.4" thickBot="1">
      <c r="A17">
        <v>42</v>
      </c>
      <c r="B17">
        <v>10</v>
      </c>
      <c r="C17">
        <v>2</v>
      </c>
      <c r="D17">
        <v>2</v>
      </c>
      <c r="E17">
        <v>3</v>
      </c>
      <c r="F17">
        <v>7</v>
      </c>
      <c r="G17">
        <v>1000</v>
      </c>
      <c r="H17">
        <f t="shared" si="0"/>
        <v>1000</v>
      </c>
      <c r="J17" s="8" t="s">
        <v>90</v>
      </c>
      <c r="K17" s="11">
        <v>41</v>
      </c>
      <c r="L17" s="11">
        <v>6</v>
      </c>
      <c r="M17" s="11">
        <v>1</v>
      </c>
      <c r="N17" s="11">
        <v>6</v>
      </c>
      <c r="O17" s="11">
        <v>2</v>
      </c>
      <c r="P17" s="11">
        <v>13</v>
      </c>
      <c r="Q17" s="11">
        <v>1000</v>
      </c>
    </row>
    <row r="18" spans="1:17" ht="14.4" thickBot="1">
      <c r="A18">
        <v>23</v>
      </c>
      <c r="B18">
        <v>20</v>
      </c>
      <c r="C18">
        <v>25</v>
      </c>
      <c r="D18">
        <v>22</v>
      </c>
      <c r="E18">
        <v>21</v>
      </c>
      <c r="F18">
        <v>17</v>
      </c>
      <c r="G18">
        <v>1000</v>
      </c>
      <c r="H18">
        <f t="shared" si="0"/>
        <v>1001</v>
      </c>
      <c r="J18" s="8" t="s">
        <v>91</v>
      </c>
      <c r="K18" s="11">
        <v>14</v>
      </c>
      <c r="L18" s="11">
        <v>33</v>
      </c>
      <c r="M18" s="11">
        <v>22</v>
      </c>
      <c r="N18" s="11">
        <v>35</v>
      </c>
      <c r="O18" s="11">
        <v>21</v>
      </c>
      <c r="P18" s="11">
        <v>26</v>
      </c>
      <c r="Q18" s="11">
        <v>1000</v>
      </c>
    </row>
    <row r="19" spans="1:17" ht="14.4" thickBot="1">
      <c r="A19">
        <v>43</v>
      </c>
      <c r="B19">
        <v>1</v>
      </c>
      <c r="C19">
        <v>6</v>
      </c>
      <c r="D19">
        <v>4</v>
      </c>
      <c r="E19">
        <v>8</v>
      </c>
      <c r="F19">
        <v>6</v>
      </c>
      <c r="G19">
        <v>1000</v>
      </c>
      <c r="H19">
        <f t="shared" si="0"/>
        <v>1000</v>
      </c>
      <c r="J19" s="8" t="s">
        <v>92</v>
      </c>
      <c r="K19" s="11">
        <v>39</v>
      </c>
      <c r="L19" s="11">
        <v>3</v>
      </c>
      <c r="M19" s="11">
        <v>3</v>
      </c>
      <c r="N19" s="11">
        <v>6</v>
      </c>
      <c r="O19" s="11">
        <v>6</v>
      </c>
      <c r="P19" s="11">
        <v>14</v>
      </c>
      <c r="Q19" s="11">
        <v>1000</v>
      </c>
    </row>
    <row r="20" spans="1:17" ht="14.4" thickBot="1">
      <c r="A20">
        <v>17</v>
      </c>
      <c r="B20">
        <v>13</v>
      </c>
      <c r="C20">
        <v>32</v>
      </c>
      <c r="D20">
        <v>38</v>
      </c>
      <c r="E20">
        <v>27</v>
      </c>
      <c r="F20">
        <v>21</v>
      </c>
      <c r="G20">
        <v>1000</v>
      </c>
      <c r="H20">
        <f t="shared" si="0"/>
        <v>1000</v>
      </c>
      <c r="J20" s="8" t="s">
        <v>93</v>
      </c>
      <c r="K20" s="11">
        <v>19</v>
      </c>
      <c r="L20" s="11">
        <v>12</v>
      </c>
      <c r="M20" s="11">
        <v>29</v>
      </c>
      <c r="N20" s="11">
        <v>31</v>
      </c>
      <c r="O20" s="11">
        <v>23</v>
      </c>
      <c r="P20" s="11">
        <v>29</v>
      </c>
      <c r="Q20" s="11">
        <v>1000</v>
      </c>
    </row>
    <row r="21" spans="1:17" ht="14.4" thickBot="1">
      <c r="A21">
        <v>37</v>
      </c>
      <c r="B21">
        <v>7</v>
      </c>
      <c r="C21">
        <v>7</v>
      </c>
      <c r="D21">
        <v>9</v>
      </c>
      <c r="E21">
        <v>5</v>
      </c>
      <c r="F21">
        <v>23</v>
      </c>
      <c r="G21">
        <v>1000</v>
      </c>
      <c r="H21">
        <f t="shared" si="0"/>
        <v>1001</v>
      </c>
      <c r="J21" s="8" t="s">
        <v>94</v>
      </c>
      <c r="K21" s="11">
        <v>40</v>
      </c>
      <c r="L21" s="11">
        <v>5</v>
      </c>
      <c r="M21" s="11">
        <v>5</v>
      </c>
      <c r="N21" s="11">
        <v>5</v>
      </c>
      <c r="O21" s="11">
        <v>6</v>
      </c>
      <c r="P21" s="11">
        <v>5</v>
      </c>
      <c r="Q21" s="11">
        <v>1000</v>
      </c>
    </row>
    <row r="22" spans="1:17" ht="14.4" thickBot="1">
      <c r="A22">
        <v>13</v>
      </c>
      <c r="B22">
        <v>26</v>
      </c>
      <c r="C22">
        <v>29</v>
      </c>
      <c r="D22">
        <v>27</v>
      </c>
      <c r="E22">
        <v>30</v>
      </c>
      <c r="F22">
        <v>29</v>
      </c>
      <c r="G22">
        <v>1000</v>
      </c>
      <c r="H22">
        <f t="shared" si="0"/>
        <v>1000</v>
      </c>
      <c r="J22" s="8" t="s">
        <v>95</v>
      </c>
      <c r="K22" s="11">
        <v>22</v>
      </c>
      <c r="L22" s="11">
        <v>15</v>
      </c>
      <c r="M22" s="11">
        <v>25</v>
      </c>
      <c r="N22" s="11">
        <v>31</v>
      </c>
      <c r="O22" s="11">
        <v>23</v>
      </c>
      <c r="P22" s="11">
        <v>17</v>
      </c>
      <c r="Q22" s="11">
        <v>1000</v>
      </c>
    </row>
    <row r="23" spans="1:17" ht="14.4" thickBot="1">
      <c r="A23">
        <v>24</v>
      </c>
      <c r="B23">
        <v>21</v>
      </c>
      <c r="C23">
        <v>17</v>
      </c>
      <c r="D23">
        <v>9</v>
      </c>
      <c r="E23">
        <v>19</v>
      </c>
      <c r="F23">
        <v>33</v>
      </c>
      <c r="G23">
        <v>1000</v>
      </c>
      <c r="H23">
        <f t="shared" si="0"/>
        <v>1001</v>
      </c>
      <c r="J23" s="8" t="s">
        <v>96</v>
      </c>
      <c r="K23" s="11">
        <v>42</v>
      </c>
      <c r="L23" s="11">
        <v>10</v>
      </c>
      <c r="M23" s="11">
        <v>2</v>
      </c>
      <c r="N23" s="11">
        <v>2</v>
      </c>
      <c r="O23" s="11">
        <v>3</v>
      </c>
      <c r="P23" s="11">
        <v>7</v>
      </c>
      <c r="Q23" s="11">
        <v>1000</v>
      </c>
    </row>
    <row r="24" spans="1:17" ht="14.4" thickBot="1">
      <c r="A24">
        <v>1</v>
      </c>
      <c r="B24">
        <v>43</v>
      </c>
      <c r="C24">
        <v>44</v>
      </c>
      <c r="D24">
        <v>26</v>
      </c>
      <c r="E24">
        <v>39</v>
      </c>
      <c r="F24">
        <v>40</v>
      </c>
      <c r="G24">
        <v>1000</v>
      </c>
      <c r="H24">
        <f t="shared" si="0"/>
        <v>1000</v>
      </c>
      <c r="J24" s="8" t="s">
        <v>97</v>
      </c>
      <c r="K24" s="11">
        <v>23</v>
      </c>
      <c r="L24" s="11">
        <v>20</v>
      </c>
      <c r="M24" s="11">
        <v>25</v>
      </c>
      <c r="N24" s="11">
        <v>22</v>
      </c>
      <c r="O24" s="11">
        <v>21</v>
      </c>
      <c r="P24" s="11">
        <v>17</v>
      </c>
      <c r="Q24" s="11">
        <v>1000</v>
      </c>
    </row>
    <row r="25" spans="1:17" ht="14.4" thickBot="1">
      <c r="A25">
        <v>28</v>
      </c>
      <c r="B25">
        <v>18</v>
      </c>
      <c r="C25">
        <v>16</v>
      </c>
      <c r="D25">
        <v>13</v>
      </c>
      <c r="E25">
        <v>12</v>
      </c>
      <c r="F25">
        <v>32</v>
      </c>
      <c r="G25">
        <v>1000</v>
      </c>
      <c r="H25">
        <f t="shared" si="0"/>
        <v>1000</v>
      </c>
      <c r="J25" s="8" t="s">
        <v>98</v>
      </c>
      <c r="K25" s="11">
        <v>43</v>
      </c>
      <c r="L25" s="11">
        <v>1</v>
      </c>
      <c r="M25" s="11">
        <v>6</v>
      </c>
      <c r="N25" s="11">
        <v>4</v>
      </c>
      <c r="O25" s="11">
        <v>8</v>
      </c>
      <c r="P25" s="11">
        <v>6</v>
      </c>
      <c r="Q25" s="11">
        <v>1000</v>
      </c>
    </row>
    <row r="26" spans="1:17" ht="14.4" thickBot="1">
      <c r="A26">
        <v>6</v>
      </c>
      <c r="B26">
        <v>36</v>
      </c>
      <c r="C26">
        <v>40</v>
      </c>
      <c r="D26">
        <v>31</v>
      </c>
      <c r="E26">
        <v>34</v>
      </c>
      <c r="F26">
        <v>38</v>
      </c>
      <c r="G26">
        <v>1000</v>
      </c>
      <c r="H26">
        <f t="shared" si="0"/>
        <v>1000</v>
      </c>
      <c r="J26" s="8" t="s">
        <v>99</v>
      </c>
      <c r="K26" s="11">
        <v>17</v>
      </c>
      <c r="L26" s="11">
        <v>13</v>
      </c>
      <c r="M26" s="11">
        <v>32</v>
      </c>
      <c r="N26" s="11">
        <v>38</v>
      </c>
      <c r="O26" s="11">
        <v>27</v>
      </c>
      <c r="P26" s="11">
        <v>21</v>
      </c>
      <c r="Q26" s="11">
        <v>1000</v>
      </c>
    </row>
    <row r="27" spans="1:17" ht="14.4" thickBot="1">
      <c r="A27">
        <v>32</v>
      </c>
      <c r="B27">
        <v>8</v>
      </c>
      <c r="C27">
        <v>14</v>
      </c>
      <c r="D27">
        <v>15</v>
      </c>
      <c r="E27">
        <v>19</v>
      </c>
      <c r="F27">
        <v>17</v>
      </c>
      <c r="G27">
        <v>1000</v>
      </c>
      <c r="H27">
        <f t="shared" si="0"/>
        <v>1000</v>
      </c>
      <c r="J27" s="8" t="s">
        <v>100</v>
      </c>
      <c r="K27" s="11">
        <v>37</v>
      </c>
      <c r="L27" s="11">
        <v>7</v>
      </c>
      <c r="M27" s="11">
        <v>7</v>
      </c>
      <c r="N27" s="11">
        <v>9</v>
      </c>
      <c r="O27" s="11">
        <v>5</v>
      </c>
      <c r="P27" s="11">
        <v>23</v>
      </c>
      <c r="Q27" s="11">
        <v>1000</v>
      </c>
    </row>
    <row r="28" spans="1:17" ht="14.4" thickBot="1">
      <c r="A28">
        <v>4</v>
      </c>
      <c r="B28">
        <v>41</v>
      </c>
      <c r="C28">
        <v>42</v>
      </c>
      <c r="D28">
        <v>27</v>
      </c>
      <c r="E28">
        <v>42</v>
      </c>
      <c r="F28">
        <v>34</v>
      </c>
      <c r="G28">
        <v>1000</v>
      </c>
      <c r="H28">
        <f t="shared" si="0"/>
        <v>1000</v>
      </c>
      <c r="J28" s="8" t="s">
        <v>101</v>
      </c>
      <c r="K28" s="11">
        <v>13</v>
      </c>
      <c r="L28" s="11">
        <v>26</v>
      </c>
      <c r="M28" s="11">
        <v>29</v>
      </c>
      <c r="N28" s="11">
        <v>27</v>
      </c>
      <c r="O28" s="11">
        <v>30</v>
      </c>
      <c r="P28" s="11">
        <v>29</v>
      </c>
      <c r="Q28" s="11">
        <v>1000</v>
      </c>
    </row>
    <row r="29" spans="1:17" ht="14.4" thickBot="1">
      <c r="A29">
        <v>25</v>
      </c>
      <c r="B29">
        <v>28</v>
      </c>
      <c r="C29">
        <v>19</v>
      </c>
      <c r="D29">
        <v>12</v>
      </c>
      <c r="E29">
        <v>16</v>
      </c>
      <c r="F29">
        <v>21</v>
      </c>
      <c r="G29">
        <v>1000</v>
      </c>
      <c r="H29">
        <f t="shared" si="0"/>
        <v>1001</v>
      </c>
      <c r="J29" s="8" t="s">
        <v>102</v>
      </c>
      <c r="K29" s="11">
        <v>24</v>
      </c>
      <c r="L29" s="11">
        <v>21</v>
      </c>
      <c r="M29" s="11">
        <v>17</v>
      </c>
      <c r="N29" s="11">
        <v>9</v>
      </c>
      <c r="O29" s="11">
        <v>19</v>
      </c>
      <c r="P29" s="11">
        <v>33</v>
      </c>
      <c r="Q29" s="11">
        <v>1000</v>
      </c>
    </row>
    <row r="30" spans="1:17" ht="14.4" thickBot="1">
      <c r="A30">
        <v>4</v>
      </c>
      <c r="B30">
        <v>38</v>
      </c>
      <c r="C30">
        <v>43</v>
      </c>
      <c r="D30">
        <v>35</v>
      </c>
      <c r="E30">
        <v>39</v>
      </c>
      <c r="F30">
        <v>35</v>
      </c>
      <c r="G30">
        <v>1000</v>
      </c>
      <c r="H30">
        <f t="shared" si="0"/>
        <v>1000</v>
      </c>
      <c r="J30" s="8" t="s">
        <v>103</v>
      </c>
      <c r="K30" s="11">
        <v>1</v>
      </c>
      <c r="L30" s="11">
        <v>43</v>
      </c>
      <c r="M30" s="11">
        <v>44</v>
      </c>
      <c r="N30" s="11">
        <v>26</v>
      </c>
      <c r="O30" s="11">
        <v>39</v>
      </c>
      <c r="P30" s="11">
        <v>40</v>
      </c>
      <c r="Q30" s="11">
        <v>1000</v>
      </c>
    </row>
    <row r="31" spans="1:17" ht="14.4" thickBot="1">
      <c r="A31">
        <v>38</v>
      </c>
      <c r="B31">
        <v>11</v>
      </c>
      <c r="C31">
        <v>4</v>
      </c>
      <c r="D31">
        <v>8</v>
      </c>
      <c r="E31">
        <v>9</v>
      </c>
      <c r="F31">
        <v>12</v>
      </c>
      <c r="G31">
        <v>1000</v>
      </c>
      <c r="H31">
        <f t="shared" si="0"/>
        <v>1000</v>
      </c>
      <c r="J31" s="8" t="s">
        <v>104</v>
      </c>
      <c r="K31" s="11">
        <v>28</v>
      </c>
      <c r="L31" s="11">
        <v>18</v>
      </c>
      <c r="M31" s="11">
        <v>16</v>
      </c>
      <c r="N31" s="11">
        <v>13</v>
      </c>
      <c r="O31" s="11">
        <v>12</v>
      </c>
      <c r="P31" s="11">
        <v>32</v>
      </c>
      <c r="Q31" s="11">
        <v>1000</v>
      </c>
    </row>
    <row r="32" spans="1:17" ht="14.4" thickBot="1">
      <c r="A32">
        <v>18</v>
      </c>
      <c r="B32">
        <v>19</v>
      </c>
      <c r="C32">
        <v>24</v>
      </c>
      <c r="D32">
        <v>27</v>
      </c>
      <c r="E32">
        <v>26</v>
      </c>
      <c r="F32">
        <v>26</v>
      </c>
      <c r="G32">
        <v>1000</v>
      </c>
      <c r="H32">
        <f t="shared" si="0"/>
        <v>1001</v>
      </c>
      <c r="J32" s="8" t="s">
        <v>105</v>
      </c>
      <c r="K32" s="11">
        <v>6</v>
      </c>
      <c r="L32" s="11">
        <v>36</v>
      </c>
      <c r="M32" s="11">
        <v>40</v>
      </c>
      <c r="N32" s="11">
        <v>31</v>
      </c>
      <c r="O32" s="11">
        <v>34</v>
      </c>
      <c r="P32" s="11">
        <v>38</v>
      </c>
      <c r="Q32" s="11">
        <v>1000</v>
      </c>
    </row>
    <row r="33" spans="1:17" ht="14.4" thickBot="1">
      <c r="A33">
        <v>33</v>
      </c>
      <c r="B33">
        <v>25</v>
      </c>
      <c r="C33">
        <v>12</v>
      </c>
      <c r="D33">
        <v>15</v>
      </c>
      <c r="E33">
        <v>9</v>
      </c>
      <c r="F33">
        <v>10</v>
      </c>
      <c r="G33">
        <v>1000</v>
      </c>
      <c r="H33">
        <f t="shared" si="0"/>
        <v>1001</v>
      </c>
      <c r="J33" s="8" t="s">
        <v>106</v>
      </c>
      <c r="K33" s="11">
        <v>32</v>
      </c>
      <c r="L33" s="11">
        <v>8</v>
      </c>
      <c r="M33" s="11">
        <v>14</v>
      </c>
      <c r="N33" s="11">
        <v>15</v>
      </c>
      <c r="O33" s="11">
        <v>19</v>
      </c>
      <c r="P33" s="11">
        <v>17</v>
      </c>
      <c r="Q33" s="11">
        <v>1000</v>
      </c>
    </row>
    <row r="34" spans="1:17" ht="14.4" thickBot="1">
      <c r="A34">
        <v>11</v>
      </c>
      <c r="B34">
        <v>30</v>
      </c>
      <c r="C34">
        <v>36</v>
      </c>
      <c r="D34">
        <v>25</v>
      </c>
      <c r="E34">
        <v>32</v>
      </c>
      <c r="F34">
        <v>28</v>
      </c>
      <c r="G34">
        <v>1000</v>
      </c>
      <c r="H34">
        <f t="shared" si="0"/>
        <v>1001</v>
      </c>
      <c r="J34" s="8" t="s">
        <v>107</v>
      </c>
      <c r="K34" s="11">
        <v>4</v>
      </c>
      <c r="L34" s="11">
        <v>41</v>
      </c>
      <c r="M34" s="11">
        <v>42</v>
      </c>
      <c r="N34" s="11">
        <v>27</v>
      </c>
      <c r="O34" s="11">
        <v>42</v>
      </c>
      <c r="P34" s="11">
        <v>34</v>
      </c>
      <c r="Q34" s="11">
        <v>1000</v>
      </c>
    </row>
    <row r="35" spans="1:17" ht="14.4" thickBot="1">
      <c r="A35">
        <v>20</v>
      </c>
      <c r="B35">
        <v>17</v>
      </c>
      <c r="C35">
        <v>27</v>
      </c>
      <c r="D35">
        <v>23</v>
      </c>
      <c r="E35">
        <v>27</v>
      </c>
      <c r="F35">
        <v>25</v>
      </c>
      <c r="G35">
        <v>1000</v>
      </c>
      <c r="H35">
        <f t="shared" si="0"/>
        <v>1001</v>
      </c>
      <c r="J35" s="8" t="s">
        <v>108</v>
      </c>
      <c r="K35" s="11">
        <v>25</v>
      </c>
      <c r="L35" s="11">
        <v>28</v>
      </c>
      <c r="M35" s="11">
        <v>19</v>
      </c>
      <c r="N35" s="11">
        <v>12</v>
      </c>
      <c r="O35" s="11">
        <v>16</v>
      </c>
      <c r="P35" s="11">
        <v>21</v>
      </c>
      <c r="Q35" s="11">
        <v>1000</v>
      </c>
    </row>
    <row r="36" spans="1:17" ht="14.4" thickBot="1">
      <c r="A36">
        <v>36</v>
      </c>
      <c r="B36">
        <v>34</v>
      </c>
      <c r="C36">
        <v>18</v>
      </c>
      <c r="D36">
        <v>19</v>
      </c>
      <c r="E36">
        <v>18</v>
      </c>
      <c r="F36">
        <v>1</v>
      </c>
      <c r="G36">
        <v>1000</v>
      </c>
      <c r="H36">
        <f t="shared" si="0"/>
        <v>1000</v>
      </c>
      <c r="J36" s="8" t="s">
        <v>109</v>
      </c>
      <c r="K36" s="11">
        <v>4</v>
      </c>
      <c r="L36" s="11">
        <v>38</v>
      </c>
      <c r="M36" s="11">
        <v>43</v>
      </c>
      <c r="N36" s="11">
        <v>35</v>
      </c>
      <c r="O36" s="11">
        <v>39</v>
      </c>
      <c r="P36" s="11">
        <v>35</v>
      </c>
      <c r="Q36" s="11">
        <v>1000</v>
      </c>
    </row>
    <row r="37" spans="1:17" ht="14.4" thickBot="1">
      <c r="A37">
        <v>21</v>
      </c>
      <c r="B37">
        <v>32</v>
      </c>
      <c r="C37">
        <v>31</v>
      </c>
      <c r="D37">
        <v>37</v>
      </c>
      <c r="E37">
        <v>34</v>
      </c>
      <c r="F37">
        <v>2</v>
      </c>
      <c r="G37">
        <v>1000</v>
      </c>
      <c r="H37">
        <f t="shared" si="0"/>
        <v>1001</v>
      </c>
      <c r="J37" s="8" t="s">
        <v>110</v>
      </c>
      <c r="K37" s="11">
        <v>38</v>
      </c>
      <c r="L37" s="11">
        <v>11</v>
      </c>
      <c r="M37" s="11">
        <v>4</v>
      </c>
      <c r="N37" s="11">
        <v>8</v>
      </c>
      <c r="O37" s="11">
        <v>9</v>
      </c>
      <c r="P37" s="11">
        <v>12</v>
      </c>
      <c r="Q37" s="11">
        <v>1000</v>
      </c>
    </row>
    <row r="38" spans="1:17" ht="14.4" thickBot="1">
      <c r="A38">
        <v>28</v>
      </c>
      <c r="B38">
        <v>29</v>
      </c>
      <c r="C38">
        <v>19</v>
      </c>
      <c r="D38">
        <v>20</v>
      </c>
      <c r="E38">
        <v>16</v>
      </c>
      <c r="F38">
        <v>3</v>
      </c>
      <c r="G38">
        <v>1000</v>
      </c>
      <c r="H38">
        <f t="shared" si="0"/>
        <v>1000</v>
      </c>
      <c r="J38" s="8" t="s">
        <v>111</v>
      </c>
      <c r="K38" s="11">
        <v>18</v>
      </c>
      <c r="L38" s="11">
        <v>19</v>
      </c>
      <c r="M38" s="11">
        <v>24</v>
      </c>
      <c r="N38" s="11">
        <v>27</v>
      </c>
      <c r="O38" s="11">
        <v>26</v>
      </c>
      <c r="P38" s="11">
        <v>26</v>
      </c>
      <c r="Q38" s="11">
        <v>1000</v>
      </c>
    </row>
    <row r="39" spans="1:17" ht="14.4" thickBot="1">
      <c r="A39">
        <v>8</v>
      </c>
      <c r="B39">
        <v>39</v>
      </c>
      <c r="C39">
        <v>38</v>
      </c>
      <c r="D39">
        <v>38</v>
      </c>
      <c r="E39">
        <v>38</v>
      </c>
      <c r="F39">
        <v>24</v>
      </c>
      <c r="G39">
        <v>1000</v>
      </c>
      <c r="H39">
        <f t="shared" si="0"/>
        <v>1001</v>
      </c>
      <c r="J39" s="8" t="s">
        <v>112</v>
      </c>
      <c r="K39" s="11">
        <v>33</v>
      </c>
      <c r="L39" s="11">
        <v>25</v>
      </c>
      <c r="M39" s="11">
        <v>12</v>
      </c>
      <c r="N39" s="11">
        <v>15</v>
      </c>
      <c r="O39" s="11">
        <v>9</v>
      </c>
      <c r="P39" s="11">
        <v>10</v>
      </c>
      <c r="Q39" s="11">
        <v>1000</v>
      </c>
    </row>
    <row r="40" spans="1:17" ht="14.4" thickBot="1">
      <c r="A40">
        <v>31</v>
      </c>
      <c r="B40">
        <v>35</v>
      </c>
      <c r="C40">
        <v>15</v>
      </c>
      <c r="D40">
        <v>15</v>
      </c>
      <c r="E40">
        <v>3</v>
      </c>
      <c r="F40">
        <v>11</v>
      </c>
      <c r="G40">
        <v>1000</v>
      </c>
      <c r="H40">
        <f t="shared" si="0"/>
        <v>1001</v>
      </c>
      <c r="J40" s="8" t="s">
        <v>113</v>
      </c>
      <c r="K40" s="11">
        <v>11</v>
      </c>
      <c r="L40" s="11">
        <v>30</v>
      </c>
      <c r="M40" s="11">
        <v>36</v>
      </c>
      <c r="N40" s="11">
        <v>25</v>
      </c>
      <c r="O40" s="11">
        <v>32</v>
      </c>
      <c r="P40" s="11">
        <v>28</v>
      </c>
      <c r="Q40" s="11">
        <v>1000</v>
      </c>
    </row>
    <row r="41" spans="1:17" ht="14.4" thickBot="1">
      <c r="A41">
        <v>12</v>
      </c>
      <c r="B41">
        <v>42</v>
      </c>
      <c r="C41">
        <v>23</v>
      </c>
      <c r="D41">
        <v>41</v>
      </c>
      <c r="E41">
        <v>27</v>
      </c>
      <c r="F41">
        <v>15</v>
      </c>
      <c r="G41">
        <v>1000</v>
      </c>
      <c r="H41">
        <f t="shared" si="0"/>
        <v>1000</v>
      </c>
      <c r="J41" s="8" t="s">
        <v>114</v>
      </c>
      <c r="K41" s="11">
        <v>20</v>
      </c>
      <c r="L41" s="11">
        <v>17</v>
      </c>
      <c r="M41" s="11">
        <v>27</v>
      </c>
      <c r="N41" s="11">
        <v>23</v>
      </c>
      <c r="O41" s="11">
        <v>27</v>
      </c>
      <c r="P41" s="11">
        <v>25</v>
      </c>
      <c r="Q41" s="11">
        <v>1000</v>
      </c>
    </row>
    <row r="42" spans="1:17" ht="14.4" thickBot="1">
      <c r="A42">
        <v>16</v>
      </c>
      <c r="B42">
        <v>3</v>
      </c>
      <c r="C42">
        <v>28</v>
      </c>
      <c r="D42">
        <v>31</v>
      </c>
      <c r="E42">
        <v>43</v>
      </c>
      <c r="F42">
        <v>43</v>
      </c>
      <c r="G42">
        <v>1000</v>
      </c>
      <c r="H42">
        <f t="shared" si="0"/>
        <v>1000</v>
      </c>
      <c r="J42" s="8" t="s">
        <v>115</v>
      </c>
      <c r="K42" s="11">
        <v>36</v>
      </c>
      <c r="L42" s="11">
        <v>34</v>
      </c>
      <c r="M42" s="11">
        <v>18</v>
      </c>
      <c r="N42" s="11">
        <v>19</v>
      </c>
      <c r="O42" s="11">
        <v>18</v>
      </c>
      <c r="P42" s="11">
        <v>1</v>
      </c>
      <c r="Q42" s="11">
        <v>1000</v>
      </c>
    </row>
    <row r="43" spans="1:17" ht="14.4" thickBot="1">
      <c r="A43">
        <v>3</v>
      </c>
      <c r="B43">
        <v>37</v>
      </c>
      <c r="C43">
        <v>41</v>
      </c>
      <c r="D43">
        <v>43</v>
      </c>
      <c r="E43">
        <v>43</v>
      </c>
      <c r="F43">
        <v>40</v>
      </c>
      <c r="G43">
        <v>1000</v>
      </c>
      <c r="H43">
        <f t="shared" si="0"/>
        <v>1000</v>
      </c>
      <c r="J43" s="8" t="s">
        <v>116</v>
      </c>
      <c r="K43" s="11">
        <v>21</v>
      </c>
      <c r="L43" s="11">
        <v>32</v>
      </c>
      <c r="M43" s="11">
        <v>31</v>
      </c>
      <c r="N43" s="11">
        <v>37</v>
      </c>
      <c r="O43" s="11">
        <v>34</v>
      </c>
      <c r="P43" s="11">
        <v>2</v>
      </c>
      <c r="Q43" s="11">
        <v>1000</v>
      </c>
    </row>
    <row r="44" spans="1:17" ht="14.4" thickBot="1">
      <c r="A44">
        <v>30</v>
      </c>
      <c r="B44">
        <v>9</v>
      </c>
      <c r="C44">
        <v>21</v>
      </c>
      <c r="D44">
        <v>20</v>
      </c>
      <c r="E44">
        <v>25</v>
      </c>
      <c r="F44">
        <v>7</v>
      </c>
      <c r="G44">
        <v>1000</v>
      </c>
      <c r="H44">
        <f t="shared" si="0"/>
        <v>1000</v>
      </c>
      <c r="J44" s="8" t="s">
        <v>117</v>
      </c>
      <c r="K44" s="11">
        <v>28</v>
      </c>
      <c r="L44" s="11">
        <v>29</v>
      </c>
      <c r="M44" s="11">
        <v>19</v>
      </c>
      <c r="N44" s="11">
        <v>20</v>
      </c>
      <c r="O44" s="11">
        <v>16</v>
      </c>
      <c r="P44" s="11">
        <v>3</v>
      </c>
      <c r="Q44" s="11">
        <v>1000</v>
      </c>
    </row>
    <row r="45" spans="1:17" ht="14.4" thickBot="1">
      <c r="A45">
        <v>10</v>
      </c>
      <c r="B45">
        <v>31</v>
      </c>
      <c r="C45">
        <v>35</v>
      </c>
      <c r="D45">
        <v>43</v>
      </c>
      <c r="E45">
        <v>39</v>
      </c>
      <c r="F45">
        <v>17</v>
      </c>
      <c r="G45">
        <v>1000</v>
      </c>
      <c r="H45">
        <f t="shared" si="0"/>
        <v>1001</v>
      </c>
      <c r="J45" s="8" t="s">
        <v>118</v>
      </c>
      <c r="K45" s="11">
        <v>8</v>
      </c>
      <c r="L45" s="11">
        <v>39</v>
      </c>
      <c r="M45" s="11">
        <v>38</v>
      </c>
      <c r="N45" s="11">
        <v>38</v>
      </c>
      <c r="O45" s="11">
        <v>38</v>
      </c>
      <c r="P45" s="11">
        <v>24</v>
      </c>
      <c r="Q45" s="11">
        <v>1000</v>
      </c>
    </row>
    <row r="46" spans="1:17" ht="14.4" thickBot="1">
      <c r="A46">
        <v>44</v>
      </c>
      <c r="B46">
        <v>2</v>
      </c>
      <c r="C46">
        <v>8</v>
      </c>
      <c r="D46">
        <v>1</v>
      </c>
      <c r="E46">
        <v>1</v>
      </c>
      <c r="F46">
        <v>9</v>
      </c>
      <c r="G46">
        <v>1000</v>
      </c>
      <c r="H46">
        <f t="shared" si="0"/>
        <v>1000</v>
      </c>
      <c r="J46" s="8" t="s">
        <v>119</v>
      </c>
      <c r="K46" s="11">
        <v>31</v>
      </c>
      <c r="L46" s="11">
        <v>35</v>
      </c>
      <c r="M46" s="11">
        <v>15</v>
      </c>
      <c r="N46" s="11">
        <v>15</v>
      </c>
      <c r="O46" s="11">
        <v>3</v>
      </c>
      <c r="P46" s="11">
        <v>11</v>
      </c>
      <c r="Q46" s="11">
        <v>1000</v>
      </c>
    </row>
    <row r="47" spans="1:17" ht="14.4" thickBot="1">
      <c r="J47" s="8" t="s">
        <v>120</v>
      </c>
      <c r="K47" s="11">
        <v>12</v>
      </c>
      <c r="L47" s="11">
        <v>42</v>
      </c>
      <c r="M47" s="11">
        <v>23</v>
      </c>
      <c r="N47" s="11">
        <v>41</v>
      </c>
      <c r="O47" s="11">
        <v>27</v>
      </c>
      <c r="P47" s="11">
        <v>15</v>
      </c>
      <c r="Q47" s="11">
        <v>1000</v>
      </c>
    </row>
    <row r="48" spans="1:17" ht="14.4" thickBot="1">
      <c r="J48" s="8" t="s">
        <v>121</v>
      </c>
      <c r="K48" s="11">
        <v>16</v>
      </c>
      <c r="L48" s="11">
        <v>3</v>
      </c>
      <c r="M48" s="11">
        <v>28</v>
      </c>
      <c r="N48" s="11">
        <v>31</v>
      </c>
      <c r="O48" s="11">
        <v>43</v>
      </c>
      <c r="P48" s="11">
        <v>43</v>
      </c>
      <c r="Q48" s="11">
        <v>1000</v>
      </c>
    </row>
    <row r="49" spans="10:17" ht="14.4" thickBot="1">
      <c r="J49" s="8" t="s">
        <v>122</v>
      </c>
      <c r="K49" s="11">
        <v>3</v>
      </c>
      <c r="L49" s="11">
        <v>37</v>
      </c>
      <c r="M49" s="11">
        <v>41</v>
      </c>
      <c r="N49" s="11">
        <v>43</v>
      </c>
      <c r="O49" s="11">
        <v>43</v>
      </c>
      <c r="P49" s="11">
        <v>40</v>
      </c>
      <c r="Q49" s="11">
        <v>1000</v>
      </c>
    </row>
    <row r="50" spans="10:17" ht="14.4" thickBot="1">
      <c r="J50" s="8" t="s">
        <v>123</v>
      </c>
      <c r="K50" s="11">
        <v>30</v>
      </c>
      <c r="L50" s="11">
        <v>9</v>
      </c>
      <c r="M50" s="11">
        <v>21</v>
      </c>
      <c r="N50" s="11">
        <v>20</v>
      </c>
      <c r="O50" s="11">
        <v>25</v>
      </c>
      <c r="P50" s="11">
        <v>7</v>
      </c>
      <c r="Q50" s="11">
        <v>1000</v>
      </c>
    </row>
    <row r="51" spans="10:17" ht="14.4" thickBot="1">
      <c r="J51" s="8" t="s">
        <v>124</v>
      </c>
      <c r="K51" s="11">
        <v>10</v>
      </c>
      <c r="L51" s="11">
        <v>31</v>
      </c>
      <c r="M51" s="11">
        <v>35</v>
      </c>
      <c r="N51" s="11">
        <v>43</v>
      </c>
      <c r="O51" s="11">
        <v>39</v>
      </c>
      <c r="P51" s="11">
        <v>17</v>
      </c>
      <c r="Q51" s="11">
        <v>1000</v>
      </c>
    </row>
    <row r="52" spans="10:17" ht="14.4" thickBot="1">
      <c r="J52" s="8" t="s">
        <v>125</v>
      </c>
      <c r="K52" s="11">
        <v>44</v>
      </c>
      <c r="L52" s="11">
        <v>2</v>
      </c>
      <c r="M52" s="11">
        <v>8</v>
      </c>
      <c r="N52" s="11">
        <v>1</v>
      </c>
      <c r="O52" s="11">
        <v>1</v>
      </c>
      <c r="P52" s="11">
        <v>9</v>
      </c>
      <c r="Q52" s="11">
        <v>1000</v>
      </c>
    </row>
    <row r="53" spans="10:17" ht="18.600000000000001" thickBot="1">
      <c r="J53" s="4"/>
    </row>
    <row r="54" spans="10:17" ht="14.4" thickBot="1">
      <c r="J54" s="8" t="s">
        <v>126</v>
      </c>
      <c r="K54" s="8" t="s">
        <v>74</v>
      </c>
      <c r="L54" s="8" t="s">
        <v>75</v>
      </c>
      <c r="M54" s="8" t="s">
        <v>76</v>
      </c>
      <c r="N54" s="8" t="s">
        <v>77</v>
      </c>
      <c r="O54" s="8" t="s">
        <v>78</v>
      </c>
      <c r="P54" s="8" t="s">
        <v>79</v>
      </c>
    </row>
    <row r="55" spans="10:17" ht="14.4" thickBot="1">
      <c r="J55" s="8" t="s">
        <v>127</v>
      </c>
      <c r="K55" s="11" t="s">
        <v>311</v>
      </c>
      <c r="L55" s="11" t="s">
        <v>312</v>
      </c>
      <c r="M55" s="11" t="s">
        <v>313</v>
      </c>
      <c r="N55" s="11" t="s">
        <v>284</v>
      </c>
      <c r="O55" s="11" t="s">
        <v>314</v>
      </c>
      <c r="P55" s="11" t="s">
        <v>315</v>
      </c>
    </row>
    <row r="56" spans="10:17" ht="14.4" thickBot="1">
      <c r="J56" s="8" t="s">
        <v>139</v>
      </c>
      <c r="K56" s="11" t="s">
        <v>316</v>
      </c>
      <c r="L56" s="11" t="s">
        <v>317</v>
      </c>
      <c r="M56" s="11" t="s">
        <v>318</v>
      </c>
      <c r="N56" s="11" t="s">
        <v>319</v>
      </c>
      <c r="O56" s="11" t="s">
        <v>320</v>
      </c>
      <c r="P56" s="11" t="s">
        <v>321</v>
      </c>
    </row>
    <row r="57" spans="10:17" ht="14.4" thickBot="1">
      <c r="J57" s="8" t="s">
        <v>146</v>
      </c>
      <c r="K57" s="11" t="s">
        <v>322</v>
      </c>
      <c r="L57" s="11" t="s">
        <v>323</v>
      </c>
      <c r="M57" s="11" t="s">
        <v>324</v>
      </c>
      <c r="N57" s="11" t="s">
        <v>325</v>
      </c>
      <c r="O57" s="11" t="s">
        <v>326</v>
      </c>
      <c r="P57" s="11" t="s">
        <v>327</v>
      </c>
    </row>
    <row r="58" spans="10:17" ht="14.4" thickBot="1">
      <c r="J58" s="8" t="s">
        <v>150</v>
      </c>
      <c r="K58" s="11" t="s">
        <v>328</v>
      </c>
      <c r="L58" s="11" t="s">
        <v>329</v>
      </c>
      <c r="M58" s="11" t="s">
        <v>330</v>
      </c>
      <c r="N58" s="11" t="s">
        <v>331</v>
      </c>
      <c r="O58" s="11" t="s">
        <v>226</v>
      </c>
      <c r="P58" s="11" t="s">
        <v>332</v>
      </c>
    </row>
    <row r="59" spans="10:17" ht="14.4" thickBot="1">
      <c r="J59" s="8" t="s">
        <v>154</v>
      </c>
      <c r="K59" s="11" t="s">
        <v>333</v>
      </c>
      <c r="L59" s="11" t="s">
        <v>334</v>
      </c>
      <c r="M59" s="11" t="s">
        <v>335</v>
      </c>
      <c r="N59" s="11" t="s">
        <v>336</v>
      </c>
      <c r="O59" s="11" t="s">
        <v>219</v>
      </c>
      <c r="P59" s="11" t="s">
        <v>337</v>
      </c>
    </row>
    <row r="60" spans="10:17" ht="14.4" thickBot="1">
      <c r="J60" s="8" t="s">
        <v>157</v>
      </c>
      <c r="K60" s="11" t="s">
        <v>338</v>
      </c>
      <c r="L60" s="11" t="s">
        <v>339</v>
      </c>
      <c r="M60" s="11" t="s">
        <v>340</v>
      </c>
      <c r="N60" s="11" t="s">
        <v>341</v>
      </c>
      <c r="O60" s="11" t="s">
        <v>342</v>
      </c>
      <c r="P60" s="11" t="s">
        <v>196</v>
      </c>
    </row>
    <row r="61" spans="10:17" ht="14.4" thickBot="1">
      <c r="J61" s="8" t="s">
        <v>162</v>
      </c>
      <c r="K61" s="11" t="s">
        <v>343</v>
      </c>
      <c r="L61" s="11" t="s">
        <v>344</v>
      </c>
      <c r="M61" s="11" t="s">
        <v>345</v>
      </c>
      <c r="N61" s="11" t="s">
        <v>346</v>
      </c>
      <c r="O61" s="11" t="s">
        <v>347</v>
      </c>
      <c r="P61" s="11" t="s">
        <v>348</v>
      </c>
    </row>
    <row r="62" spans="10:17" ht="14.4" thickBot="1">
      <c r="J62" s="8" t="s">
        <v>165</v>
      </c>
      <c r="K62" s="11" t="s">
        <v>349</v>
      </c>
      <c r="L62" s="11" t="s">
        <v>350</v>
      </c>
      <c r="M62" s="11" t="s">
        <v>351</v>
      </c>
      <c r="N62" s="11" t="s">
        <v>352</v>
      </c>
      <c r="O62" s="11" t="s">
        <v>353</v>
      </c>
      <c r="P62" s="11" t="s">
        <v>354</v>
      </c>
    </row>
    <row r="63" spans="10:17" ht="14.4" thickBot="1">
      <c r="J63" s="8" t="s">
        <v>171</v>
      </c>
      <c r="K63" s="11" t="s">
        <v>355</v>
      </c>
      <c r="L63" s="11" t="s">
        <v>356</v>
      </c>
      <c r="M63" s="11" t="s">
        <v>357</v>
      </c>
      <c r="N63" s="11" t="s">
        <v>358</v>
      </c>
      <c r="O63" s="11" t="s">
        <v>359</v>
      </c>
      <c r="P63" s="11" t="s">
        <v>360</v>
      </c>
    </row>
    <row r="64" spans="10:17" ht="14.4" thickBot="1">
      <c r="J64" s="8" t="s">
        <v>174</v>
      </c>
      <c r="K64" s="11" t="s">
        <v>361</v>
      </c>
      <c r="L64" s="11" t="s">
        <v>362</v>
      </c>
      <c r="M64" s="11" t="s">
        <v>363</v>
      </c>
      <c r="N64" s="11" t="s">
        <v>364</v>
      </c>
      <c r="O64" s="11" t="s">
        <v>365</v>
      </c>
      <c r="P64" s="11" t="s">
        <v>366</v>
      </c>
    </row>
    <row r="65" spans="10:16" ht="14.4" thickBot="1">
      <c r="J65" s="8" t="s">
        <v>177</v>
      </c>
      <c r="K65" s="11" t="s">
        <v>367</v>
      </c>
      <c r="L65" s="11" t="s">
        <v>180</v>
      </c>
      <c r="M65" s="11" t="s">
        <v>368</v>
      </c>
      <c r="N65" s="11" t="s">
        <v>369</v>
      </c>
      <c r="O65" s="11" t="s">
        <v>370</v>
      </c>
      <c r="P65" s="11" t="s">
        <v>371</v>
      </c>
    </row>
    <row r="66" spans="10:16" ht="14.4" thickBot="1">
      <c r="J66" s="8" t="s">
        <v>181</v>
      </c>
      <c r="K66" s="11" t="s">
        <v>372</v>
      </c>
      <c r="L66" s="11" t="s">
        <v>373</v>
      </c>
      <c r="M66" s="11" t="s">
        <v>374</v>
      </c>
      <c r="N66" s="11" t="s">
        <v>375</v>
      </c>
      <c r="O66" s="11" t="s">
        <v>376</v>
      </c>
      <c r="P66" s="11" t="s">
        <v>218</v>
      </c>
    </row>
    <row r="67" spans="10:16" ht="14.4" thickBot="1">
      <c r="J67" s="8" t="s">
        <v>185</v>
      </c>
      <c r="K67" s="11" t="s">
        <v>377</v>
      </c>
      <c r="L67" s="11" t="s">
        <v>378</v>
      </c>
      <c r="M67" s="11" t="s">
        <v>379</v>
      </c>
      <c r="N67" s="11" t="s">
        <v>380</v>
      </c>
      <c r="O67" s="11" t="s">
        <v>381</v>
      </c>
      <c r="P67" s="11" t="s">
        <v>382</v>
      </c>
    </row>
    <row r="68" spans="10:16" ht="14.4" thickBot="1">
      <c r="J68" s="8" t="s">
        <v>190</v>
      </c>
      <c r="K68" s="11" t="s">
        <v>383</v>
      </c>
      <c r="L68" s="11" t="s">
        <v>384</v>
      </c>
      <c r="M68" s="11" t="s">
        <v>385</v>
      </c>
      <c r="N68" s="11" t="s">
        <v>386</v>
      </c>
      <c r="O68" s="11" t="s">
        <v>387</v>
      </c>
      <c r="P68" s="11" t="s">
        <v>206</v>
      </c>
    </row>
    <row r="69" spans="10:16" ht="14.4" thickBot="1">
      <c r="J69" s="8" t="s">
        <v>197</v>
      </c>
      <c r="K69" s="11" t="s">
        <v>388</v>
      </c>
      <c r="L69" s="11" t="s">
        <v>389</v>
      </c>
      <c r="M69" s="11" t="s">
        <v>390</v>
      </c>
      <c r="N69" s="11" t="s">
        <v>391</v>
      </c>
      <c r="O69" s="11" t="s">
        <v>392</v>
      </c>
      <c r="P69" s="11" t="s">
        <v>393</v>
      </c>
    </row>
    <row r="70" spans="10:16" ht="14.4" thickBot="1">
      <c r="J70" s="8" t="s">
        <v>200</v>
      </c>
      <c r="K70" s="11" t="s">
        <v>394</v>
      </c>
      <c r="L70" s="11" t="s">
        <v>395</v>
      </c>
      <c r="M70" s="11" t="s">
        <v>396</v>
      </c>
      <c r="N70" s="11" t="s">
        <v>397</v>
      </c>
      <c r="O70" s="11" t="s">
        <v>398</v>
      </c>
      <c r="P70" s="11" t="s">
        <v>399</v>
      </c>
    </row>
    <row r="71" spans="10:16" ht="14.4" thickBot="1">
      <c r="J71" s="8" t="s">
        <v>207</v>
      </c>
      <c r="K71" s="11" t="s">
        <v>400</v>
      </c>
      <c r="L71" s="11" t="s">
        <v>401</v>
      </c>
      <c r="M71" s="11" t="s">
        <v>402</v>
      </c>
      <c r="N71" s="11" t="s">
        <v>403</v>
      </c>
      <c r="O71" s="11" t="s">
        <v>404</v>
      </c>
      <c r="P71" s="11" t="s">
        <v>405</v>
      </c>
    </row>
    <row r="72" spans="10:16" ht="14.4" thickBot="1">
      <c r="J72" s="8" t="s">
        <v>211</v>
      </c>
      <c r="K72" s="11" t="s">
        <v>406</v>
      </c>
      <c r="L72" s="11" t="s">
        <v>407</v>
      </c>
      <c r="M72" s="11" t="s">
        <v>408</v>
      </c>
      <c r="N72" s="11" t="s">
        <v>409</v>
      </c>
      <c r="O72" s="11" t="s">
        <v>410</v>
      </c>
      <c r="P72" s="11" t="s">
        <v>352</v>
      </c>
    </row>
    <row r="73" spans="10:16" ht="14.4" thickBot="1">
      <c r="J73" s="8" t="s">
        <v>214</v>
      </c>
      <c r="K73" s="11" t="s">
        <v>411</v>
      </c>
      <c r="L73" s="11" t="s">
        <v>412</v>
      </c>
      <c r="M73" s="11" t="s">
        <v>413</v>
      </c>
      <c r="N73" s="11" t="s">
        <v>414</v>
      </c>
      <c r="O73" s="11" t="s">
        <v>415</v>
      </c>
      <c r="P73" s="11" t="s">
        <v>358</v>
      </c>
    </row>
    <row r="74" spans="10:16" ht="14.4" thickBot="1">
      <c r="J74" s="8" t="s">
        <v>220</v>
      </c>
      <c r="K74" s="11" t="s">
        <v>416</v>
      </c>
      <c r="L74" s="11" t="s">
        <v>417</v>
      </c>
      <c r="M74" s="11" t="s">
        <v>418</v>
      </c>
      <c r="N74" s="11" t="s">
        <v>419</v>
      </c>
      <c r="O74" s="11" t="s">
        <v>420</v>
      </c>
      <c r="P74" s="11" t="s">
        <v>364</v>
      </c>
    </row>
    <row r="75" spans="10:16" ht="14.4" thickBot="1">
      <c r="J75" s="8" t="s">
        <v>223</v>
      </c>
      <c r="K75" s="11" t="s">
        <v>421</v>
      </c>
      <c r="L75" s="11" t="s">
        <v>422</v>
      </c>
      <c r="M75" s="11" t="s">
        <v>196</v>
      </c>
      <c r="N75" s="11" t="s">
        <v>423</v>
      </c>
      <c r="O75" s="11" t="s">
        <v>424</v>
      </c>
      <c r="P75" s="11" t="s">
        <v>369</v>
      </c>
    </row>
    <row r="76" spans="10:16" ht="14.4" thickBot="1">
      <c r="J76" s="8" t="s">
        <v>227</v>
      </c>
      <c r="K76" s="11" t="s">
        <v>425</v>
      </c>
      <c r="L76" s="11" t="s">
        <v>426</v>
      </c>
      <c r="M76" s="11" t="s">
        <v>427</v>
      </c>
      <c r="N76" s="11" t="s">
        <v>222</v>
      </c>
      <c r="O76" s="11" t="s">
        <v>428</v>
      </c>
      <c r="P76" s="11" t="s">
        <v>375</v>
      </c>
    </row>
    <row r="77" spans="10:16" ht="14.4" thickBot="1">
      <c r="J77" s="8" t="s">
        <v>230</v>
      </c>
      <c r="K77" s="11" t="s">
        <v>429</v>
      </c>
      <c r="L77" s="11" t="s">
        <v>430</v>
      </c>
      <c r="M77" s="11" t="s">
        <v>431</v>
      </c>
      <c r="N77" s="11" t="s">
        <v>280</v>
      </c>
      <c r="O77" s="11" t="s">
        <v>432</v>
      </c>
      <c r="P77" s="11" t="s">
        <v>380</v>
      </c>
    </row>
    <row r="78" spans="10:16" ht="14.4" thickBot="1">
      <c r="J78" s="8" t="s">
        <v>232</v>
      </c>
      <c r="K78" s="11" t="s">
        <v>433</v>
      </c>
      <c r="L78" s="11" t="s">
        <v>434</v>
      </c>
      <c r="M78" s="11" t="s">
        <v>435</v>
      </c>
      <c r="N78" s="11" t="s">
        <v>436</v>
      </c>
      <c r="O78" s="11" t="s">
        <v>437</v>
      </c>
      <c r="P78" s="11" t="s">
        <v>386</v>
      </c>
    </row>
    <row r="79" spans="10:16" ht="14.4" thickBot="1">
      <c r="J79" s="8" t="s">
        <v>237</v>
      </c>
      <c r="K79" s="11" t="s">
        <v>438</v>
      </c>
      <c r="L79" s="11" t="s">
        <v>439</v>
      </c>
      <c r="M79" s="11" t="s">
        <v>412</v>
      </c>
      <c r="N79" s="11" t="s">
        <v>440</v>
      </c>
      <c r="O79" s="11" t="s">
        <v>441</v>
      </c>
      <c r="P79" s="11" t="s">
        <v>391</v>
      </c>
    </row>
    <row r="80" spans="10:16" ht="14.4" thickBot="1">
      <c r="J80" s="8" t="s">
        <v>240</v>
      </c>
      <c r="K80" s="11" t="s">
        <v>442</v>
      </c>
      <c r="L80" s="11" t="s">
        <v>443</v>
      </c>
      <c r="M80" s="11" t="s">
        <v>444</v>
      </c>
      <c r="N80" s="11" t="s">
        <v>445</v>
      </c>
      <c r="O80" s="11" t="s">
        <v>445</v>
      </c>
      <c r="P80" s="11" t="s">
        <v>397</v>
      </c>
    </row>
    <row r="81" spans="10:16" ht="14.4" thickBot="1">
      <c r="J81" s="8" t="s">
        <v>245</v>
      </c>
      <c r="K81" s="11" t="s">
        <v>446</v>
      </c>
      <c r="L81" s="11" t="s">
        <v>405</v>
      </c>
      <c r="M81" s="11" t="s">
        <v>393</v>
      </c>
      <c r="N81" s="11" t="s">
        <v>447</v>
      </c>
      <c r="O81" s="11" t="s">
        <v>447</v>
      </c>
      <c r="P81" s="11" t="s">
        <v>403</v>
      </c>
    </row>
    <row r="82" spans="10:16" ht="14.4" thickBot="1">
      <c r="J82" s="8" t="s">
        <v>249</v>
      </c>
      <c r="K82" s="11" t="s">
        <v>448</v>
      </c>
      <c r="L82" s="11" t="s">
        <v>449</v>
      </c>
      <c r="M82" s="11" t="s">
        <v>399</v>
      </c>
      <c r="N82" s="11" t="s">
        <v>450</v>
      </c>
      <c r="O82" s="11" t="s">
        <v>450</v>
      </c>
      <c r="P82" s="11" t="s">
        <v>414</v>
      </c>
    </row>
    <row r="83" spans="10:16" ht="14.4" thickBot="1">
      <c r="J83" s="8" t="s">
        <v>251</v>
      </c>
      <c r="K83" s="11" t="s">
        <v>451</v>
      </c>
      <c r="L83" s="11" t="s">
        <v>336</v>
      </c>
      <c r="M83" s="11" t="s">
        <v>405</v>
      </c>
      <c r="N83" s="11" t="s">
        <v>452</v>
      </c>
      <c r="O83" s="11" t="s">
        <v>452</v>
      </c>
      <c r="P83" s="11" t="s">
        <v>419</v>
      </c>
    </row>
    <row r="84" spans="10:16" ht="14.4" thickBot="1">
      <c r="J84" s="8" t="s">
        <v>253</v>
      </c>
      <c r="K84" s="11" t="s">
        <v>453</v>
      </c>
      <c r="L84" s="11" t="s">
        <v>341</v>
      </c>
      <c r="M84" s="11" t="s">
        <v>449</v>
      </c>
      <c r="N84" s="11" t="s">
        <v>454</v>
      </c>
      <c r="O84" s="11" t="s">
        <v>454</v>
      </c>
      <c r="P84" s="11" t="s">
        <v>423</v>
      </c>
    </row>
    <row r="85" spans="10:16" ht="14.4" thickBot="1">
      <c r="J85" s="8" t="s">
        <v>255</v>
      </c>
      <c r="K85" s="11" t="s">
        <v>455</v>
      </c>
      <c r="L85" s="11" t="s">
        <v>440</v>
      </c>
      <c r="M85" s="11" t="s">
        <v>386</v>
      </c>
      <c r="N85" s="11" t="s">
        <v>456</v>
      </c>
      <c r="O85" s="11" t="s">
        <v>456</v>
      </c>
      <c r="P85" s="11" t="s">
        <v>222</v>
      </c>
    </row>
    <row r="86" spans="10:16" ht="14.4" thickBot="1">
      <c r="J86" s="8" t="s">
        <v>257</v>
      </c>
      <c r="K86" s="11" t="s">
        <v>457</v>
      </c>
      <c r="L86" s="11" t="s">
        <v>458</v>
      </c>
      <c r="M86" s="11" t="s">
        <v>391</v>
      </c>
      <c r="N86" s="11" t="s">
        <v>459</v>
      </c>
      <c r="O86" s="11" t="s">
        <v>459</v>
      </c>
      <c r="P86" s="11" t="s">
        <v>280</v>
      </c>
    </row>
    <row r="87" spans="10:16" ht="14.4" thickBot="1">
      <c r="J87" s="8" t="s">
        <v>261</v>
      </c>
      <c r="K87" s="11" t="s">
        <v>460</v>
      </c>
      <c r="L87" s="11" t="s">
        <v>461</v>
      </c>
      <c r="M87" s="11" t="s">
        <v>397</v>
      </c>
      <c r="N87" s="11" t="s">
        <v>462</v>
      </c>
      <c r="O87" s="11" t="s">
        <v>462</v>
      </c>
      <c r="P87" s="11" t="s">
        <v>436</v>
      </c>
    </row>
    <row r="88" spans="10:16" ht="14.4" thickBot="1">
      <c r="J88" s="8" t="s">
        <v>262</v>
      </c>
      <c r="K88" s="11" t="s">
        <v>463</v>
      </c>
      <c r="L88" s="11" t="s">
        <v>464</v>
      </c>
      <c r="M88" s="11" t="s">
        <v>403</v>
      </c>
      <c r="N88" s="11" t="s">
        <v>465</v>
      </c>
      <c r="O88" s="11" t="s">
        <v>465</v>
      </c>
      <c r="P88" s="11" t="s">
        <v>440</v>
      </c>
    </row>
    <row r="89" spans="10:16" ht="14.4" thickBot="1">
      <c r="J89" s="8" t="s">
        <v>267</v>
      </c>
      <c r="K89" s="11" t="s">
        <v>312</v>
      </c>
      <c r="L89" s="11" t="s">
        <v>466</v>
      </c>
      <c r="M89" s="11" t="s">
        <v>409</v>
      </c>
      <c r="N89" s="11" t="s">
        <v>145</v>
      </c>
      <c r="O89" s="11" t="s">
        <v>145</v>
      </c>
      <c r="P89" s="11" t="s">
        <v>458</v>
      </c>
    </row>
    <row r="90" spans="10:16" ht="14.4" thickBot="1">
      <c r="J90" s="8" t="s">
        <v>271</v>
      </c>
      <c r="K90" s="11" t="s">
        <v>317</v>
      </c>
      <c r="L90" s="11" t="s">
        <v>353</v>
      </c>
      <c r="M90" s="11" t="s">
        <v>387</v>
      </c>
      <c r="N90" s="11" t="s">
        <v>467</v>
      </c>
      <c r="O90" s="11" t="s">
        <v>467</v>
      </c>
      <c r="P90" s="11" t="s">
        <v>461</v>
      </c>
    </row>
    <row r="91" spans="10:16" ht="14.4" thickBot="1">
      <c r="J91" s="8" t="s">
        <v>274</v>
      </c>
      <c r="K91" s="11" t="s">
        <v>468</v>
      </c>
      <c r="L91" s="11" t="s">
        <v>359</v>
      </c>
      <c r="M91" s="11" t="s">
        <v>392</v>
      </c>
      <c r="N91" s="11" t="s">
        <v>469</v>
      </c>
      <c r="O91" s="11" t="s">
        <v>469</v>
      </c>
      <c r="P91" s="11" t="s">
        <v>469</v>
      </c>
    </row>
    <row r="92" spans="10:16" ht="14.4" thickBot="1">
      <c r="J92" s="8" t="s">
        <v>275</v>
      </c>
      <c r="K92" s="11" t="s">
        <v>470</v>
      </c>
      <c r="L92" s="11" t="s">
        <v>365</v>
      </c>
      <c r="M92" s="11" t="s">
        <v>398</v>
      </c>
      <c r="N92" s="11" t="s">
        <v>471</v>
      </c>
      <c r="O92" s="11" t="s">
        <v>471</v>
      </c>
      <c r="P92" s="11" t="s">
        <v>471</v>
      </c>
    </row>
    <row r="93" spans="10:16" ht="14.4" thickBot="1">
      <c r="J93" s="8" t="s">
        <v>277</v>
      </c>
      <c r="K93" s="11" t="s">
        <v>454</v>
      </c>
      <c r="L93" s="11" t="s">
        <v>392</v>
      </c>
      <c r="M93" s="11" t="s">
        <v>404</v>
      </c>
      <c r="N93" s="11" t="s">
        <v>239</v>
      </c>
      <c r="O93" s="11" t="s">
        <v>239</v>
      </c>
      <c r="P93" s="11" t="s">
        <v>239</v>
      </c>
    </row>
    <row r="94" spans="10:16" ht="14.4" thickBot="1">
      <c r="J94" s="8" t="s">
        <v>281</v>
      </c>
      <c r="K94" s="11" t="s">
        <v>244</v>
      </c>
      <c r="L94" s="11" t="s">
        <v>398</v>
      </c>
      <c r="M94" s="11" t="s">
        <v>410</v>
      </c>
      <c r="N94" s="11" t="s">
        <v>244</v>
      </c>
      <c r="O94" s="11" t="s">
        <v>244</v>
      </c>
      <c r="P94" s="11" t="s">
        <v>244</v>
      </c>
    </row>
    <row r="95" spans="10:16" ht="14.4" thickBot="1">
      <c r="J95" s="8" t="s">
        <v>282</v>
      </c>
      <c r="K95" s="11" t="s">
        <v>472</v>
      </c>
      <c r="L95" s="11" t="s">
        <v>404</v>
      </c>
      <c r="M95" s="11" t="s">
        <v>472</v>
      </c>
      <c r="N95" s="11" t="s">
        <v>472</v>
      </c>
      <c r="O95" s="11" t="s">
        <v>472</v>
      </c>
      <c r="P95" s="11" t="s">
        <v>472</v>
      </c>
    </row>
    <row r="96" spans="10:16" ht="14.4" thickBot="1">
      <c r="J96" s="8" t="s">
        <v>285</v>
      </c>
      <c r="K96" s="11" t="s">
        <v>473</v>
      </c>
      <c r="L96" s="11" t="s">
        <v>473</v>
      </c>
      <c r="M96" s="11" t="s">
        <v>473</v>
      </c>
      <c r="N96" s="11" t="s">
        <v>473</v>
      </c>
      <c r="O96" s="11" t="s">
        <v>473</v>
      </c>
      <c r="P96" s="11" t="s">
        <v>473</v>
      </c>
    </row>
    <row r="97" spans="10:16" ht="14.4" thickBot="1">
      <c r="J97" s="8" t="s">
        <v>286</v>
      </c>
      <c r="K97" s="11" t="s">
        <v>474</v>
      </c>
      <c r="L97" s="11" t="s">
        <v>474</v>
      </c>
      <c r="M97" s="11" t="s">
        <v>474</v>
      </c>
      <c r="N97" s="11" t="s">
        <v>474</v>
      </c>
      <c r="O97" s="11" t="s">
        <v>474</v>
      </c>
      <c r="P97" s="11" t="s">
        <v>474</v>
      </c>
    </row>
    <row r="98" spans="10:16" ht="14.4" thickBot="1">
      <c r="J98" s="8" t="s">
        <v>287</v>
      </c>
      <c r="K98" s="11" t="s">
        <v>138</v>
      </c>
      <c r="L98" s="11" t="s">
        <v>138</v>
      </c>
      <c r="M98" s="11" t="s">
        <v>138</v>
      </c>
      <c r="N98" s="11" t="s">
        <v>138</v>
      </c>
      <c r="O98" s="11" t="s">
        <v>138</v>
      </c>
      <c r="P98" s="11" t="s">
        <v>138</v>
      </c>
    </row>
    <row r="99" spans="10:16" ht="18.600000000000001" thickBot="1">
      <c r="J99" s="4"/>
    </row>
    <row r="100" spans="10:16" ht="14.4" thickBot="1">
      <c r="J100" s="8" t="s">
        <v>288</v>
      </c>
      <c r="K100" s="8" t="s">
        <v>74</v>
      </c>
      <c r="L100" s="8" t="s">
        <v>75</v>
      </c>
      <c r="M100" s="8" t="s">
        <v>76</v>
      </c>
      <c r="N100" s="8" t="s">
        <v>77</v>
      </c>
      <c r="O100" s="8" t="s">
        <v>78</v>
      </c>
      <c r="P100" s="8" t="s">
        <v>79</v>
      </c>
    </row>
    <row r="101" spans="10:16" ht="14.4" thickBot="1">
      <c r="J101" s="8" t="s">
        <v>127</v>
      </c>
      <c r="K101" s="11">
        <v>972</v>
      </c>
      <c r="L101" s="11">
        <v>315</v>
      </c>
      <c r="M101" s="11">
        <v>422</v>
      </c>
      <c r="N101" s="11">
        <v>65</v>
      </c>
      <c r="O101" s="11">
        <v>137</v>
      </c>
      <c r="P101" s="11">
        <v>346</v>
      </c>
    </row>
    <row r="102" spans="10:16" ht="14.4" thickBot="1">
      <c r="J102" s="8" t="s">
        <v>139</v>
      </c>
      <c r="K102" s="11">
        <v>957</v>
      </c>
      <c r="L102" s="11">
        <v>314</v>
      </c>
      <c r="M102" s="11">
        <v>421</v>
      </c>
      <c r="N102" s="11">
        <v>64</v>
      </c>
      <c r="O102" s="11">
        <v>136</v>
      </c>
      <c r="P102" s="11">
        <v>345</v>
      </c>
    </row>
    <row r="103" spans="10:16" ht="14.4" thickBot="1">
      <c r="J103" s="8" t="s">
        <v>146</v>
      </c>
      <c r="K103" s="11">
        <v>956</v>
      </c>
      <c r="L103" s="11">
        <v>225</v>
      </c>
      <c r="M103" s="11">
        <v>420</v>
      </c>
      <c r="N103" s="11">
        <v>63</v>
      </c>
      <c r="O103" s="11">
        <v>135</v>
      </c>
      <c r="P103" s="11">
        <v>172</v>
      </c>
    </row>
    <row r="104" spans="10:16" ht="14.4" thickBot="1">
      <c r="J104" s="8" t="s">
        <v>150</v>
      </c>
      <c r="K104" s="11">
        <v>911</v>
      </c>
      <c r="L104" s="11">
        <v>224</v>
      </c>
      <c r="M104" s="11">
        <v>419</v>
      </c>
      <c r="N104" s="11">
        <v>62</v>
      </c>
      <c r="O104" s="11">
        <v>134</v>
      </c>
      <c r="P104" s="11">
        <v>171</v>
      </c>
    </row>
    <row r="105" spans="10:16" ht="14.4" thickBot="1">
      <c r="J105" s="8" t="s">
        <v>154</v>
      </c>
      <c r="K105" s="11">
        <v>910</v>
      </c>
      <c r="L105" s="11">
        <v>223</v>
      </c>
      <c r="M105" s="11">
        <v>418</v>
      </c>
      <c r="N105" s="11">
        <v>61</v>
      </c>
      <c r="O105" s="11">
        <v>133</v>
      </c>
      <c r="P105" s="11">
        <v>170</v>
      </c>
    </row>
    <row r="106" spans="10:16" ht="14.4" thickBot="1">
      <c r="J106" s="8" t="s">
        <v>157</v>
      </c>
      <c r="K106" s="11">
        <v>909</v>
      </c>
      <c r="L106" s="11">
        <v>222</v>
      </c>
      <c r="M106" s="11">
        <v>417</v>
      </c>
      <c r="N106" s="11">
        <v>60</v>
      </c>
      <c r="O106" s="11">
        <v>125</v>
      </c>
      <c r="P106" s="11">
        <v>169</v>
      </c>
    </row>
    <row r="107" spans="10:16" ht="14.4" thickBot="1">
      <c r="J107" s="8" t="s">
        <v>162</v>
      </c>
      <c r="K107" s="11">
        <v>908</v>
      </c>
      <c r="L107" s="11">
        <v>221</v>
      </c>
      <c r="M107" s="11">
        <v>416</v>
      </c>
      <c r="N107" s="11">
        <v>59</v>
      </c>
      <c r="O107" s="11">
        <v>124</v>
      </c>
      <c r="P107" s="11">
        <v>168</v>
      </c>
    </row>
    <row r="108" spans="10:16" ht="14.4" thickBot="1">
      <c r="J108" s="8" t="s">
        <v>165</v>
      </c>
      <c r="K108" s="11">
        <v>880</v>
      </c>
      <c r="L108" s="11">
        <v>212</v>
      </c>
      <c r="M108" s="11">
        <v>318</v>
      </c>
      <c r="N108" s="11">
        <v>58</v>
      </c>
      <c r="O108" s="11">
        <v>36</v>
      </c>
      <c r="P108" s="11">
        <v>167</v>
      </c>
    </row>
    <row r="109" spans="10:16" ht="14.4" thickBot="1">
      <c r="J109" s="8" t="s">
        <v>171</v>
      </c>
      <c r="K109" s="11">
        <v>813</v>
      </c>
      <c r="L109" s="11">
        <v>211</v>
      </c>
      <c r="M109" s="11">
        <v>317</v>
      </c>
      <c r="N109" s="11">
        <v>57</v>
      </c>
      <c r="O109" s="11">
        <v>35</v>
      </c>
      <c r="P109" s="11">
        <v>166</v>
      </c>
    </row>
    <row r="110" spans="10:16" ht="14.4" thickBot="1">
      <c r="J110" s="8" t="s">
        <v>174</v>
      </c>
      <c r="K110" s="11">
        <v>812</v>
      </c>
      <c r="L110" s="11">
        <v>210</v>
      </c>
      <c r="M110" s="11">
        <v>316</v>
      </c>
      <c r="N110" s="11">
        <v>56</v>
      </c>
      <c r="O110" s="11">
        <v>34</v>
      </c>
      <c r="P110" s="11">
        <v>165</v>
      </c>
    </row>
    <row r="111" spans="10:16" ht="14.4" thickBot="1">
      <c r="J111" s="8" t="s">
        <v>177</v>
      </c>
      <c r="K111" s="11">
        <v>811</v>
      </c>
      <c r="L111" s="11">
        <v>209</v>
      </c>
      <c r="M111" s="11">
        <v>277</v>
      </c>
      <c r="N111" s="11">
        <v>55</v>
      </c>
      <c r="O111" s="11">
        <v>33</v>
      </c>
      <c r="P111" s="11">
        <v>160</v>
      </c>
    </row>
    <row r="112" spans="10:16" ht="14.4" thickBot="1">
      <c r="J112" s="8" t="s">
        <v>181</v>
      </c>
      <c r="K112" s="11">
        <v>732</v>
      </c>
      <c r="L112" s="11">
        <v>208</v>
      </c>
      <c r="M112" s="11">
        <v>267</v>
      </c>
      <c r="N112" s="11">
        <v>54</v>
      </c>
      <c r="O112" s="11">
        <v>32</v>
      </c>
      <c r="P112" s="11">
        <v>159</v>
      </c>
    </row>
    <row r="113" spans="10:16" ht="14.4" thickBot="1">
      <c r="J113" s="8" t="s">
        <v>185</v>
      </c>
      <c r="K113" s="11">
        <v>731</v>
      </c>
      <c r="L113" s="11">
        <v>207</v>
      </c>
      <c r="M113" s="11">
        <v>266</v>
      </c>
      <c r="N113" s="11">
        <v>53</v>
      </c>
      <c r="O113" s="11">
        <v>31</v>
      </c>
      <c r="P113" s="11">
        <v>158</v>
      </c>
    </row>
    <row r="114" spans="10:16" ht="14.4" thickBot="1">
      <c r="J114" s="8" t="s">
        <v>190</v>
      </c>
      <c r="K114" s="11">
        <v>729</v>
      </c>
      <c r="L114" s="11">
        <v>206</v>
      </c>
      <c r="M114" s="11">
        <v>233</v>
      </c>
      <c r="N114" s="11">
        <v>52</v>
      </c>
      <c r="O114" s="11">
        <v>30</v>
      </c>
      <c r="P114" s="11">
        <v>157</v>
      </c>
    </row>
    <row r="115" spans="10:16" ht="14.4" thickBot="1">
      <c r="J115" s="8" t="s">
        <v>197</v>
      </c>
      <c r="K115" s="11">
        <v>728</v>
      </c>
      <c r="L115" s="11">
        <v>179</v>
      </c>
      <c r="M115" s="11">
        <v>232</v>
      </c>
      <c r="N115" s="11">
        <v>51</v>
      </c>
      <c r="O115" s="11">
        <v>29</v>
      </c>
      <c r="P115" s="11">
        <v>96</v>
      </c>
    </row>
    <row r="116" spans="10:16" ht="14.4" thickBot="1">
      <c r="J116" s="8" t="s">
        <v>200</v>
      </c>
      <c r="K116" s="11">
        <v>665</v>
      </c>
      <c r="L116" s="11">
        <v>178</v>
      </c>
      <c r="M116" s="11">
        <v>231</v>
      </c>
      <c r="N116" s="11">
        <v>50</v>
      </c>
      <c r="O116" s="11">
        <v>28</v>
      </c>
      <c r="P116" s="11">
        <v>95</v>
      </c>
    </row>
    <row r="117" spans="10:16" ht="14.4" thickBot="1">
      <c r="J117" s="8" t="s">
        <v>207</v>
      </c>
      <c r="K117" s="11">
        <v>664</v>
      </c>
      <c r="L117" s="11">
        <v>177</v>
      </c>
      <c r="M117" s="11">
        <v>230</v>
      </c>
      <c r="N117" s="11">
        <v>49</v>
      </c>
      <c r="O117" s="11">
        <v>27</v>
      </c>
      <c r="P117" s="11">
        <v>94</v>
      </c>
    </row>
    <row r="118" spans="10:16" ht="14.4" thickBot="1">
      <c r="J118" s="8" t="s">
        <v>211</v>
      </c>
      <c r="K118" s="11">
        <v>619</v>
      </c>
      <c r="L118" s="11">
        <v>176</v>
      </c>
      <c r="M118" s="11">
        <v>229</v>
      </c>
      <c r="N118" s="11">
        <v>48</v>
      </c>
      <c r="O118" s="11">
        <v>26</v>
      </c>
      <c r="P118" s="11">
        <v>58</v>
      </c>
    </row>
    <row r="119" spans="10:16" ht="14.4" thickBot="1">
      <c r="J119" s="8" t="s">
        <v>214</v>
      </c>
      <c r="K119" s="11">
        <v>618</v>
      </c>
      <c r="L119" s="11">
        <v>148</v>
      </c>
      <c r="M119" s="11">
        <v>228</v>
      </c>
      <c r="N119" s="11">
        <v>47</v>
      </c>
      <c r="O119" s="11">
        <v>25</v>
      </c>
      <c r="P119" s="11">
        <v>57</v>
      </c>
    </row>
    <row r="120" spans="10:16" ht="14.4" thickBot="1">
      <c r="J120" s="8" t="s">
        <v>220</v>
      </c>
      <c r="K120" s="11">
        <v>617</v>
      </c>
      <c r="L120" s="11">
        <v>147</v>
      </c>
      <c r="M120" s="11">
        <v>227</v>
      </c>
      <c r="N120" s="11">
        <v>46</v>
      </c>
      <c r="O120" s="11">
        <v>24</v>
      </c>
      <c r="P120" s="11">
        <v>56</v>
      </c>
    </row>
    <row r="121" spans="10:16" ht="14.4" thickBot="1">
      <c r="J121" s="8" t="s">
        <v>223</v>
      </c>
      <c r="K121" s="11">
        <v>547</v>
      </c>
      <c r="L121" s="11">
        <v>103</v>
      </c>
      <c r="M121" s="11">
        <v>169</v>
      </c>
      <c r="N121" s="11">
        <v>45</v>
      </c>
      <c r="O121" s="11">
        <v>23</v>
      </c>
      <c r="P121" s="11">
        <v>55</v>
      </c>
    </row>
    <row r="122" spans="10:16" ht="14.4" thickBot="1">
      <c r="J122" s="8" t="s">
        <v>227</v>
      </c>
      <c r="K122" s="11">
        <v>546</v>
      </c>
      <c r="L122" s="11">
        <v>102</v>
      </c>
      <c r="M122" s="11">
        <v>151</v>
      </c>
      <c r="N122" s="11">
        <v>44</v>
      </c>
      <c r="O122" s="11">
        <v>22</v>
      </c>
      <c r="P122" s="11">
        <v>54</v>
      </c>
    </row>
    <row r="123" spans="10:16" ht="14.4" thickBot="1">
      <c r="J123" s="8" t="s">
        <v>230</v>
      </c>
      <c r="K123" s="11">
        <v>545</v>
      </c>
      <c r="L123" s="11">
        <v>101</v>
      </c>
      <c r="M123" s="11">
        <v>150</v>
      </c>
      <c r="N123" s="11">
        <v>43</v>
      </c>
      <c r="O123" s="11">
        <v>21</v>
      </c>
      <c r="P123" s="11">
        <v>53</v>
      </c>
    </row>
    <row r="124" spans="10:16" ht="14.4" thickBot="1">
      <c r="J124" s="8" t="s">
        <v>232</v>
      </c>
      <c r="K124" s="11">
        <v>544</v>
      </c>
      <c r="L124" s="11">
        <v>100</v>
      </c>
      <c r="M124" s="11">
        <v>149</v>
      </c>
      <c r="N124" s="11">
        <v>42</v>
      </c>
      <c r="O124" s="11">
        <v>20</v>
      </c>
      <c r="P124" s="11">
        <v>52</v>
      </c>
    </row>
    <row r="125" spans="10:16" ht="14.4" thickBot="1">
      <c r="J125" s="8" t="s">
        <v>237</v>
      </c>
      <c r="K125" s="11">
        <v>543</v>
      </c>
      <c r="L125" s="11">
        <v>99</v>
      </c>
      <c r="M125" s="11">
        <v>148</v>
      </c>
      <c r="N125" s="11">
        <v>41</v>
      </c>
      <c r="O125" s="11">
        <v>19</v>
      </c>
      <c r="P125" s="11">
        <v>51</v>
      </c>
    </row>
    <row r="126" spans="10:16" ht="14.4" thickBot="1">
      <c r="J126" s="8" t="s">
        <v>240</v>
      </c>
      <c r="K126" s="11">
        <v>467</v>
      </c>
      <c r="L126" s="11">
        <v>98</v>
      </c>
      <c r="M126" s="11">
        <v>97</v>
      </c>
      <c r="N126" s="11">
        <v>18</v>
      </c>
      <c r="O126" s="11">
        <v>18</v>
      </c>
      <c r="P126" s="11">
        <v>50</v>
      </c>
    </row>
    <row r="127" spans="10:16" ht="14.4" thickBot="1">
      <c r="J127" s="8" t="s">
        <v>245</v>
      </c>
      <c r="K127" s="11">
        <v>466</v>
      </c>
      <c r="L127" s="11">
        <v>94</v>
      </c>
      <c r="M127" s="11">
        <v>96</v>
      </c>
      <c r="N127" s="11">
        <v>17</v>
      </c>
      <c r="O127" s="11">
        <v>17</v>
      </c>
      <c r="P127" s="11">
        <v>49</v>
      </c>
    </row>
    <row r="128" spans="10:16" ht="14.4" thickBot="1">
      <c r="J128" s="8" t="s">
        <v>249</v>
      </c>
      <c r="K128" s="11">
        <v>465</v>
      </c>
      <c r="L128" s="11">
        <v>93</v>
      </c>
      <c r="M128" s="11">
        <v>95</v>
      </c>
      <c r="N128" s="11">
        <v>16</v>
      </c>
      <c r="O128" s="11">
        <v>16</v>
      </c>
      <c r="P128" s="11">
        <v>47</v>
      </c>
    </row>
    <row r="129" spans="10:16" ht="14.4" thickBot="1">
      <c r="J129" s="8" t="s">
        <v>251</v>
      </c>
      <c r="K129" s="11">
        <v>464</v>
      </c>
      <c r="L129" s="11">
        <v>61</v>
      </c>
      <c r="M129" s="11">
        <v>94</v>
      </c>
      <c r="N129" s="11">
        <v>15</v>
      </c>
      <c r="O129" s="11">
        <v>15</v>
      </c>
      <c r="P129" s="11">
        <v>46</v>
      </c>
    </row>
    <row r="130" spans="10:16" ht="14.4" thickBot="1">
      <c r="J130" s="8" t="s">
        <v>253</v>
      </c>
      <c r="K130" s="11">
        <v>387</v>
      </c>
      <c r="L130" s="11">
        <v>60</v>
      </c>
      <c r="M130" s="11">
        <v>93</v>
      </c>
      <c r="N130" s="11">
        <v>14</v>
      </c>
      <c r="O130" s="11">
        <v>14</v>
      </c>
      <c r="P130" s="11">
        <v>45</v>
      </c>
    </row>
    <row r="131" spans="10:16" ht="14.4" thickBot="1">
      <c r="J131" s="8" t="s">
        <v>255</v>
      </c>
      <c r="K131" s="11">
        <v>386</v>
      </c>
      <c r="L131" s="11">
        <v>41</v>
      </c>
      <c r="M131" s="11">
        <v>52</v>
      </c>
      <c r="N131" s="11">
        <v>13</v>
      </c>
      <c r="O131" s="11">
        <v>13</v>
      </c>
      <c r="P131" s="11">
        <v>44</v>
      </c>
    </row>
    <row r="132" spans="10:16" ht="14.4" thickBot="1">
      <c r="J132" s="8" t="s">
        <v>257</v>
      </c>
      <c r="K132" s="11">
        <v>385</v>
      </c>
      <c r="L132" s="11">
        <v>40</v>
      </c>
      <c r="M132" s="11">
        <v>51</v>
      </c>
      <c r="N132" s="11">
        <v>12</v>
      </c>
      <c r="O132" s="11">
        <v>12</v>
      </c>
      <c r="P132" s="11">
        <v>43</v>
      </c>
    </row>
    <row r="133" spans="10:16" ht="14.4" thickBot="1">
      <c r="J133" s="8" t="s">
        <v>261</v>
      </c>
      <c r="K133" s="11">
        <v>384</v>
      </c>
      <c r="L133" s="11">
        <v>39</v>
      </c>
      <c r="M133" s="11">
        <v>50</v>
      </c>
      <c r="N133" s="11">
        <v>11</v>
      </c>
      <c r="O133" s="11">
        <v>11</v>
      </c>
      <c r="P133" s="11">
        <v>42</v>
      </c>
    </row>
    <row r="134" spans="10:16" ht="14.4" thickBot="1">
      <c r="J134" s="8" t="s">
        <v>262</v>
      </c>
      <c r="K134" s="11">
        <v>383</v>
      </c>
      <c r="L134" s="11">
        <v>38</v>
      </c>
      <c r="M134" s="11">
        <v>49</v>
      </c>
      <c r="N134" s="11">
        <v>10</v>
      </c>
      <c r="O134" s="11">
        <v>10</v>
      </c>
      <c r="P134" s="11">
        <v>41</v>
      </c>
    </row>
    <row r="135" spans="10:16" ht="14.4" thickBot="1">
      <c r="J135" s="8" t="s">
        <v>267</v>
      </c>
      <c r="K135" s="11">
        <v>315</v>
      </c>
      <c r="L135" s="11">
        <v>37</v>
      </c>
      <c r="M135" s="11">
        <v>48</v>
      </c>
      <c r="N135" s="11">
        <v>9</v>
      </c>
      <c r="O135" s="11">
        <v>9</v>
      </c>
      <c r="P135" s="11">
        <v>40</v>
      </c>
    </row>
    <row r="136" spans="10:16" ht="14.4" thickBot="1">
      <c r="J136" s="8" t="s">
        <v>271</v>
      </c>
      <c r="K136" s="11">
        <v>314</v>
      </c>
      <c r="L136" s="11">
        <v>36</v>
      </c>
      <c r="M136" s="11">
        <v>30</v>
      </c>
      <c r="N136" s="11">
        <v>8</v>
      </c>
      <c r="O136" s="11">
        <v>8</v>
      </c>
      <c r="P136" s="11">
        <v>39</v>
      </c>
    </row>
    <row r="137" spans="10:16" ht="14.4" thickBot="1">
      <c r="J137" s="8" t="s">
        <v>274</v>
      </c>
      <c r="K137" s="11">
        <v>121</v>
      </c>
      <c r="L137" s="11">
        <v>35</v>
      </c>
      <c r="M137" s="11">
        <v>29</v>
      </c>
      <c r="N137" s="11">
        <v>7</v>
      </c>
      <c r="O137" s="11">
        <v>7</v>
      </c>
      <c r="P137" s="11">
        <v>7</v>
      </c>
    </row>
    <row r="138" spans="10:16" ht="14.4" thickBot="1">
      <c r="J138" s="8" t="s">
        <v>275</v>
      </c>
      <c r="K138" s="11">
        <v>120</v>
      </c>
      <c r="L138" s="11">
        <v>34</v>
      </c>
      <c r="M138" s="11">
        <v>28</v>
      </c>
      <c r="N138" s="11">
        <v>6</v>
      </c>
      <c r="O138" s="11">
        <v>6</v>
      </c>
      <c r="P138" s="11">
        <v>6</v>
      </c>
    </row>
    <row r="139" spans="10:16" ht="14.4" thickBot="1">
      <c r="J139" s="8" t="s">
        <v>277</v>
      </c>
      <c r="K139" s="11">
        <v>14</v>
      </c>
      <c r="L139" s="11">
        <v>29</v>
      </c>
      <c r="M139" s="11">
        <v>27</v>
      </c>
      <c r="N139" s="11">
        <v>5</v>
      </c>
      <c r="O139" s="11">
        <v>5</v>
      </c>
      <c r="P139" s="11">
        <v>5</v>
      </c>
    </row>
    <row r="140" spans="10:16" ht="14.4" thickBot="1">
      <c r="J140" s="8" t="s">
        <v>281</v>
      </c>
      <c r="K140" s="11">
        <v>4</v>
      </c>
      <c r="L140" s="11">
        <v>28</v>
      </c>
      <c r="M140" s="11">
        <v>26</v>
      </c>
      <c r="N140" s="11">
        <v>4</v>
      </c>
      <c r="O140" s="11">
        <v>4</v>
      </c>
      <c r="P140" s="11">
        <v>4</v>
      </c>
    </row>
    <row r="141" spans="10:16" ht="14.4" thickBot="1">
      <c r="J141" s="8" t="s">
        <v>282</v>
      </c>
      <c r="K141" s="11">
        <v>3</v>
      </c>
      <c r="L141" s="11">
        <v>27</v>
      </c>
      <c r="M141" s="11">
        <v>3</v>
      </c>
      <c r="N141" s="11">
        <v>3</v>
      </c>
      <c r="O141" s="11">
        <v>3</v>
      </c>
      <c r="P141" s="11">
        <v>3</v>
      </c>
    </row>
    <row r="142" spans="10:16" ht="14.4" thickBot="1">
      <c r="J142" s="8" t="s">
        <v>285</v>
      </c>
      <c r="K142" s="11">
        <v>2</v>
      </c>
      <c r="L142" s="11">
        <v>2</v>
      </c>
      <c r="M142" s="11">
        <v>2</v>
      </c>
      <c r="N142" s="11">
        <v>2</v>
      </c>
      <c r="O142" s="11">
        <v>2</v>
      </c>
      <c r="P142" s="11">
        <v>2</v>
      </c>
    </row>
    <row r="143" spans="10:16" ht="14.4" thickBot="1">
      <c r="J143" s="8" t="s">
        <v>286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</row>
    <row r="144" spans="10:16" ht="14.4" thickBot="1">
      <c r="J144" s="8" t="s">
        <v>287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</row>
    <row r="145" spans="10:20" ht="18.600000000000001" thickBot="1">
      <c r="J145" s="4"/>
    </row>
    <row r="146" spans="10:20" ht="14.4" thickBot="1">
      <c r="J146" s="8" t="s">
        <v>475</v>
      </c>
      <c r="K146" s="8" t="s">
        <v>74</v>
      </c>
      <c r="L146" s="8" t="s">
        <v>75</v>
      </c>
      <c r="M146" s="8" t="s">
        <v>76</v>
      </c>
      <c r="N146" s="8" t="s">
        <v>77</v>
      </c>
      <c r="O146" s="8" t="s">
        <v>78</v>
      </c>
      <c r="P146" s="8" t="s">
        <v>79</v>
      </c>
      <c r="Q146" s="8" t="s">
        <v>292</v>
      </c>
      <c r="R146" s="8" t="s">
        <v>293</v>
      </c>
      <c r="S146" s="8" t="s">
        <v>294</v>
      </c>
      <c r="T146" s="8" t="s">
        <v>295</v>
      </c>
    </row>
    <row r="147" spans="10:20" ht="14.4" thickBot="1">
      <c r="J147" s="8" t="s">
        <v>82</v>
      </c>
      <c r="K147" s="11">
        <v>467</v>
      </c>
      <c r="L147" s="11">
        <v>101</v>
      </c>
      <c r="M147" s="11">
        <v>316</v>
      </c>
      <c r="N147" s="11">
        <v>48</v>
      </c>
      <c r="O147" s="11">
        <v>29</v>
      </c>
      <c r="P147" s="11">
        <v>39</v>
      </c>
      <c r="Q147" s="11">
        <v>1000</v>
      </c>
      <c r="R147" s="11">
        <v>1000</v>
      </c>
      <c r="S147" s="11">
        <v>0</v>
      </c>
      <c r="T147" s="11">
        <v>0</v>
      </c>
    </row>
    <row r="148" spans="10:20" ht="14.4" thickBot="1">
      <c r="J148" s="8" t="s">
        <v>83</v>
      </c>
      <c r="K148" s="11">
        <v>908</v>
      </c>
      <c r="L148" s="11">
        <v>28</v>
      </c>
      <c r="M148" s="11">
        <v>49</v>
      </c>
      <c r="N148" s="11">
        <v>3</v>
      </c>
      <c r="O148" s="11">
        <v>10</v>
      </c>
      <c r="P148" s="11">
        <v>2</v>
      </c>
      <c r="Q148" s="11">
        <v>1000</v>
      </c>
      <c r="R148" s="11">
        <v>1000</v>
      </c>
      <c r="S148" s="11">
        <v>0</v>
      </c>
      <c r="T148" s="11">
        <v>0</v>
      </c>
    </row>
    <row r="149" spans="10:20" ht="14.4" thickBot="1">
      <c r="J149" s="8" t="s">
        <v>84</v>
      </c>
      <c r="K149" s="11">
        <v>466</v>
      </c>
      <c r="L149" s="11">
        <v>179</v>
      </c>
      <c r="M149" s="11">
        <v>266</v>
      </c>
      <c r="N149" s="11">
        <v>52</v>
      </c>
      <c r="O149" s="11">
        <v>30</v>
      </c>
      <c r="P149" s="11">
        <v>7</v>
      </c>
      <c r="Q149" s="11">
        <v>1000</v>
      </c>
      <c r="R149" s="11">
        <v>1000</v>
      </c>
      <c r="S149" s="11">
        <v>0</v>
      </c>
      <c r="T149" s="11">
        <v>0</v>
      </c>
    </row>
    <row r="150" spans="10:20" ht="14.4" thickBot="1">
      <c r="J150" s="8" t="s">
        <v>85</v>
      </c>
      <c r="K150" s="11">
        <v>957</v>
      </c>
      <c r="L150" s="11">
        <v>0</v>
      </c>
      <c r="M150" s="11">
        <v>27</v>
      </c>
      <c r="N150" s="11">
        <v>6</v>
      </c>
      <c r="O150" s="11">
        <v>10</v>
      </c>
      <c r="P150" s="11">
        <v>0</v>
      </c>
      <c r="Q150" s="11">
        <v>1000</v>
      </c>
      <c r="R150" s="11">
        <v>1000</v>
      </c>
      <c r="S150" s="11">
        <v>0</v>
      </c>
      <c r="T150" s="11">
        <v>0</v>
      </c>
    </row>
    <row r="151" spans="10:20" ht="14.4" thickBot="1">
      <c r="J151" s="8" t="s">
        <v>86</v>
      </c>
      <c r="K151" s="11">
        <v>383</v>
      </c>
      <c r="L151" s="11">
        <v>206</v>
      </c>
      <c r="M151" s="11">
        <v>277</v>
      </c>
      <c r="N151" s="11">
        <v>57</v>
      </c>
      <c r="O151" s="11">
        <v>33</v>
      </c>
      <c r="P151" s="11">
        <v>44</v>
      </c>
      <c r="Q151" s="11">
        <v>1000</v>
      </c>
      <c r="R151" s="11">
        <v>1000</v>
      </c>
      <c r="S151" s="11">
        <v>0</v>
      </c>
      <c r="T151" s="11">
        <v>0</v>
      </c>
    </row>
    <row r="152" spans="10:20" ht="14.4" thickBot="1">
      <c r="J152" s="8" t="s">
        <v>87</v>
      </c>
      <c r="K152" s="11">
        <v>813</v>
      </c>
      <c r="L152" s="11">
        <v>100</v>
      </c>
      <c r="M152" s="11">
        <v>29</v>
      </c>
      <c r="N152" s="11">
        <v>42</v>
      </c>
      <c r="O152" s="11">
        <v>12</v>
      </c>
      <c r="P152" s="11">
        <v>5</v>
      </c>
      <c r="Q152" s="11">
        <v>1001</v>
      </c>
      <c r="R152" s="11">
        <v>1000</v>
      </c>
      <c r="S152" s="11">
        <v>-1</v>
      </c>
      <c r="T152" s="11">
        <v>-0.1</v>
      </c>
    </row>
    <row r="153" spans="10:20" ht="14.4" thickBot="1">
      <c r="J153" s="8" t="s">
        <v>88</v>
      </c>
      <c r="K153" s="11">
        <v>315</v>
      </c>
      <c r="L153" s="11">
        <v>102</v>
      </c>
      <c r="M153" s="11">
        <v>317</v>
      </c>
      <c r="N153" s="11">
        <v>63</v>
      </c>
      <c r="O153" s="11">
        <v>32</v>
      </c>
      <c r="P153" s="11">
        <v>171</v>
      </c>
      <c r="Q153" s="11">
        <v>1000</v>
      </c>
      <c r="R153" s="11">
        <v>1000</v>
      </c>
      <c r="S153" s="11">
        <v>0</v>
      </c>
      <c r="T153" s="11">
        <v>0</v>
      </c>
    </row>
    <row r="154" spans="10:20" ht="14.4" thickBot="1">
      <c r="J154" s="8" t="s">
        <v>89</v>
      </c>
      <c r="K154" s="11">
        <v>728</v>
      </c>
      <c r="L154" s="11">
        <v>98</v>
      </c>
      <c r="M154" s="11">
        <v>50</v>
      </c>
      <c r="N154" s="11">
        <v>17</v>
      </c>
      <c r="O154" s="11">
        <v>13</v>
      </c>
      <c r="P154" s="11">
        <v>95</v>
      </c>
      <c r="Q154" s="11">
        <v>1001</v>
      </c>
      <c r="R154" s="11">
        <v>1000</v>
      </c>
      <c r="S154" s="11">
        <v>-1</v>
      </c>
      <c r="T154" s="11">
        <v>-0.1</v>
      </c>
    </row>
    <row r="155" spans="10:20" ht="14.4" thickBot="1">
      <c r="J155" s="8" t="s">
        <v>90</v>
      </c>
      <c r="K155" s="11">
        <v>3</v>
      </c>
      <c r="L155" s="11">
        <v>222</v>
      </c>
      <c r="M155" s="11">
        <v>422</v>
      </c>
      <c r="N155" s="11">
        <v>60</v>
      </c>
      <c r="O155" s="11">
        <v>136</v>
      </c>
      <c r="P155" s="11">
        <v>158</v>
      </c>
      <c r="Q155" s="11">
        <v>1001</v>
      </c>
      <c r="R155" s="11">
        <v>1000</v>
      </c>
      <c r="S155" s="11">
        <v>-1</v>
      </c>
      <c r="T155" s="11">
        <v>-0.1</v>
      </c>
    </row>
    <row r="156" spans="10:20" ht="14.4" thickBot="1">
      <c r="J156" s="8" t="s">
        <v>91</v>
      </c>
      <c r="K156" s="11">
        <v>729</v>
      </c>
      <c r="L156" s="11">
        <v>39</v>
      </c>
      <c r="M156" s="11">
        <v>151</v>
      </c>
      <c r="N156" s="11">
        <v>9</v>
      </c>
      <c r="O156" s="11">
        <v>23</v>
      </c>
      <c r="P156" s="11">
        <v>50</v>
      </c>
      <c r="Q156" s="11">
        <v>1001</v>
      </c>
      <c r="R156" s="11">
        <v>1000</v>
      </c>
      <c r="S156" s="11">
        <v>-1</v>
      </c>
      <c r="T156" s="11">
        <v>-0.1</v>
      </c>
    </row>
    <row r="157" spans="10:20" ht="14.4" thickBot="1">
      <c r="J157" s="8" t="s">
        <v>92</v>
      </c>
      <c r="K157" s="11">
        <v>14</v>
      </c>
      <c r="L157" s="11">
        <v>225</v>
      </c>
      <c r="M157" s="11">
        <v>420</v>
      </c>
      <c r="N157" s="11">
        <v>60</v>
      </c>
      <c r="O157" s="11">
        <v>125</v>
      </c>
      <c r="P157" s="11">
        <v>157</v>
      </c>
      <c r="Q157" s="11">
        <v>1001</v>
      </c>
      <c r="R157" s="11">
        <v>1000</v>
      </c>
      <c r="S157" s="11">
        <v>-1</v>
      </c>
      <c r="T157" s="11">
        <v>-0.1</v>
      </c>
    </row>
    <row r="158" spans="10:20" ht="14.4" thickBot="1">
      <c r="J158" s="8" t="s">
        <v>93</v>
      </c>
      <c r="K158" s="11">
        <v>618</v>
      </c>
      <c r="L158" s="11">
        <v>208</v>
      </c>
      <c r="M158" s="11">
        <v>94</v>
      </c>
      <c r="N158" s="11">
        <v>13</v>
      </c>
      <c r="O158" s="11">
        <v>21</v>
      </c>
      <c r="P158" s="11">
        <v>46</v>
      </c>
      <c r="Q158" s="11">
        <v>1000</v>
      </c>
      <c r="R158" s="11">
        <v>1000</v>
      </c>
      <c r="S158" s="11">
        <v>0</v>
      </c>
      <c r="T158" s="11">
        <v>0</v>
      </c>
    </row>
    <row r="159" spans="10:20" ht="14.4" thickBot="1">
      <c r="J159" s="8" t="s">
        <v>94</v>
      </c>
      <c r="K159" s="11">
        <v>4</v>
      </c>
      <c r="L159" s="11">
        <v>223</v>
      </c>
      <c r="M159" s="11">
        <v>418</v>
      </c>
      <c r="N159" s="11">
        <v>61</v>
      </c>
      <c r="O159" s="11">
        <v>125</v>
      </c>
      <c r="P159" s="11">
        <v>170</v>
      </c>
      <c r="Q159" s="11">
        <v>1001</v>
      </c>
      <c r="R159" s="11">
        <v>1000</v>
      </c>
      <c r="S159" s="11">
        <v>-1</v>
      </c>
      <c r="T159" s="11">
        <v>-0.1</v>
      </c>
    </row>
    <row r="160" spans="10:20" ht="14.4" thickBot="1">
      <c r="J160" s="8" t="s">
        <v>95</v>
      </c>
      <c r="K160" s="11">
        <v>546</v>
      </c>
      <c r="L160" s="11">
        <v>179</v>
      </c>
      <c r="M160" s="11">
        <v>148</v>
      </c>
      <c r="N160" s="11">
        <v>13</v>
      </c>
      <c r="O160" s="11">
        <v>21</v>
      </c>
      <c r="P160" s="11">
        <v>94</v>
      </c>
      <c r="Q160" s="11">
        <v>1001</v>
      </c>
      <c r="R160" s="11">
        <v>1000</v>
      </c>
      <c r="S160" s="11">
        <v>-1</v>
      </c>
      <c r="T160" s="11">
        <v>-0.1</v>
      </c>
    </row>
    <row r="161" spans="10:20" ht="14.4" thickBot="1">
      <c r="J161" s="8" t="s">
        <v>96</v>
      </c>
      <c r="K161" s="11">
        <v>2</v>
      </c>
      <c r="L161" s="11">
        <v>210</v>
      </c>
      <c r="M161" s="11">
        <v>421</v>
      </c>
      <c r="N161" s="11">
        <v>64</v>
      </c>
      <c r="O161" s="11">
        <v>135</v>
      </c>
      <c r="P161" s="11">
        <v>168</v>
      </c>
      <c r="Q161" s="11">
        <v>1000</v>
      </c>
      <c r="R161" s="11">
        <v>1000</v>
      </c>
      <c r="S161" s="11">
        <v>0</v>
      </c>
      <c r="T161" s="11">
        <v>0</v>
      </c>
    </row>
    <row r="162" spans="10:20" ht="14.4" thickBot="1">
      <c r="J162" s="8" t="s">
        <v>97</v>
      </c>
      <c r="K162" s="11">
        <v>545</v>
      </c>
      <c r="L162" s="11">
        <v>147</v>
      </c>
      <c r="M162" s="11">
        <v>148</v>
      </c>
      <c r="N162" s="11">
        <v>44</v>
      </c>
      <c r="O162" s="11">
        <v>23</v>
      </c>
      <c r="P162" s="11">
        <v>94</v>
      </c>
      <c r="Q162" s="11">
        <v>1001</v>
      </c>
      <c r="R162" s="11">
        <v>1000</v>
      </c>
      <c r="S162" s="11">
        <v>-1</v>
      </c>
      <c r="T162" s="11">
        <v>-0.1</v>
      </c>
    </row>
    <row r="163" spans="10:20" ht="14.4" thickBot="1">
      <c r="J163" s="8" t="s">
        <v>98</v>
      </c>
      <c r="K163" s="11">
        <v>1</v>
      </c>
      <c r="L163" s="11">
        <v>315</v>
      </c>
      <c r="M163" s="11">
        <v>417</v>
      </c>
      <c r="N163" s="11">
        <v>62</v>
      </c>
      <c r="O163" s="11">
        <v>36</v>
      </c>
      <c r="P163" s="11">
        <v>169</v>
      </c>
      <c r="Q163" s="11">
        <v>1000</v>
      </c>
      <c r="R163" s="11">
        <v>1000</v>
      </c>
      <c r="S163" s="11">
        <v>0</v>
      </c>
      <c r="T163" s="11">
        <v>0</v>
      </c>
    </row>
    <row r="164" spans="10:20" ht="14.4" thickBot="1">
      <c r="J164" s="8" t="s">
        <v>99</v>
      </c>
      <c r="K164" s="11">
        <v>664</v>
      </c>
      <c r="L164" s="11">
        <v>207</v>
      </c>
      <c r="M164" s="11">
        <v>51</v>
      </c>
      <c r="N164" s="11">
        <v>6</v>
      </c>
      <c r="O164" s="11">
        <v>17</v>
      </c>
      <c r="P164" s="11">
        <v>55</v>
      </c>
      <c r="Q164" s="11">
        <v>1000</v>
      </c>
      <c r="R164" s="11">
        <v>1000</v>
      </c>
      <c r="S164" s="11">
        <v>0</v>
      </c>
      <c r="T164" s="11">
        <v>0</v>
      </c>
    </row>
    <row r="165" spans="10:20" ht="14.4" thickBot="1">
      <c r="J165" s="8" t="s">
        <v>100</v>
      </c>
      <c r="K165" s="11">
        <v>121</v>
      </c>
      <c r="L165" s="11">
        <v>221</v>
      </c>
      <c r="M165" s="11">
        <v>416</v>
      </c>
      <c r="N165" s="11">
        <v>57</v>
      </c>
      <c r="O165" s="11">
        <v>133</v>
      </c>
      <c r="P165" s="11">
        <v>53</v>
      </c>
      <c r="Q165" s="11">
        <v>1001</v>
      </c>
      <c r="R165" s="11">
        <v>1000</v>
      </c>
      <c r="S165" s="11">
        <v>-1</v>
      </c>
      <c r="T165" s="11">
        <v>-0.1</v>
      </c>
    </row>
    <row r="166" spans="10:20" ht="14.4" thickBot="1">
      <c r="J166" s="8" t="s">
        <v>101</v>
      </c>
      <c r="K166" s="11">
        <v>731</v>
      </c>
      <c r="L166" s="11">
        <v>98</v>
      </c>
      <c r="M166" s="11">
        <v>94</v>
      </c>
      <c r="N166" s="11">
        <v>17</v>
      </c>
      <c r="O166" s="11">
        <v>14</v>
      </c>
      <c r="P166" s="11">
        <v>46</v>
      </c>
      <c r="Q166" s="11">
        <v>1000</v>
      </c>
      <c r="R166" s="11">
        <v>1000</v>
      </c>
      <c r="S166" s="11">
        <v>0</v>
      </c>
      <c r="T166" s="11">
        <v>0</v>
      </c>
    </row>
    <row r="167" spans="10:20" ht="14.4" thickBot="1">
      <c r="J167" s="8" t="s">
        <v>102</v>
      </c>
      <c r="K167" s="11">
        <v>544</v>
      </c>
      <c r="L167" s="11">
        <v>103</v>
      </c>
      <c r="M167" s="11">
        <v>230</v>
      </c>
      <c r="N167" s="11">
        <v>57</v>
      </c>
      <c r="O167" s="11">
        <v>25</v>
      </c>
      <c r="P167" s="11">
        <v>42</v>
      </c>
      <c r="Q167" s="11">
        <v>1001</v>
      </c>
      <c r="R167" s="11">
        <v>1000</v>
      </c>
      <c r="S167" s="11">
        <v>-1</v>
      </c>
      <c r="T167" s="11">
        <v>-0.1</v>
      </c>
    </row>
    <row r="168" spans="10:20" ht="14.4" thickBot="1">
      <c r="J168" s="8" t="s">
        <v>103</v>
      </c>
      <c r="K168" s="11">
        <v>972</v>
      </c>
      <c r="L168" s="11">
        <v>1</v>
      </c>
      <c r="M168" s="11">
        <v>0</v>
      </c>
      <c r="N168" s="11">
        <v>18</v>
      </c>
      <c r="O168" s="11">
        <v>5</v>
      </c>
      <c r="P168" s="11">
        <v>4</v>
      </c>
      <c r="Q168" s="11">
        <v>1000</v>
      </c>
      <c r="R168" s="11">
        <v>1000</v>
      </c>
      <c r="S168" s="11">
        <v>0</v>
      </c>
      <c r="T168" s="11">
        <v>0</v>
      </c>
    </row>
    <row r="169" spans="10:20" ht="14.4" thickBot="1">
      <c r="J169" s="8" t="s">
        <v>104</v>
      </c>
      <c r="K169" s="11">
        <v>465</v>
      </c>
      <c r="L169" s="11">
        <v>176</v>
      </c>
      <c r="M169" s="11">
        <v>231</v>
      </c>
      <c r="N169" s="11">
        <v>53</v>
      </c>
      <c r="O169" s="11">
        <v>32</v>
      </c>
      <c r="P169" s="11">
        <v>43</v>
      </c>
      <c r="Q169" s="11">
        <v>1000</v>
      </c>
      <c r="R169" s="11">
        <v>1000</v>
      </c>
      <c r="S169" s="11">
        <v>0</v>
      </c>
      <c r="T169" s="11">
        <v>0</v>
      </c>
    </row>
    <row r="170" spans="10:20" ht="14.4" thickBot="1">
      <c r="J170" s="8" t="s">
        <v>105</v>
      </c>
      <c r="K170" s="11">
        <v>909</v>
      </c>
      <c r="L170" s="11">
        <v>36</v>
      </c>
      <c r="M170" s="11">
        <v>26</v>
      </c>
      <c r="N170" s="11">
        <v>13</v>
      </c>
      <c r="O170" s="11">
        <v>10</v>
      </c>
      <c r="P170" s="11">
        <v>6</v>
      </c>
      <c r="Q170" s="11">
        <v>1000</v>
      </c>
      <c r="R170" s="11">
        <v>1000</v>
      </c>
      <c r="S170" s="11">
        <v>0</v>
      </c>
      <c r="T170" s="11">
        <v>0</v>
      </c>
    </row>
    <row r="171" spans="10:20" ht="14.4" thickBot="1">
      <c r="J171" s="8" t="s">
        <v>106</v>
      </c>
      <c r="K171" s="11">
        <v>385</v>
      </c>
      <c r="L171" s="11">
        <v>212</v>
      </c>
      <c r="M171" s="11">
        <v>233</v>
      </c>
      <c r="N171" s="11">
        <v>51</v>
      </c>
      <c r="O171" s="11">
        <v>25</v>
      </c>
      <c r="P171" s="11">
        <v>94</v>
      </c>
      <c r="Q171" s="11">
        <v>1000</v>
      </c>
      <c r="R171" s="11">
        <v>1000</v>
      </c>
      <c r="S171" s="11">
        <v>0</v>
      </c>
      <c r="T171" s="11">
        <v>0</v>
      </c>
    </row>
    <row r="172" spans="10:20" ht="14.4" thickBot="1">
      <c r="J172" s="8" t="s">
        <v>107</v>
      </c>
      <c r="K172" s="11">
        <v>911</v>
      </c>
      <c r="L172" s="11">
        <v>27</v>
      </c>
      <c r="M172" s="11">
        <v>2</v>
      </c>
      <c r="N172" s="11">
        <v>17</v>
      </c>
      <c r="O172" s="11">
        <v>2</v>
      </c>
      <c r="P172" s="11">
        <v>41</v>
      </c>
      <c r="Q172" s="11">
        <v>1000</v>
      </c>
      <c r="R172" s="11">
        <v>1000</v>
      </c>
      <c r="S172" s="11">
        <v>0</v>
      </c>
      <c r="T172" s="11">
        <v>0</v>
      </c>
    </row>
    <row r="173" spans="10:20" ht="14.4" thickBot="1">
      <c r="J173" s="8" t="s">
        <v>108</v>
      </c>
      <c r="K173" s="11">
        <v>543</v>
      </c>
      <c r="L173" s="11">
        <v>93</v>
      </c>
      <c r="M173" s="11">
        <v>228</v>
      </c>
      <c r="N173" s="11">
        <v>54</v>
      </c>
      <c r="O173" s="11">
        <v>28</v>
      </c>
      <c r="P173" s="11">
        <v>55</v>
      </c>
      <c r="Q173" s="11">
        <v>1001</v>
      </c>
      <c r="R173" s="11">
        <v>1000</v>
      </c>
      <c r="S173" s="11">
        <v>-1</v>
      </c>
      <c r="T173" s="11">
        <v>-0.1</v>
      </c>
    </row>
    <row r="174" spans="10:20" ht="14.4" thickBot="1">
      <c r="J174" s="8" t="s">
        <v>109</v>
      </c>
      <c r="K174" s="11">
        <v>911</v>
      </c>
      <c r="L174" s="11">
        <v>34</v>
      </c>
      <c r="M174" s="11">
        <v>1</v>
      </c>
      <c r="N174" s="11">
        <v>9</v>
      </c>
      <c r="O174" s="11">
        <v>5</v>
      </c>
      <c r="P174" s="11">
        <v>40</v>
      </c>
      <c r="Q174" s="11">
        <v>1000</v>
      </c>
      <c r="R174" s="11">
        <v>1000</v>
      </c>
      <c r="S174" s="11">
        <v>0</v>
      </c>
      <c r="T174" s="11">
        <v>0</v>
      </c>
    </row>
    <row r="175" spans="10:20" ht="14.4" thickBot="1">
      <c r="J175" s="8" t="s">
        <v>110</v>
      </c>
      <c r="K175" s="11">
        <v>120</v>
      </c>
      <c r="L175" s="11">
        <v>209</v>
      </c>
      <c r="M175" s="11">
        <v>419</v>
      </c>
      <c r="N175" s="11">
        <v>58</v>
      </c>
      <c r="O175" s="11">
        <v>35</v>
      </c>
      <c r="P175" s="11">
        <v>159</v>
      </c>
      <c r="Q175" s="11">
        <v>1000</v>
      </c>
      <c r="R175" s="11">
        <v>1000</v>
      </c>
      <c r="S175" s="11">
        <v>0</v>
      </c>
      <c r="T175" s="11">
        <v>0</v>
      </c>
    </row>
    <row r="176" spans="10:20" ht="14.4" thickBot="1">
      <c r="J176" s="8" t="s">
        <v>111</v>
      </c>
      <c r="K176" s="11">
        <v>619</v>
      </c>
      <c r="L176" s="11">
        <v>148</v>
      </c>
      <c r="M176" s="11">
        <v>149</v>
      </c>
      <c r="N176" s="11">
        <v>17</v>
      </c>
      <c r="O176" s="11">
        <v>18</v>
      </c>
      <c r="P176" s="11">
        <v>50</v>
      </c>
      <c r="Q176" s="11">
        <v>1001</v>
      </c>
      <c r="R176" s="11">
        <v>1000</v>
      </c>
      <c r="S176" s="11">
        <v>-1</v>
      </c>
      <c r="T176" s="11">
        <v>-0.1</v>
      </c>
    </row>
    <row r="177" spans="10:20" ht="14.4" thickBot="1">
      <c r="J177" s="8" t="s">
        <v>112</v>
      </c>
      <c r="K177" s="11">
        <v>384</v>
      </c>
      <c r="L177" s="11">
        <v>99</v>
      </c>
      <c r="M177" s="11">
        <v>267</v>
      </c>
      <c r="N177" s="11">
        <v>51</v>
      </c>
      <c r="O177" s="11">
        <v>35</v>
      </c>
      <c r="P177" s="11">
        <v>165</v>
      </c>
      <c r="Q177" s="11">
        <v>1001</v>
      </c>
      <c r="R177" s="11">
        <v>1000</v>
      </c>
      <c r="S177" s="11">
        <v>-1</v>
      </c>
      <c r="T177" s="11">
        <v>-0.1</v>
      </c>
    </row>
    <row r="178" spans="10:20" ht="14.4" thickBot="1">
      <c r="J178" s="8" t="s">
        <v>113</v>
      </c>
      <c r="K178" s="11">
        <v>811</v>
      </c>
      <c r="L178" s="11">
        <v>60</v>
      </c>
      <c r="M178" s="11">
        <v>30</v>
      </c>
      <c r="N178" s="11">
        <v>41</v>
      </c>
      <c r="O178" s="11">
        <v>12</v>
      </c>
      <c r="P178" s="11">
        <v>47</v>
      </c>
      <c r="Q178" s="11">
        <v>1001</v>
      </c>
      <c r="R178" s="11">
        <v>1000</v>
      </c>
      <c r="S178" s="11">
        <v>-1</v>
      </c>
      <c r="T178" s="11">
        <v>-0.1</v>
      </c>
    </row>
    <row r="179" spans="10:20" ht="14.4" thickBot="1">
      <c r="J179" s="8" t="s">
        <v>114</v>
      </c>
      <c r="K179" s="11">
        <v>617</v>
      </c>
      <c r="L179" s="11">
        <v>177</v>
      </c>
      <c r="M179" s="11">
        <v>96</v>
      </c>
      <c r="N179" s="11">
        <v>43</v>
      </c>
      <c r="O179" s="11">
        <v>17</v>
      </c>
      <c r="P179" s="11">
        <v>51</v>
      </c>
      <c r="Q179" s="11">
        <v>1001</v>
      </c>
      <c r="R179" s="11">
        <v>1000</v>
      </c>
      <c r="S179" s="11">
        <v>-1</v>
      </c>
      <c r="T179" s="11">
        <v>-0.1</v>
      </c>
    </row>
    <row r="180" spans="10:20" ht="14.4" thickBot="1">
      <c r="J180" s="8" t="s">
        <v>115</v>
      </c>
      <c r="K180" s="11">
        <v>314</v>
      </c>
      <c r="L180" s="11">
        <v>38</v>
      </c>
      <c r="M180" s="11">
        <v>229</v>
      </c>
      <c r="N180" s="11">
        <v>47</v>
      </c>
      <c r="O180" s="11">
        <v>26</v>
      </c>
      <c r="P180" s="11">
        <v>346</v>
      </c>
      <c r="Q180" s="11">
        <v>1000</v>
      </c>
      <c r="R180" s="11">
        <v>1000</v>
      </c>
      <c r="S180" s="11">
        <v>0</v>
      </c>
      <c r="T180" s="11">
        <v>0</v>
      </c>
    </row>
    <row r="181" spans="10:20" ht="14.4" thickBot="1">
      <c r="J181" s="8" t="s">
        <v>116</v>
      </c>
      <c r="K181" s="11">
        <v>547</v>
      </c>
      <c r="L181" s="11">
        <v>40</v>
      </c>
      <c r="M181" s="11">
        <v>52</v>
      </c>
      <c r="N181" s="11">
        <v>7</v>
      </c>
      <c r="O181" s="11">
        <v>10</v>
      </c>
      <c r="P181" s="11">
        <v>345</v>
      </c>
      <c r="Q181" s="11">
        <v>1001</v>
      </c>
      <c r="R181" s="11">
        <v>1000</v>
      </c>
      <c r="S181" s="11">
        <v>-1</v>
      </c>
      <c r="T181" s="11">
        <v>-0.1</v>
      </c>
    </row>
    <row r="182" spans="10:20" ht="14.4" thickBot="1">
      <c r="J182" s="8" t="s">
        <v>117</v>
      </c>
      <c r="K182" s="11">
        <v>465</v>
      </c>
      <c r="L182" s="11">
        <v>61</v>
      </c>
      <c r="M182" s="11">
        <v>228</v>
      </c>
      <c r="N182" s="11">
        <v>46</v>
      </c>
      <c r="O182" s="11">
        <v>28</v>
      </c>
      <c r="P182" s="11">
        <v>172</v>
      </c>
      <c r="Q182" s="11">
        <v>1000</v>
      </c>
      <c r="R182" s="11">
        <v>1000</v>
      </c>
      <c r="S182" s="11">
        <v>0</v>
      </c>
      <c r="T182" s="11">
        <v>0</v>
      </c>
    </row>
    <row r="183" spans="10:20" ht="14.4" thickBot="1">
      <c r="J183" s="8" t="s">
        <v>118</v>
      </c>
      <c r="K183" s="11">
        <v>880</v>
      </c>
      <c r="L183" s="11">
        <v>29</v>
      </c>
      <c r="M183" s="11">
        <v>28</v>
      </c>
      <c r="N183" s="11">
        <v>6</v>
      </c>
      <c r="O183" s="11">
        <v>6</v>
      </c>
      <c r="P183" s="11">
        <v>52</v>
      </c>
      <c r="Q183" s="11">
        <v>1001</v>
      </c>
      <c r="R183" s="11">
        <v>1000</v>
      </c>
      <c r="S183" s="11">
        <v>-1</v>
      </c>
      <c r="T183" s="11">
        <v>-0.1</v>
      </c>
    </row>
    <row r="184" spans="10:20" ht="14.4" thickBot="1">
      <c r="J184" s="8" t="s">
        <v>119</v>
      </c>
      <c r="K184" s="11">
        <v>386</v>
      </c>
      <c r="L184" s="11">
        <v>37</v>
      </c>
      <c r="M184" s="11">
        <v>232</v>
      </c>
      <c r="N184" s="11">
        <v>51</v>
      </c>
      <c r="O184" s="11">
        <v>135</v>
      </c>
      <c r="P184" s="11">
        <v>160</v>
      </c>
      <c r="Q184" s="11">
        <v>1001</v>
      </c>
      <c r="R184" s="11">
        <v>1000</v>
      </c>
      <c r="S184" s="11">
        <v>-1</v>
      </c>
      <c r="T184" s="11">
        <v>-0.1</v>
      </c>
    </row>
    <row r="185" spans="10:20" ht="14.4" thickBot="1">
      <c r="J185" s="8" t="s">
        <v>120</v>
      </c>
      <c r="K185" s="11">
        <v>732</v>
      </c>
      <c r="L185" s="11">
        <v>2</v>
      </c>
      <c r="M185" s="11">
        <v>150</v>
      </c>
      <c r="N185" s="11">
        <v>3</v>
      </c>
      <c r="O185" s="11">
        <v>17</v>
      </c>
      <c r="P185" s="11">
        <v>96</v>
      </c>
      <c r="Q185" s="11">
        <v>1000</v>
      </c>
      <c r="R185" s="11">
        <v>1000</v>
      </c>
      <c r="S185" s="11">
        <v>0</v>
      </c>
      <c r="T185" s="11">
        <v>0</v>
      </c>
    </row>
    <row r="186" spans="10:20" ht="14.4" thickBot="1">
      <c r="J186" s="8" t="s">
        <v>121</v>
      </c>
      <c r="K186" s="11">
        <v>665</v>
      </c>
      <c r="L186" s="11">
        <v>225</v>
      </c>
      <c r="M186" s="11">
        <v>95</v>
      </c>
      <c r="N186" s="11">
        <v>13</v>
      </c>
      <c r="O186" s="11">
        <v>1</v>
      </c>
      <c r="P186" s="11">
        <v>1</v>
      </c>
      <c r="Q186" s="11">
        <v>1000</v>
      </c>
      <c r="R186" s="11">
        <v>1000</v>
      </c>
      <c r="S186" s="11">
        <v>0</v>
      </c>
      <c r="T186" s="11">
        <v>0</v>
      </c>
    </row>
    <row r="187" spans="10:20" ht="14.4" thickBot="1">
      <c r="J187" s="8" t="s">
        <v>122</v>
      </c>
      <c r="K187" s="11">
        <v>956</v>
      </c>
      <c r="L187" s="11">
        <v>35</v>
      </c>
      <c r="M187" s="11">
        <v>3</v>
      </c>
      <c r="N187" s="11">
        <v>1</v>
      </c>
      <c r="O187" s="11">
        <v>1</v>
      </c>
      <c r="P187" s="11">
        <v>4</v>
      </c>
      <c r="Q187" s="11">
        <v>1000</v>
      </c>
      <c r="R187" s="11">
        <v>1000</v>
      </c>
      <c r="S187" s="11">
        <v>0</v>
      </c>
      <c r="T187" s="11">
        <v>0</v>
      </c>
    </row>
    <row r="188" spans="10:20" ht="14.4" thickBot="1">
      <c r="J188" s="8" t="s">
        <v>123</v>
      </c>
      <c r="K188" s="11">
        <v>387</v>
      </c>
      <c r="L188" s="11">
        <v>211</v>
      </c>
      <c r="M188" s="11">
        <v>169</v>
      </c>
      <c r="N188" s="11">
        <v>46</v>
      </c>
      <c r="O188" s="11">
        <v>19</v>
      </c>
      <c r="P188" s="11">
        <v>168</v>
      </c>
      <c r="Q188" s="11">
        <v>1000</v>
      </c>
      <c r="R188" s="11">
        <v>1000</v>
      </c>
      <c r="S188" s="11">
        <v>0</v>
      </c>
      <c r="T188" s="11">
        <v>0</v>
      </c>
    </row>
    <row r="189" spans="10:20" ht="14.4" thickBot="1">
      <c r="J189" s="8" t="s">
        <v>124</v>
      </c>
      <c r="K189" s="11">
        <v>812</v>
      </c>
      <c r="L189" s="11">
        <v>41</v>
      </c>
      <c r="M189" s="11">
        <v>48</v>
      </c>
      <c r="N189" s="11">
        <v>1</v>
      </c>
      <c r="O189" s="11">
        <v>5</v>
      </c>
      <c r="P189" s="11">
        <v>94</v>
      </c>
      <c r="Q189" s="11">
        <v>1001</v>
      </c>
      <c r="R189" s="11">
        <v>1000</v>
      </c>
      <c r="S189" s="11">
        <v>-1</v>
      </c>
      <c r="T189" s="11">
        <v>-0.1</v>
      </c>
    </row>
    <row r="190" spans="10:20" ht="14.4" thickBot="1">
      <c r="J190" s="8" t="s">
        <v>125</v>
      </c>
      <c r="K190" s="11">
        <v>0</v>
      </c>
      <c r="L190" s="11">
        <v>314</v>
      </c>
      <c r="M190" s="11">
        <v>318</v>
      </c>
      <c r="N190" s="11">
        <v>65</v>
      </c>
      <c r="O190" s="11">
        <v>137</v>
      </c>
      <c r="P190" s="11">
        <v>166</v>
      </c>
      <c r="Q190" s="11">
        <v>1000</v>
      </c>
      <c r="R190" s="11">
        <v>1000</v>
      </c>
      <c r="S190" s="11">
        <v>0</v>
      </c>
      <c r="T190" s="11">
        <v>0</v>
      </c>
    </row>
    <row r="191" spans="10:20" ht="14.4" thickBot="1"/>
    <row r="192" spans="10:20" ht="14.4" thickBot="1">
      <c r="J192" s="13" t="s">
        <v>296</v>
      </c>
      <c r="K192" s="14">
        <v>2257</v>
      </c>
    </row>
    <row r="193" spans="10:11" ht="14.4" thickBot="1">
      <c r="J193" s="13" t="s">
        <v>297</v>
      </c>
      <c r="K193" s="14">
        <v>0</v>
      </c>
    </row>
    <row r="194" spans="10:11" ht="14.4" thickBot="1">
      <c r="J194" s="13" t="s">
        <v>298</v>
      </c>
      <c r="K194" s="14">
        <v>44019</v>
      </c>
    </row>
    <row r="195" spans="10:11" ht="14.4" thickBot="1">
      <c r="J195" s="13" t="s">
        <v>299</v>
      </c>
      <c r="K195" s="14">
        <v>44000</v>
      </c>
    </row>
    <row r="196" spans="10:11" ht="14.4" thickBot="1">
      <c r="J196" s="13" t="s">
        <v>300</v>
      </c>
      <c r="K196" s="14">
        <v>19</v>
      </c>
    </row>
    <row r="197" spans="10:11" ht="14.4" thickBot="1">
      <c r="J197" s="13" t="s">
        <v>301</v>
      </c>
      <c r="K197" s="14"/>
    </row>
    <row r="198" spans="10:11" ht="14.4" thickBot="1">
      <c r="J198" s="13" t="s">
        <v>302</v>
      </c>
      <c r="K198" s="14"/>
    </row>
    <row r="199" spans="10:11" ht="14.4" thickBot="1">
      <c r="J199" s="13" t="s">
        <v>303</v>
      </c>
      <c r="K199" s="14">
        <v>0</v>
      </c>
    </row>
    <row r="201" spans="10:11">
      <c r="J201" s="15" t="s">
        <v>304</v>
      </c>
    </row>
    <row r="203" spans="10:11">
      <c r="J203" s="16" t="s">
        <v>305</v>
      </c>
    </row>
    <row r="204" spans="10:11">
      <c r="J204" s="16" t="s">
        <v>476</v>
      </c>
    </row>
  </sheetData>
  <hyperlinks>
    <hyperlink ref="J201" r:id="rId1" display="https://miau.my-x.hu/myx-free/coco/test/397586120220331130424.html" xr:uid="{213A7615-4603-4D04-BF98-D635790E304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057F-D8F5-4A2D-853C-FBB0F7C40216}">
  <dimension ref="A1:U204"/>
  <sheetViews>
    <sheetView workbookViewId="0">
      <selection activeCell="G1" sqref="G1:H1"/>
    </sheetView>
  </sheetViews>
  <sheetFormatPr defaultRowHeight="13.8"/>
  <sheetData>
    <row r="1" spans="1:21">
      <c r="G1" t="s">
        <v>691</v>
      </c>
      <c r="H1">
        <f>CORREL(G3:G46,H3:H46)</f>
        <v>0.12380372274444336</v>
      </c>
    </row>
    <row r="2" spans="1:21" ht="18">
      <c r="A2" s="17">
        <v>5</v>
      </c>
      <c r="B2" s="17">
        <v>4</v>
      </c>
      <c r="C2" s="17">
        <v>3</v>
      </c>
      <c r="D2" s="17">
        <v>2</v>
      </c>
      <c r="E2" s="17">
        <v>1</v>
      </c>
      <c r="F2" s="17" t="s">
        <v>3</v>
      </c>
      <c r="G2" t="str">
        <f>P146</f>
        <v>Becslés</v>
      </c>
      <c r="H2" t="s">
        <v>0</v>
      </c>
      <c r="J2" s="4"/>
    </row>
    <row r="3" spans="1:21">
      <c r="A3">
        <v>26</v>
      </c>
      <c r="B3">
        <v>23</v>
      </c>
      <c r="C3">
        <v>10</v>
      </c>
      <c r="D3">
        <v>18</v>
      </c>
      <c r="E3">
        <v>15</v>
      </c>
      <c r="F3">
        <v>1000</v>
      </c>
      <c r="G3">
        <f t="shared" ref="G3:G46" si="0">P147</f>
        <v>1012.8</v>
      </c>
      <c r="H3">
        <f>'sulyozott atlag - kerdoivek'!X2</f>
        <v>4552</v>
      </c>
      <c r="J3" s="5"/>
    </row>
    <row r="4" spans="1:21">
      <c r="A4">
        <v>7</v>
      </c>
      <c r="B4">
        <v>40</v>
      </c>
      <c r="C4">
        <v>34</v>
      </c>
      <c r="D4">
        <v>41</v>
      </c>
      <c r="E4">
        <v>34</v>
      </c>
      <c r="F4">
        <v>1000</v>
      </c>
      <c r="G4">
        <f t="shared" si="0"/>
        <v>996.9</v>
      </c>
      <c r="H4">
        <f>'sulyozott atlag - kerdoivek'!X3</f>
        <v>4776</v>
      </c>
    </row>
    <row r="5" spans="1:21">
      <c r="A5">
        <v>27</v>
      </c>
      <c r="B5">
        <v>15</v>
      </c>
      <c r="C5">
        <v>13</v>
      </c>
      <c r="D5">
        <v>14</v>
      </c>
      <c r="E5">
        <v>14</v>
      </c>
      <c r="F5">
        <v>1000</v>
      </c>
      <c r="G5">
        <f t="shared" si="0"/>
        <v>1017.3</v>
      </c>
      <c r="H5">
        <f>'sulyozott atlag - kerdoivek'!X4</f>
        <v>4550</v>
      </c>
    </row>
    <row r="6" spans="1:21" ht="18">
      <c r="A6">
        <v>2</v>
      </c>
      <c r="B6">
        <v>44</v>
      </c>
      <c r="C6">
        <v>39</v>
      </c>
      <c r="D6">
        <v>38</v>
      </c>
      <c r="E6">
        <v>34</v>
      </c>
      <c r="F6">
        <v>1000</v>
      </c>
      <c r="G6">
        <f t="shared" si="0"/>
        <v>996.4</v>
      </c>
      <c r="H6">
        <f>'sulyozott atlag - kerdoivek'!X5</f>
        <v>4818</v>
      </c>
      <c r="J6" s="6" t="s">
        <v>65</v>
      </c>
      <c r="K6" s="7">
        <v>7741266</v>
      </c>
      <c r="L6" s="6" t="s">
        <v>66</v>
      </c>
      <c r="M6" s="7">
        <v>44</v>
      </c>
      <c r="N6" s="6" t="s">
        <v>67</v>
      </c>
      <c r="O6" s="7">
        <v>5</v>
      </c>
      <c r="P6" s="6" t="s">
        <v>68</v>
      </c>
      <c r="Q6" s="7">
        <v>44</v>
      </c>
      <c r="R6" s="6" t="s">
        <v>69</v>
      </c>
      <c r="S6" s="7">
        <v>0</v>
      </c>
      <c r="T6" s="6" t="s">
        <v>70</v>
      </c>
      <c r="U6" s="7" t="s">
        <v>477</v>
      </c>
    </row>
    <row r="7" spans="1:21" ht="18.600000000000001" thickBot="1">
      <c r="A7">
        <v>34</v>
      </c>
      <c r="B7">
        <v>14</v>
      </c>
      <c r="C7">
        <v>11</v>
      </c>
      <c r="D7">
        <v>9</v>
      </c>
      <c r="E7">
        <v>11</v>
      </c>
      <c r="F7">
        <v>1000</v>
      </c>
      <c r="G7">
        <f t="shared" si="0"/>
        <v>1019.3</v>
      </c>
      <c r="H7">
        <f>'sulyozott atlag - kerdoivek'!X6</f>
        <v>4480</v>
      </c>
      <c r="J7" s="4"/>
    </row>
    <row r="8" spans="1:21" ht="14.4" thickBot="1">
      <c r="A8">
        <v>9</v>
      </c>
      <c r="B8">
        <v>24</v>
      </c>
      <c r="C8">
        <v>37</v>
      </c>
      <c r="D8">
        <v>24</v>
      </c>
      <c r="E8">
        <v>32</v>
      </c>
      <c r="F8">
        <v>1000</v>
      </c>
      <c r="G8">
        <f t="shared" si="0"/>
        <v>996.4</v>
      </c>
      <c r="H8">
        <f>'sulyozott atlag - kerdoivek'!X7</f>
        <v>4732</v>
      </c>
      <c r="J8" s="8" t="s">
        <v>73</v>
      </c>
      <c r="K8" s="8" t="s">
        <v>74</v>
      </c>
      <c r="L8" s="8" t="s">
        <v>75</v>
      </c>
      <c r="M8" s="8" t="s">
        <v>76</v>
      </c>
      <c r="N8" s="8" t="s">
        <v>77</v>
      </c>
      <c r="O8" s="8" t="s">
        <v>78</v>
      </c>
      <c r="P8" s="8" t="s">
        <v>81</v>
      </c>
    </row>
    <row r="9" spans="1:21" ht="14.4" thickBot="1">
      <c r="A9">
        <v>35</v>
      </c>
      <c r="B9">
        <v>22</v>
      </c>
      <c r="C9">
        <v>9</v>
      </c>
      <c r="D9">
        <v>3</v>
      </c>
      <c r="E9">
        <v>12</v>
      </c>
      <c r="F9">
        <v>1000</v>
      </c>
      <c r="G9">
        <f t="shared" si="0"/>
        <v>1020.3</v>
      </c>
      <c r="H9">
        <f>'sulyozott atlag - kerdoivek'!X8</f>
        <v>4320</v>
      </c>
      <c r="J9" s="8" t="s">
        <v>82</v>
      </c>
      <c r="K9" s="11">
        <v>26</v>
      </c>
      <c r="L9" s="11">
        <v>23</v>
      </c>
      <c r="M9" s="11">
        <v>10</v>
      </c>
      <c r="N9" s="11">
        <v>18</v>
      </c>
      <c r="O9" s="11">
        <v>15</v>
      </c>
      <c r="P9" s="11">
        <v>1000</v>
      </c>
    </row>
    <row r="10" spans="1:21" ht="14.4" thickBot="1">
      <c r="A10">
        <v>15</v>
      </c>
      <c r="B10">
        <v>26</v>
      </c>
      <c r="C10">
        <v>33</v>
      </c>
      <c r="D10">
        <v>27</v>
      </c>
      <c r="E10">
        <v>31</v>
      </c>
      <c r="F10">
        <v>1000</v>
      </c>
      <c r="G10">
        <f t="shared" si="0"/>
        <v>992.9</v>
      </c>
      <c r="H10">
        <f>'sulyozott atlag - kerdoivek'!X9</f>
        <v>4628</v>
      </c>
      <c r="J10" s="8" t="s">
        <v>83</v>
      </c>
      <c r="K10" s="11">
        <v>7</v>
      </c>
      <c r="L10" s="11">
        <v>40</v>
      </c>
      <c r="M10" s="11">
        <v>34</v>
      </c>
      <c r="N10" s="11">
        <v>41</v>
      </c>
      <c r="O10" s="11">
        <v>34</v>
      </c>
      <c r="P10" s="11">
        <v>1000</v>
      </c>
    </row>
    <row r="11" spans="1:21" ht="14.4" thickBot="1">
      <c r="A11">
        <v>41</v>
      </c>
      <c r="B11">
        <v>6</v>
      </c>
      <c r="C11">
        <v>1</v>
      </c>
      <c r="D11">
        <v>6</v>
      </c>
      <c r="E11">
        <v>2</v>
      </c>
      <c r="F11">
        <v>1000</v>
      </c>
      <c r="G11">
        <f t="shared" si="0"/>
        <v>995.9</v>
      </c>
      <c r="H11">
        <f>'sulyozott atlag - kerdoivek'!X10</f>
        <v>4290</v>
      </c>
      <c r="J11" s="8" t="s">
        <v>84</v>
      </c>
      <c r="K11" s="11">
        <v>27</v>
      </c>
      <c r="L11" s="11">
        <v>15</v>
      </c>
      <c r="M11" s="11">
        <v>13</v>
      </c>
      <c r="N11" s="11">
        <v>14</v>
      </c>
      <c r="O11" s="11">
        <v>14</v>
      </c>
      <c r="P11" s="11">
        <v>1000</v>
      </c>
    </row>
    <row r="12" spans="1:21" ht="14.4" thickBot="1">
      <c r="A12">
        <v>14</v>
      </c>
      <c r="B12">
        <v>33</v>
      </c>
      <c r="C12">
        <v>22</v>
      </c>
      <c r="D12">
        <v>35</v>
      </c>
      <c r="E12">
        <v>21</v>
      </c>
      <c r="F12">
        <v>1000</v>
      </c>
      <c r="G12">
        <f t="shared" si="0"/>
        <v>1011.3</v>
      </c>
      <c r="H12">
        <f>'sulyozott atlag - kerdoivek'!X11</f>
        <v>4634</v>
      </c>
      <c r="J12" s="8" t="s">
        <v>85</v>
      </c>
      <c r="K12" s="11">
        <v>2</v>
      </c>
      <c r="L12" s="11">
        <v>44</v>
      </c>
      <c r="M12" s="11">
        <v>39</v>
      </c>
      <c r="N12" s="11">
        <v>38</v>
      </c>
      <c r="O12" s="11">
        <v>34</v>
      </c>
      <c r="P12" s="11">
        <v>1000</v>
      </c>
    </row>
    <row r="13" spans="1:21" ht="14.4" thickBot="1">
      <c r="A13">
        <v>39</v>
      </c>
      <c r="B13">
        <v>3</v>
      </c>
      <c r="C13">
        <v>3</v>
      </c>
      <c r="D13">
        <v>6</v>
      </c>
      <c r="E13">
        <v>6</v>
      </c>
      <c r="F13">
        <v>1000</v>
      </c>
      <c r="G13">
        <f t="shared" si="0"/>
        <v>996.4</v>
      </c>
      <c r="H13">
        <f>'sulyozott atlag - kerdoivek'!X12</f>
        <v>4333</v>
      </c>
      <c r="J13" s="8" t="s">
        <v>86</v>
      </c>
      <c r="K13" s="11">
        <v>34</v>
      </c>
      <c r="L13" s="11">
        <v>14</v>
      </c>
      <c r="M13" s="11">
        <v>11</v>
      </c>
      <c r="N13" s="11">
        <v>9</v>
      </c>
      <c r="O13" s="11">
        <v>11</v>
      </c>
      <c r="P13" s="11">
        <v>1000</v>
      </c>
    </row>
    <row r="14" spans="1:21" ht="14.4" thickBot="1">
      <c r="A14">
        <v>19</v>
      </c>
      <c r="B14">
        <v>12</v>
      </c>
      <c r="C14">
        <v>29</v>
      </c>
      <c r="D14">
        <v>31</v>
      </c>
      <c r="E14">
        <v>23</v>
      </c>
      <c r="F14">
        <v>1000</v>
      </c>
      <c r="G14">
        <f t="shared" si="0"/>
        <v>1016.8</v>
      </c>
      <c r="H14">
        <f>'sulyozott atlag - kerdoivek'!X13</f>
        <v>4636</v>
      </c>
      <c r="J14" s="8" t="s">
        <v>87</v>
      </c>
      <c r="K14" s="11">
        <v>9</v>
      </c>
      <c r="L14" s="11">
        <v>24</v>
      </c>
      <c r="M14" s="11">
        <v>37</v>
      </c>
      <c r="N14" s="11">
        <v>24</v>
      </c>
      <c r="O14" s="11">
        <v>32</v>
      </c>
      <c r="P14" s="11">
        <v>1000</v>
      </c>
    </row>
    <row r="15" spans="1:21" ht="14.4" thickBot="1">
      <c r="A15">
        <v>40</v>
      </c>
      <c r="B15">
        <v>5</v>
      </c>
      <c r="C15">
        <v>5</v>
      </c>
      <c r="D15">
        <v>5</v>
      </c>
      <c r="E15">
        <v>6</v>
      </c>
      <c r="F15">
        <v>1000</v>
      </c>
      <c r="G15">
        <f t="shared" si="0"/>
        <v>996.4</v>
      </c>
      <c r="H15">
        <f>'sulyozott atlag - kerdoivek'!X14</f>
        <v>4272</v>
      </c>
      <c r="J15" s="8" t="s">
        <v>88</v>
      </c>
      <c r="K15" s="11">
        <v>35</v>
      </c>
      <c r="L15" s="11">
        <v>22</v>
      </c>
      <c r="M15" s="11">
        <v>9</v>
      </c>
      <c r="N15" s="11">
        <v>3</v>
      </c>
      <c r="O15" s="11">
        <v>12</v>
      </c>
      <c r="P15" s="11">
        <v>1000</v>
      </c>
    </row>
    <row r="16" spans="1:21" ht="14.4" thickBot="1">
      <c r="A16">
        <v>22</v>
      </c>
      <c r="B16">
        <v>15</v>
      </c>
      <c r="C16">
        <v>25</v>
      </c>
      <c r="D16">
        <v>31</v>
      </c>
      <c r="E16">
        <v>23</v>
      </c>
      <c r="F16">
        <v>1000</v>
      </c>
      <c r="G16">
        <f t="shared" si="0"/>
        <v>995.4</v>
      </c>
      <c r="H16">
        <f>'sulyozott atlag - kerdoivek'!X15</f>
        <v>4603</v>
      </c>
      <c r="J16" s="8" t="s">
        <v>89</v>
      </c>
      <c r="K16" s="11">
        <v>15</v>
      </c>
      <c r="L16" s="11">
        <v>26</v>
      </c>
      <c r="M16" s="11">
        <v>33</v>
      </c>
      <c r="N16" s="11">
        <v>27</v>
      </c>
      <c r="O16" s="11">
        <v>31</v>
      </c>
      <c r="P16" s="11">
        <v>1000</v>
      </c>
    </row>
    <row r="17" spans="1:16" ht="14.4" thickBot="1">
      <c r="A17">
        <v>42</v>
      </c>
      <c r="B17">
        <v>10</v>
      </c>
      <c r="C17">
        <v>2</v>
      </c>
      <c r="D17">
        <v>2</v>
      </c>
      <c r="E17">
        <v>3</v>
      </c>
      <c r="F17">
        <v>1000</v>
      </c>
      <c r="G17">
        <f t="shared" si="0"/>
        <v>996.4</v>
      </c>
      <c r="H17">
        <f>'sulyozott atlag - kerdoivek'!X16</f>
        <v>4265</v>
      </c>
      <c r="J17" s="8" t="s">
        <v>90</v>
      </c>
      <c r="K17" s="11">
        <v>41</v>
      </c>
      <c r="L17" s="11">
        <v>6</v>
      </c>
      <c r="M17" s="11">
        <v>1</v>
      </c>
      <c r="N17" s="11">
        <v>6</v>
      </c>
      <c r="O17" s="11">
        <v>2</v>
      </c>
      <c r="P17" s="11">
        <v>1000</v>
      </c>
    </row>
    <row r="18" spans="1:16" ht="14.4" thickBot="1">
      <c r="A18">
        <v>23</v>
      </c>
      <c r="B18">
        <v>20</v>
      </c>
      <c r="C18">
        <v>25</v>
      </c>
      <c r="D18">
        <v>22</v>
      </c>
      <c r="E18">
        <v>21</v>
      </c>
      <c r="F18">
        <v>1000</v>
      </c>
      <c r="G18">
        <f t="shared" si="0"/>
        <v>996.4</v>
      </c>
      <c r="H18">
        <f>'sulyozott atlag - kerdoivek'!X17</f>
        <v>4584</v>
      </c>
      <c r="J18" s="8" t="s">
        <v>91</v>
      </c>
      <c r="K18" s="11">
        <v>14</v>
      </c>
      <c r="L18" s="11">
        <v>33</v>
      </c>
      <c r="M18" s="11">
        <v>22</v>
      </c>
      <c r="N18" s="11">
        <v>35</v>
      </c>
      <c r="O18" s="11">
        <v>21</v>
      </c>
      <c r="P18" s="11">
        <v>1000</v>
      </c>
    </row>
    <row r="19" spans="1:16" ht="14.4" thickBot="1">
      <c r="A19">
        <v>43</v>
      </c>
      <c r="B19">
        <v>1</v>
      </c>
      <c r="C19">
        <v>6</v>
      </c>
      <c r="D19">
        <v>4</v>
      </c>
      <c r="E19">
        <v>8</v>
      </c>
      <c r="F19">
        <v>1000</v>
      </c>
      <c r="G19">
        <f t="shared" si="0"/>
        <v>996.4</v>
      </c>
      <c r="H19">
        <f>'sulyozott atlag - kerdoivek'!X18</f>
        <v>4293</v>
      </c>
      <c r="J19" s="8" t="s">
        <v>92</v>
      </c>
      <c r="K19" s="11">
        <v>39</v>
      </c>
      <c r="L19" s="11">
        <v>3</v>
      </c>
      <c r="M19" s="11">
        <v>3</v>
      </c>
      <c r="N19" s="11">
        <v>6</v>
      </c>
      <c r="O19" s="11">
        <v>6</v>
      </c>
      <c r="P19" s="11">
        <v>1000</v>
      </c>
    </row>
    <row r="20" spans="1:16" ht="14.4" thickBot="1">
      <c r="A20">
        <v>17</v>
      </c>
      <c r="B20">
        <v>13</v>
      </c>
      <c r="C20">
        <v>32</v>
      </c>
      <c r="D20">
        <v>38</v>
      </c>
      <c r="E20">
        <v>27</v>
      </c>
      <c r="F20">
        <v>1000</v>
      </c>
      <c r="G20">
        <f t="shared" si="0"/>
        <v>995.4</v>
      </c>
      <c r="H20">
        <f>'sulyozott atlag - kerdoivek'!X19</f>
        <v>4640</v>
      </c>
      <c r="J20" s="8" t="s">
        <v>93</v>
      </c>
      <c r="K20" s="11">
        <v>19</v>
      </c>
      <c r="L20" s="11">
        <v>12</v>
      </c>
      <c r="M20" s="11">
        <v>29</v>
      </c>
      <c r="N20" s="11">
        <v>31</v>
      </c>
      <c r="O20" s="11">
        <v>23</v>
      </c>
      <c r="P20" s="11">
        <v>1000</v>
      </c>
    </row>
    <row r="21" spans="1:16" ht="14.4" thickBot="1">
      <c r="A21">
        <v>37</v>
      </c>
      <c r="B21">
        <v>7</v>
      </c>
      <c r="C21">
        <v>7</v>
      </c>
      <c r="D21">
        <v>9</v>
      </c>
      <c r="E21">
        <v>5</v>
      </c>
      <c r="F21">
        <v>1000</v>
      </c>
      <c r="G21">
        <f t="shared" si="0"/>
        <v>996.4</v>
      </c>
      <c r="H21">
        <f>'sulyozott atlag - kerdoivek'!X20</f>
        <v>4390</v>
      </c>
      <c r="J21" s="8" t="s">
        <v>94</v>
      </c>
      <c r="K21" s="11">
        <v>40</v>
      </c>
      <c r="L21" s="11">
        <v>5</v>
      </c>
      <c r="M21" s="11">
        <v>5</v>
      </c>
      <c r="N21" s="11">
        <v>5</v>
      </c>
      <c r="O21" s="11">
        <v>6</v>
      </c>
      <c r="P21" s="11">
        <v>1000</v>
      </c>
    </row>
    <row r="22" spans="1:16" ht="14.4" thickBot="1">
      <c r="A22">
        <v>13</v>
      </c>
      <c r="B22">
        <v>26</v>
      </c>
      <c r="C22">
        <v>29</v>
      </c>
      <c r="D22">
        <v>27</v>
      </c>
      <c r="E22">
        <v>30</v>
      </c>
      <c r="F22">
        <v>1000</v>
      </c>
      <c r="G22">
        <f t="shared" si="0"/>
        <v>1011.3</v>
      </c>
      <c r="H22">
        <f>'sulyozott atlag - kerdoivek'!X21</f>
        <v>4668</v>
      </c>
      <c r="J22" s="8" t="s">
        <v>95</v>
      </c>
      <c r="K22" s="11">
        <v>22</v>
      </c>
      <c r="L22" s="11">
        <v>15</v>
      </c>
      <c r="M22" s="11">
        <v>25</v>
      </c>
      <c r="N22" s="11">
        <v>31</v>
      </c>
      <c r="O22" s="11">
        <v>23</v>
      </c>
      <c r="P22" s="11">
        <v>1000</v>
      </c>
    </row>
    <row r="23" spans="1:16" ht="14.4" thickBot="1">
      <c r="A23">
        <v>24</v>
      </c>
      <c r="B23">
        <v>21</v>
      </c>
      <c r="C23">
        <v>17</v>
      </c>
      <c r="D23">
        <v>9</v>
      </c>
      <c r="E23">
        <v>19</v>
      </c>
      <c r="F23">
        <v>1000</v>
      </c>
      <c r="G23">
        <f t="shared" si="0"/>
        <v>996.4</v>
      </c>
      <c r="H23">
        <f>'sulyozott atlag - kerdoivek'!X22</f>
        <v>4567</v>
      </c>
      <c r="J23" s="8" t="s">
        <v>96</v>
      </c>
      <c r="K23" s="11">
        <v>42</v>
      </c>
      <c r="L23" s="11">
        <v>10</v>
      </c>
      <c r="M23" s="11">
        <v>2</v>
      </c>
      <c r="N23" s="11">
        <v>2</v>
      </c>
      <c r="O23" s="11">
        <v>3</v>
      </c>
      <c r="P23" s="11">
        <v>1000</v>
      </c>
    </row>
    <row r="24" spans="1:16" ht="14.4" thickBot="1">
      <c r="A24">
        <v>1</v>
      </c>
      <c r="B24">
        <v>43</v>
      </c>
      <c r="C24">
        <v>44</v>
      </c>
      <c r="D24">
        <v>26</v>
      </c>
      <c r="E24">
        <v>39</v>
      </c>
      <c r="F24">
        <v>1000</v>
      </c>
      <c r="G24">
        <f t="shared" si="0"/>
        <v>995.9</v>
      </c>
      <c r="H24">
        <f>'sulyozott atlag - kerdoivek'!X23</f>
        <v>4823</v>
      </c>
      <c r="J24" s="8" t="s">
        <v>97</v>
      </c>
      <c r="K24" s="11">
        <v>23</v>
      </c>
      <c r="L24" s="11">
        <v>20</v>
      </c>
      <c r="M24" s="11">
        <v>25</v>
      </c>
      <c r="N24" s="11">
        <v>22</v>
      </c>
      <c r="O24" s="11">
        <v>21</v>
      </c>
      <c r="P24" s="11">
        <v>1000</v>
      </c>
    </row>
    <row r="25" spans="1:16" ht="14.4" thickBot="1">
      <c r="A25">
        <v>28</v>
      </c>
      <c r="B25">
        <v>18</v>
      </c>
      <c r="C25">
        <v>16</v>
      </c>
      <c r="D25">
        <v>13</v>
      </c>
      <c r="E25">
        <v>12</v>
      </c>
      <c r="F25">
        <v>1000</v>
      </c>
      <c r="G25">
        <f t="shared" si="0"/>
        <v>1015.3</v>
      </c>
      <c r="H25">
        <f>'sulyozott atlag - kerdoivek'!X24</f>
        <v>4518</v>
      </c>
      <c r="J25" s="8" t="s">
        <v>98</v>
      </c>
      <c r="K25" s="11">
        <v>43</v>
      </c>
      <c r="L25" s="11">
        <v>1</v>
      </c>
      <c r="M25" s="11">
        <v>6</v>
      </c>
      <c r="N25" s="11">
        <v>4</v>
      </c>
      <c r="O25" s="11">
        <v>8</v>
      </c>
      <c r="P25" s="11">
        <v>1000</v>
      </c>
    </row>
    <row r="26" spans="1:16" ht="14.4" thickBot="1">
      <c r="A26">
        <v>6</v>
      </c>
      <c r="B26">
        <v>36</v>
      </c>
      <c r="C26">
        <v>40</v>
      </c>
      <c r="D26">
        <v>31</v>
      </c>
      <c r="E26">
        <v>34</v>
      </c>
      <c r="F26">
        <v>1000</v>
      </c>
      <c r="G26">
        <f t="shared" si="0"/>
        <v>996.4</v>
      </c>
      <c r="H26">
        <f>'sulyozott atlag - kerdoivek'!X25</f>
        <v>4772</v>
      </c>
      <c r="J26" s="8" t="s">
        <v>99</v>
      </c>
      <c r="K26" s="11">
        <v>17</v>
      </c>
      <c r="L26" s="11">
        <v>13</v>
      </c>
      <c r="M26" s="11">
        <v>32</v>
      </c>
      <c r="N26" s="11">
        <v>38</v>
      </c>
      <c r="O26" s="11">
        <v>27</v>
      </c>
      <c r="P26" s="11">
        <v>1000</v>
      </c>
    </row>
    <row r="27" spans="1:16" ht="14.4" thickBot="1">
      <c r="A27">
        <v>32</v>
      </c>
      <c r="B27">
        <v>8</v>
      </c>
      <c r="C27">
        <v>14</v>
      </c>
      <c r="D27">
        <v>15</v>
      </c>
      <c r="E27">
        <v>19</v>
      </c>
      <c r="F27">
        <v>1000</v>
      </c>
      <c r="G27">
        <f t="shared" si="0"/>
        <v>1011.3</v>
      </c>
      <c r="H27">
        <f>'sulyozott atlag - kerdoivek'!X26</f>
        <v>4504</v>
      </c>
      <c r="J27" s="8" t="s">
        <v>100</v>
      </c>
      <c r="K27" s="11">
        <v>37</v>
      </c>
      <c r="L27" s="11">
        <v>7</v>
      </c>
      <c r="M27" s="11">
        <v>7</v>
      </c>
      <c r="N27" s="11">
        <v>9</v>
      </c>
      <c r="O27" s="11">
        <v>5</v>
      </c>
      <c r="P27" s="11">
        <v>1000</v>
      </c>
    </row>
    <row r="28" spans="1:16" ht="14.4" thickBot="1">
      <c r="A28">
        <v>4</v>
      </c>
      <c r="B28">
        <v>41</v>
      </c>
      <c r="C28">
        <v>42</v>
      </c>
      <c r="D28">
        <v>27</v>
      </c>
      <c r="E28">
        <v>42</v>
      </c>
      <c r="F28">
        <v>1000</v>
      </c>
      <c r="G28">
        <f t="shared" si="0"/>
        <v>996.4</v>
      </c>
      <c r="H28">
        <f>'sulyozott atlag - kerdoivek'!X27</f>
        <v>4770</v>
      </c>
      <c r="J28" s="8" t="s">
        <v>101</v>
      </c>
      <c r="K28" s="11">
        <v>13</v>
      </c>
      <c r="L28" s="11">
        <v>26</v>
      </c>
      <c r="M28" s="11">
        <v>29</v>
      </c>
      <c r="N28" s="11">
        <v>27</v>
      </c>
      <c r="O28" s="11">
        <v>30</v>
      </c>
      <c r="P28" s="11">
        <v>1000</v>
      </c>
    </row>
    <row r="29" spans="1:16" ht="14.4" thickBot="1">
      <c r="A29">
        <v>25</v>
      </c>
      <c r="B29">
        <v>28</v>
      </c>
      <c r="C29">
        <v>19</v>
      </c>
      <c r="D29">
        <v>12</v>
      </c>
      <c r="E29">
        <v>16</v>
      </c>
      <c r="F29">
        <v>1000</v>
      </c>
      <c r="G29">
        <f t="shared" si="0"/>
        <v>1002.3</v>
      </c>
      <c r="H29">
        <f>'sulyozott atlag - kerdoivek'!X28</f>
        <v>4532</v>
      </c>
      <c r="J29" s="8" t="s">
        <v>102</v>
      </c>
      <c r="K29" s="11">
        <v>24</v>
      </c>
      <c r="L29" s="11">
        <v>21</v>
      </c>
      <c r="M29" s="11">
        <v>17</v>
      </c>
      <c r="N29" s="11">
        <v>9</v>
      </c>
      <c r="O29" s="11">
        <v>19</v>
      </c>
      <c r="P29" s="11">
        <v>1000</v>
      </c>
    </row>
    <row r="30" spans="1:16" ht="14.4" thickBot="1">
      <c r="A30">
        <v>4</v>
      </c>
      <c r="B30">
        <v>38</v>
      </c>
      <c r="C30">
        <v>43</v>
      </c>
      <c r="D30">
        <v>35</v>
      </c>
      <c r="E30">
        <v>39</v>
      </c>
      <c r="F30">
        <v>1000</v>
      </c>
      <c r="G30">
        <f t="shared" si="0"/>
        <v>996.4</v>
      </c>
      <c r="H30">
        <f>'sulyozott atlag - kerdoivek'!X29</f>
        <v>4774</v>
      </c>
      <c r="J30" s="8" t="s">
        <v>103</v>
      </c>
      <c r="K30" s="11">
        <v>1</v>
      </c>
      <c r="L30" s="11">
        <v>43</v>
      </c>
      <c r="M30" s="11">
        <v>44</v>
      </c>
      <c r="N30" s="11">
        <v>26</v>
      </c>
      <c r="O30" s="11">
        <v>39</v>
      </c>
      <c r="P30" s="11">
        <v>1000</v>
      </c>
    </row>
    <row r="31" spans="1:16" ht="14.4" thickBot="1">
      <c r="A31">
        <v>38</v>
      </c>
      <c r="B31">
        <v>11</v>
      </c>
      <c r="C31">
        <v>4</v>
      </c>
      <c r="D31">
        <v>8</v>
      </c>
      <c r="E31">
        <v>9</v>
      </c>
      <c r="F31">
        <v>1000</v>
      </c>
      <c r="G31">
        <f t="shared" si="0"/>
        <v>996.4</v>
      </c>
      <c r="H31">
        <f>'sulyozott atlag - kerdoivek'!X30</f>
        <v>4363</v>
      </c>
      <c r="J31" s="8" t="s">
        <v>104</v>
      </c>
      <c r="K31" s="11">
        <v>28</v>
      </c>
      <c r="L31" s="11">
        <v>18</v>
      </c>
      <c r="M31" s="11">
        <v>16</v>
      </c>
      <c r="N31" s="11">
        <v>13</v>
      </c>
      <c r="O31" s="11">
        <v>12</v>
      </c>
      <c r="P31" s="11">
        <v>1000</v>
      </c>
    </row>
    <row r="32" spans="1:16" ht="14.4" thickBot="1">
      <c r="A32">
        <v>18</v>
      </c>
      <c r="B32">
        <v>19</v>
      </c>
      <c r="C32">
        <v>24</v>
      </c>
      <c r="D32">
        <v>27</v>
      </c>
      <c r="E32">
        <v>26</v>
      </c>
      <c r="F32">
        <v>1000</v>
      </c>
      <c r="G32">
        <f t="shared" si="0"/>
        <v>1016.8</v>
      </c>
      <c r="H32">
        <f>'sulyozott atlag - kerdoivek'!X31</f>
        <v>4630</v>
      </c>
      <c r="J32" s="8" t="s">
        <v>105</v>
      </c>
      <c r="K32" s="11">
        <v>6</v>
      </c>
      <c r="L32" s="11">
        <v>36</v>
      </c>
      <c r="M32" s="11">
        <v>40</v>
      </c>
      <c r="N32" s="11">
        <v>31</v>
      </c>
      <c r="O32" s="11">
        <v>34</v>
      </c>
      <c r="P32" s="11">
        <v>1000</v>
      </c>
    </row>
    <row r="33" spans="1:16" ht="14.4" thickBot="1">
      <c r="A33">
        <v>33</v>
      </c>
      <c r="B33">
        <v>25</v>
      </c>
      <c r="C33">
        <v>12</v>
      </c>
      <c r="D33">
        <v>15</v>
      </c>
      <c r="E33">
        <v>9</v>
      </c>
      <c r="F33">
        <v>1000</v>
      </c>
      <c r="G33">
        <f t="shared" si="0"/>
        <v>1011.8</v>
      </c>
      <c r="H33">
        <f>'sulyozott atlag - kerdoivek'!X32</f>
        <v>4424</v>
      </c>
      <c r="J33" s="8" t="s">
        <v>106</v>
      </c>
      <c r="K33" s="11">
        <v>32</v>
      </c>
      <c r="L33" s="11">
        <v>8</v>
      </c>
      <c r="M33" s="11">
        <v>14</v>
      </c>
      <c r="N33" s="11">
        <v>15</v>
      </c>
      <c r="O33" s="11">
        <v>19</v>
      </c>
      <c r="P33" s="11">
        <v>1000</v>
      </c>
    </row>
    <row r="34" spans="1:16" ht="14.4" thickBot="1">
      <c r="A34">
        <v>11</v>
      </c>
      <c r="B34">
        <v>30</v>
      </c>
      <c r="C34">
        <v>36</v>
      </c>
      <c r="D34">
        <v>25</v>
      </c>
      <c r="E34">
        <v>32</v>
      </c>
      <c r="F34">
        <v>1000</v>
      </c>
      <c r="G34">
        <f t="shared" si="0"/>
        <v>996.4</v>
      </c>
      <c r="H34">
        <f>'sulyozott atlag - kerdoivek'!X33</f>
        <v>4680</v>
      </c>
      <c r="J34" s="8" t="s">
        <v>107</v>
      </c>
      <c r="K34" s="11">
        <v>4</v>
      </c>
      <c r="L34" s="11">
        <v>41</v>
      </c>
      <c r="M34" s="11">
        <v>42</v>
      </c>
      <c r="N34" s="11">
        <v>27</v>
      </c>
      <c r="O34" s="11">
        <v>42</v>
      </c>
      <c r="P34" s="11">
        <v>1000</v>
      </c>
    </row>
    <row r="35" spans="1:16" ht="14.4" thickBot="1">
      <c r="A35">
        <v>20</v>
      </c>
      <c r="B35">
        <v>17</v>
      </c>
      <c r="C35">
        <v>27</v>
      </c>
      <c r="D35">
        <v>23</v>
      </c>
      <c r="E35">
        <v>27</v>
      </c>
      <c r="F35">
        <v>1000</v>
      </c>
      <c r="G35">
        <f t="shared" si="0"/>
        <v>1016.8</v>
      </c>
      <c r="H35">
        <f>'sulyozott atlag - kerdoivek'!X34</f>
        <v>4624</v>
      </c>
      <c r="J35" s="8" t="s">
        <v>108</v>
      </c>
      <c r="K35" s="11">
        <v>25</v>
      </c>
      <c r="L35" s="11">
        <v>28</v>
      </c>
      <c r="M35" s="11">
        <v>19</v>
      </c>
      <c r="N35" s="11">
        <v>12</v>
      </c>
      <c r="O35" s="11">
        <v>16</v>
      </c>
      <c r="P35" s="11">
        <v>1000</v>
      </c>
    </row>
    <row r="36" spans="1:16" ht="14.4" thickBot="1">
      <c r="A36">
        <v>36</v>
      </c>
      <c r="B36">
        <v>34</v>
      </c>
      <c r="C36">
        <v>18</v>
      </c>
      <c r="D36">
        <v>19</v>
      </c>
      <c r="E36">
        <v>18</v>
      </c>
      <c r="F36">
        <v>1000</v>
      </c>
      <c r="G36">
        <f t="shared" si="0"/>
        <v>967</v>
      </c>
      <c r="H36">
        <f>'sulyozott atlag - kerdoivek'!X35</f>
        <v>4166</v>
      </c>
      <c r="J36" s="8" t="s">
        <v>109</v>
      </c>
      <c r="K36" s="11">
        <v>4</v>
      </c>
      <c r="L36" s="11">
        <v>38</v>
      </c>
      <c r="M36" s="11">
        <v>43</v>
      </c>
      <c r="N36" s="11">
        <v>35</v>
      </c>
      <c r="O36" s="11">
        <v>39</v>
      </c>
      <c r="P36" s="11">
        <v>1000</v>
      </c>
    </row>
    <row r="37" spans="1:16" ht="14.4" thickBot="1">
      <c r="A37">
        <v>21</v>
      </c>
      <c r="B37">
        <v>32</v>
      </c>
      <c r="C37">
        <v>31</v>
      </c>
      <c r="D37">
        <v>37</v>
      </c>
      <c r="E37">
        <v>34</v>
      </c>
      <c r="F37">
        <v>1000</v>
      </c>
      <c r="G37">
        <f t="shared" si="0"/>
        <v>976</v>
      </c>
      <c r="H37">
        <f>'sulyozott atlag - kerdoivek'!X36</f>
        <v>4517</v>
      </c>
      <c r="J37" s="8" t="s">
        <v>110</v>
      </c>
      <c r="K37" s="11">
        <v>38</v>
      </c>
      <c r="L37" s="11">
        <v>11</v>
      </c>
      <c r="M37" s="11">
        <v>4</v>
      </c>
      <c r="N37" s="11">
        <v>8</v>
      </c>
      <c r="O37" s="11">
        <v>9</v>
      </c>
      <c r="P37" s="11">
        <v>1000</v>
      </c>
    </row>
    <row r="38" spans="1:16" ht="14.4" thickBot="1">
      <c r="A38">
        <v>28</v>
      </c>
      <c r="B38">
        <v>29</v>
      </c>
      <c r="C38">
        <v>19</v>
      </c>
      <c r="D38">
        <v>20</v>
      </c>
      <c r="E38">
        <v>16</v>
      </c>
      <c r="F38">
        <v>1000</v>
      </c>
      <c r="G38">
        <f t="shared" si="0"/>
        <v>981.9</v>
      </c>
      <c r="H38">
        <f>'sulyozott atlag - kerdoivek'!X37</f>
        <v>4430</v>
      </c>
      <c r="J38" s="8" t="s">
        <v>111</v>
      </c>
      <c r="K38" s="11">
        <v>18</v>
      </c>
      <c r="L38" s="11">
        <v>19</v>
      </c>
      <c r="M38" s="11">
        <v>24</v>
      </c>
      <c r="N38" s="11">
        <v>27</v>
      </c>
      <c r="O38" s="11">
        <v>26</v>
      </c>
      <c r="P38" s="11">
        <v>1000</v>
      </c>
    </row>
    <row r="39" spans="1:16" ht="14.4" thickBot="1">
      <c r="A39">
        <v>8</v>
      </c>
      <c r="B39">
        <v>39</v>
      </c>
      <c r="C39">
        <v>38</v>
      </c>
      <c r="D39">
        <v>38</v>
      </c>
      <c r="E39">
        <v>38</v>
      </c>
      <c r="F39">
        <v>1000</v>
      </c>
      <c r="G39">
        <f t="shared" si="0"/>
        <v>996.4</v>
      </c>
      <c r="H39">
        <f>'sulyozott atlag - kerdoivek'!X38</f>
        <v>4719</v>
      </c>
      <c r="J39" s="8" t="s">
        <v>112</v>
      </c>
      <c r="K39" s="11">
        <v>33</v>
      </c>
      <c r="L39" s="11">
        <v>25</v>
      </c>
      <c r="M39" s="11">
        <v>12</v>
      </c>
      <c r="N39" s="11">
        <v>15</v>
      </c>
      <c r="O39" s="11">
        <v>9</v>
      </c>
      <c r="P39" s="11">
        <v>1000</v>
      </c>
    </row>
    <row r="40" spans="1:16" ht="14.4" thickBot="1">
      <c r="A40">
        <v>31</v>
      </c>
      <c r="B40">
        <v>35</v>
      </c>
      <c r="C40">
        <v>15</v>
      </c>
      <c r="D40">
        <v>15</v>
      </c>
      <c r="E40">
        <v>3</v>
      </c>
      <c r="F40">
        <v>1000</v>
      </c>
      <c r="G40">
        <f t="shared" si="0"/>
        <v>996.4</v>
      </c>
      <c r="H40">
        <f>'sulyozott atlag - kerdoivek'!X39</f>
        <v>4412</v>
      </c>
      <c r="J40" s="8" t="s">
        <v>113</v>
      </c>
      <c r="K40" s="11">
        <v>11</v>
      </c>
      <c r="L40" s="11">
        <v>30</v>
      </c>
      <c r="M40" s="11">
        <v>36</v>
      </c>
      <c r="N40" s="11">
        <v>25</v>
      </c>
      <c r="O40" s="11">
        <v>32</v>
      </c>
      <c r="P40" s="11">
        <v>1000</v>
      </c>
    </row>
    <row r="41" spans="1:16" ht="14.4" thickBot="1">
      <c r="A41">
        <v>12</v>
      </c>
      <c r="B41">
        <v>42</v>
      </c>
      <c r="C41">
        <v>23</v>
      </c>
      <c r="D41">
        <v>41</v>
      </c>
      <c r="E41">
        <v>27</v>
      </c>
      <c r="F41">
        <v>1000</v>
      </c>
      <c r="G41">
        <f t="shared" si="0"/>
        <v>996.4</v>
      </c>
      <c r="H41">
        <f>'sulyozott atlag - kerdoivek'!X40</f>
        <v>4629</v>
      </c>
      <c r="J41" s="8" t="s">
        <v>114</v>
      </c>
      <c r="K41" s="11">
        <v>20</v>
      </c>
      <c r="L41" s="11">
        <v>17</v>
      </c>
      <c r="M41" s="11">
        <v>27</v>
      </c>
      <c r="N41" s="11">
        <v>23</v>
      </c>
      <c r="O41" s="11">
        <v>27</v>
      </c>
      <c r="P41" s="11">
        <v>1000</v>
      </c>
    </row>
    <row r="42" spans="1:16" ht="14.4" thickBot="1">
      <c r="A42">
        <v>16</v>
      </c>
      <c r="B42">
        <v>3</v>
      </c>
      <c r="C42">
        <v>28</v>
      </c>
      <c r="D42">
        <v>31</v>
      </c>
      <c r="E42">
        <v>43</v>
      </c>
      <c r="F42">
        <v>1000</v>
      </c>
      <c r="G42">
        <f t="shared" si="0"/>
        <v>996.4</v>
      </c>
      <c r="H42">
        <f>'sulyozott atlag - kerdoivek'!X41</f>
        <v>4736</v>
      </c>
      <c r="J42" s="8" t="s">
        <v>115</v>
      </c>
      <c r="K42" s="11">
        <v>36</v>
      </c>
      <c r="L42" s="11">
        <v>34</v>
      </c>
      <c r="M42" s="11">
        <v>18</v>
      </c>
      <c r="N42" s="11">
        <v>19</v>
      </c>
      <c r="O42" s="11">
        <v>18</v>
      </c>
      <c r="P42" s="11">
        <v>1000</v>
      </c>
    </row>
    <row r="43" spans="1:16" ht="14.4" thickBot="1">
      <c r="A43">
        <v>3</v>
      </c>
      <c r="B43">
        <v>37</v>
      </c>
      <c r="C43">
        <v>41</v>
      </c>
      <c r="D43">
        <v>43</v>
      </c>
      <c r="E43">
        <v>43</v>
      </c>
      <c r="F43">
        <v>1000</v>
      </c>
      <c r="G43">
        <f t="shared" si="0"/>
        <v>996.4</v>
      </c>
      <c r="H43">
        <f>'sulyozott atlag - kerdoivek'!X42</f>
        <v>4816</v>
      </c>
      <c r="J43" s="8" t="s">
        <v>116</v>
      </c>
      <c r="K43" s="11">
        <v>21</v>
      </c>
      <c r="L43" s="11">
        <v>32</v>
      </c>
      <c r="M43" s="11">
        <v>31</v>
      </c>
      <c r="N43" s="11">
        <v>37</v>
      </c>
      <c r="O43" s="11">
        <v>34</v>
      </c>
      <c r="P43" s="11">
        <v>1000</v>
      </c>
    </row>
    <row r="44" spans="1:16" ht="14.4" thickBot="1">
      <c r="A44">
        <v>30</v>
      </c>
      <c r="B44">
        <v>9</v>
      </c>
      <c r="C44">
        <v>21</v>
      </c>
      <c r="D44">
        <v>20</v>
      </c>
      <c r="E44">
        <v>25</v>
      </c>
      <c r="F44">
        <v>1000</v>
      </c>
      <c r="G44">
        <f t="shared" si="0"/>
        <v>996.4</v>
      </c>
      <c r="H44">
        <f>'sulyozott atlag - kerdoivek'!X43</f>
        <v>4497</v>
      </c>
      <c r="J44" s="8" t="s">
        <v>117</v>
      </c>
      <c r="K44" s="11">
        <v>28</v>
      </c>
      <c r="L44" s="11">
        <v>29</v>
      </c>
      <c r="M44" s="11">
        <v>19</v>
      </c>
      <c r="N44" s="11">
        <v>20</v>
      </c>
      <c r="O44" s="11">
        <v>16</v>
      </c>
      <c r="P44" s="11">
        <v>1000</v>
      </c>
    </row>
    <row r="45" spans="1:16" ht="14.4" thickBot="1">
      <c r="A45">
        <v>10</v>
      </c>
      <c r="B45">
        <v>31</v>
      </c>
      <c r="C45">
        <v>35</v>
      </c>
      <c r="D45">
        <v>43</v>
      </c>
      <c r="E45">
        <v>39</v>
      </c>
      <c r="F45">
        <v>1000</v>
      </c>
      <c r="G45">
        <f t="shared" si="0"/>
        <v>996.4</v>
      </c>
      <c r="H45">
        <f>'sulyozott atlag - kerdoivek'!X44</f>
        <v>4693</v>
      </c>
      <c r="J45" s="8" t="s">
        <v>118</v>
      </c>
      <c r="K45" s="11">
        <v>8</v>
      </c>
      <c r="L45" s="11">
        <v>39</v>
      </c>
      <c r="M45" s="11">
        <v>38</v>
      </c>
      <c r="N45" s="11">
        <v>38</v>
      </c>
      <c r="O45" s="11">
        <v>38</v>
      </c>
      <c r="P45" s="11">
        <v>1000</v>
      </c>
    </row>
    <row r="46" spans="1:16" ht="14.4" thickBot="1">
      <c r="A46">
        <v>44</v>
      </c>
      <c r="B46">
        <v>2</v>
      </c>
      <c r="C46">
        <v>8</v>
      </c>
      <c r="D46">
        <v>1</v>
      </c>
      <c r="E46">
        <v>1</v>
      </c>
      <c r="F46">
        <v>1000</v>
      </c>
      <c r="G46">
        <f t="shared" si="0"/>
        <v>996.4</v>
      </c>
      <c r="H46">
        <f>'sulyozott atlag - kerdoivek'!X45</f>
        <v>4243</v>
      </c>
      <c r="J46" s="8" t="s">
        <v>119</v>
      </c>
      <c r="K46" s="11">
        <v>31</v>
      </c>
      <c r="L46" s="11">
        <v>35</v>
      </c>
      <c r="M46" s="11">
        <v>15</v>
      </c>
      <c r="N46" s="11">
        <v>15</v>
      </c>
      <c r="O46" s="11">
        <v>3</v>
      </c>
      <c r="P46" s="11">
        <v>1000</v>
      </c>
    </row>
    <row r="47" spans="1:16" ht="14.4" thickBot="1">
      <c r="J47" s="8" t="s">
        <v>120</v>
      </c>
      <c r="K47" s="11">
        <v>12</v>
      </c>
      <c r="L47" s="11">
        <v>42</v>
      </c>
      <c r="M47" s="11">
        <v>23</v>
      </c>
      <c r="N47" s="11">
        <v>41</v>
      </c>
      <c r="O47" s="11">
        <v>27</v>
      </c>
      <c r="P47" s="11">
        <v>1000</v>
      </c>
    </row>
    <row r="48" spans="1:16" ht="14.4" thickBot="1">
      <c r="J48" s="8" t="s">
        <v>121</v>
      </c>
      <c r="K48" s="11">
        <v>16</v>
      </c>
      <c r="L48" s="11">
        <v>3</v>
      </c>
      <c r="M48" s="11">
        <v>28</v>
      </c>
      <c r="N48" s="11">
        <v>31</v>
      </c>
      <c r="O48" s="11">
        <v>43</v>
      </c>
      <c r="P48" s="11">
        <v>1000</v>
      </c>
    </row>
    <row r="49" spans="10:16" ht="14.4" thickBot="1">
      <c r="J49" s="8" t="s">
        <v>122</v>
      </c>
      <c r="K49" s="11">
        <v>3</v>
      </c>
      <c r="L49" s="11">
        <v>37</v>
      </c>
      <c r="M49" s="11">
        <v>41</v>
      </c>
      <c r="N49" s="11">
        <v>43</v>
      </c>
      <c r="O49" s="11">
        <v>43</v>
      </c>
      <c r="P49" s="11">
        <v>1000</v>
      </c>
    </row>
    <row r="50" spans="10:16" ht="14.4" thickBot="1">
      <c r="J50" s="8" t="s">
        <v>123</v>
      </c>
      <c r="K50" s="11">
        <v>30</v>
      </c>
      <c r="L50" s="11">
        <v>9</v>
      </c>
      <c r="M50" s="11">
        <v>21</v>
      </c>
      <c r="N50" s="11">
        <v>20</v>
      </c>
      <c r="O50" s="11">
        <v>25</v>
      </c>
      <c r="P50" s="11">
        <v>1000</v>
      </c>
    </row>
    <row r="51" spans="10:16" ht="14.4" thickBot="1">
      <c r="J51" s="8" t="s">
        <v>124</v>
      </c>
      <c r="K51" s="11">
        <v>10</v>
      </c>
      <c r="L51" s="11">
        <v>31</v>
      </c>
      <c r="M51" s="11">
        <v>35</v>
      </c>
      <c r="N51" s="11">
        <v>43</v>
      </c>
      <c r="O51" s="11">
        <v>39</v>
      </c>
      <c r="P51" s="11">
        <v>1000</v>
      </c>
    </row>
    <row r="52" spans="10:16" ht="14.4" thickBot="1">
      <c r="J52" s="8" t="s">
        <v>125</v>
      </c>
      <c r="K52" s="11">
        <v>44</v>
      </c>
      <c r="L52" s="11">
        <v>2</v>
      </c>
      <c r="M52" s="11">
        <v>8</v>
      </c>
      <c r="N52" s="11">
        <v>1</v>
      </c>
      <c r="O52" s="11">
        <v>1</v>
      </c>
      <c r="P52" s="11">
        <v>1000</v>
      </c>
    </row>
    <row r="53" spans="10:16" ht="18.600000000000001" thickBot="1">
      <c r="J53" s="4"/>
    </row>
    <row r="54" spans="10:16" ht="14.4" thickBot="1">
      <c r="J54" s="8" t="s">
        <v>126</v>
      </c>
      <c r="K54" s="8" t="s">
        <v>74</v>
      </c>
      <c r="L54" s="8" t="s">
        <v>75</v>
      </c>
      <c r="M54" s="8" t="s">
        <v>76</v>
      </c>
      <c r="N54" s="8" t="s">
        <v>77</v>
      </c>
      <c r="O54" s="8" t="s">
        <v>78</v>
      </c>
    </row>
    <row r="55" spans="10:16" ht="14.4" thickBot="1">
      <c r="J55" s="8" t="s">
        <v>127</v>
      </c>
      <c r="K55" s="11" t="s">
        <v>478</v>
      </c>
      <c r="L55" s="11" t="s">
        <v>479</v>
      </c>
      <c r="M55" s="11" t="s">
        <v>480</v>
      </c>
      <c r="N55" s="11" t="s">
        <v>481</v>
      </c>
      <c r="O55" s="11" t="s">
        <v>482</v>
      </c>
    </row>
    <row r="56" spans="10:16" ht="14.4" thickBot="1">
      <c r="J56" s="8" t="s">
        <v>139</v>
      </c>
      <c r="K56" s="11" t="s">
        <v>483</v>
      </c>
      <c r="L56" s="11" t="s">
        <v>484</v>
      </c>
      <c r="M56" s="11" t="s">
        <v>485</v>
      </c>
      <c r="N56" s="11" t="s">
        <v>486</v>
      </c>
      <c r="O56" s="11" t="s">
        <v>487</v>
      </c>
    </row>
    <row r="57" spans="10:16" ht="14.4" thickBot="1">
      <c r="J57" s="8" t="s">
        <v>146</v>
      </c>
      <c r="K57" s="11" t="s">
        <v>488</v>
      </c>
      <c r="L57" s="11" t="s">
        <v>489</v>
      </c>
      <c r="M57" s="11" t="s">
        <v>490</v>
      </c>
      <c r="N57" s="11" t="s">
        <v>491</v>
      </c>
      <c r="O57" s="11" t="s">
        <v>492</v>
      </c>
    </row>
    <row r="58" spans="10:16" ht="14.4" thickBot="1">
      <c r="J58" s="8" t="s">
        <v>150</v>
      </c>
      <c r="K58" s="11" t="s">
        <v>493</v>
      </c>
      <c r="L58" s="11" t="s">
        <v>494</v>
      </c>
      <c r="M58" s="11" t="s">
        <v>495</v>
      </c>
      <c r="N58" s="11" t="s">
        <v>496</v>
      </c>
      <c r="O58" s="11" t="s">
        <v>497</v>
      </c>
    </row>
    <row r="59" spans="10:16" ht="14.4" thickBot="1">
      <c r="J59" s="8" t="s">
        <v>154</v>
      </c>
      <c r="K59" s="11" t="s">
        <v>498</v>
      </c>
      <c r="L59" s="11" t="s">
        <v>499</v>
      </c>
      <c r="M59" s="11" t="s">
        <v>500</v>
      </c>
      <c r="N59" s="11" t="s">
        <v>501</v>
      </c>
      <c r="O59" s="11" t="s">
        <v>502</v>
      </c>
    </row>
    <row r="60" spans="10:16" ht="14.4" thickBot="1">
      <c r="J60" s="8" t="s">
        <v>157</v>
      </c>
      <c r="K60" s="11" t="s">
        <v>503</v>
      </c>
      <c r="L60" s="11" t="s">
        <v>504</v>
      </c>
      <c r="M60" s="11" t="s">
        <v>505</v>
      </c>
      <c r="N60" s="11" t="s">
        <v>506</v>
      </c>
      <c r="O60" s="11" t="s">
        <v>507</v>
      </c>
    </row>
    <row r="61" spans="10:16" ht="14.4" thickBot="1">
      <c r="J61" s="8" t="s">
        <v>162</v>
      </c>
      <c r="K61" s="11" t="s">
        <v>508</v>
      </c>
      <c r="L61" s="11" t="s">
        <v>509</v>
      </c>
      <c r="M61" s="11" t="s">
        <v>510</v>
      </c>
      <c r="N61" s="11" t="s">
        <v>511</v>
      </c>
      <c r="O61" s="11" t="s">
        <v>512</v>
      </c>
    </row>
    <row r="62" spans="10:16" ht="14.4" thickBot="1">
      <c r="J62" s="8" t="s">
        <v>165</v>
      </c>
      <c r="K62" s="11" t="s">
        <v>513</v>
      </c>
      <c r="L62" s="11" t="s">
        <v>514</v>
      </c>
      <c r="M62" s="11" t="s">
        <v>515</v>
      </c>
      <c r="N62" s="11" t="s">
        <v>516</v>
      </c>
      <c r="O62" s="11" t="s">
        <v>517</v>
      </c>
    </row>
    <row r="63" spans="10:16" ht="14.4" thickBot="1">
      <c r="J63" s="8" t="s">
        <v>171</v>
      </c>
      <c r="K63" s="11" t="s">
        <v>518</v>
      </c>
      <c r="L63" s="11" t="s">
        <v>519</v>
      </c>
      <c r="M63" s="11" t="s">
        <v>520</v>
      </c>
      <c r="N63" s="11" t="s">
        <v>521</v>
      </c>
      <c r="O63" s="11" t="s">
        <v>522</v>
      </c>
    </row>
    <row r="64" spans="10:16" ht="14.4" thickBot="1">
      <c r="J64" s="8" t="s">
        <v>174</v>
      </c>
      <c r="K64" s="11" t="s">
        <v>523</v>
      </c>
      <c r="L64" s="11" t="s">
        <v>524</v>
      </c>
      <c r="M64" s="11" t="s">
        <v>525</v>
      </c>
      <c r="N64" s="11" t="s">
        <v>526</v>
      </c>
      <c r="O64" s="11" t="s">
        <v>527</v>
      </c>
    </row>
    <row r="65" spans="10:15" ht="14.4" thickBot="1">
      <c r="J65" s="8" t="s">
        <v>177</v>
      </c>
      <c r="K65" s="11" t="s">
        <v>528</v>
      </c>
      <c r="L65" s="11" t="s">
        <v>529</v>
      </c>
      <c r="M65" s="11" t="s">
        <v>530</v>
      </c>
      <c r="N65" s="11" t="s">
        <v>531</v>
      </c>
      <c r="O65" s="11" t="s">
        <v>532</v>
      </c>
    </row>
    <row r="66" spans="10:15" ht="14.4" thickBot="1">
      <c r="J66" s="8" t="s">
        <v>181</v>
      </c>
      <c r="K66" s="11" t="s">
        <v>533</v>
      </c>
      <c r="L66" s="11" t="s">
        <v>534</v>
      </c>
      <c r="M66" s="11" t="s">
        <v>535</v>
      </c>
      <c r="N66" s="11" t="s">
        <v>536</v>
      </c>
      <c r="O66" s="11" t="s">
        <v>537</v>
      </c>
    </row>
    <row r="67" spans="10:15" ht="14.4" thickBot="1">
      <c r="J67" s="8" t="s">
        <v>185</v>
      </c>
      <c r="K67" s="11" t="s">
        <v>538</v>
      </c>
      <c r="L67" s="11" t="s">
        <v>539</v>
      </c>
      <c r="M67" s="11" t="s">
        <v>540</v>
      </c>
      <c r="N67" s="11" t="s">
        <v>541</v>
      </c>
      <c r="O67" s="11" t="s">
        <v>542</v>
      </c>
    </row>
    <row r="68" spans="10:15" ht="14.4" thickBot="1">
      <c r="J68" s="8" t="s">
        <v>190</v>
      </c>
      <c r="K68" s="11" t="s">
        <v>543</v>
      </c>
      <c r="L68" s="11" t="s">
        <v>544</v>
      </c>
      <c r="M68" s="11" t="s">
        <v>545</v>
      </c>
      <c r="N68" s="11" t="s">
        <v>546</v>
      </c>
      <c r="O68" s="11" t="s">
        <v>547</v>
      </c>
    </row>
    <row r="69" spans="10:15" ht="14.4" thickBot="1">
      <c r="J69" s="8" t="s">
        <v>197</v>
      </c>
      <c r="K69" s="11" t="s">
        <v>548</v>
      </c>
      <c r="L69" s="11" t="s">
        <v>549</v>
      </c>
      <c r="M69" s="11" t="s">
        <v>550</v>
      </c>
      <c r="N69" s="11" t="s">
        <v>551</v>
      </c>
      <c r="O69" s="11" t="s">
        <v>552</v>
      </c>
    </row>
    <row r="70" spans="10:15" ht="14.4" thickBot="1">
      <c r="J70" s="8" t="s">
        <v>200</v>
      </c>
      <c r="K70" s="11" t="s">
        <v>553</v>
      </c>
      <c r="L70" s="11" t="s">
        <v>554</v>
      </c>
      <c r="M70" s="11" t="s">
        <v>555</v>
      </c>
      <c r="N70" s="11" t="s">
        <v>556</v>
      </c>
      <c r="O70" s="11" t="s">
        <v>557</v>
      </c>
    </row>
    <row r="71" spans="10:15" ht="14.4" thickBot="1">
      <c r="J71" s="8" t="s">
        <v>207</v>
      </c>
      <c r="K71" s="11" t="s">
        <v>558</v>
      </c>
      <c r="L71" s="11" t="s">
        <v>559</v>
      </c>
      <c r="M71" s="11" t="s">
        <v>560</v>
      </c>
      <c r="N71" s="11" t="s">
        <v>561</v>
      </c>
      <c r="O71" s="11" t="s">
        <v>562</v>
      </c>
    </row>
    <row r="72" spans="10:15" ht="14.4" thickBot="1">
      <c r="J72" s="8" t="s">
        <v>211</v>
      </c>
      <c r="K72" s="11" t="s">
        <v>563</v>
      </c>
      <c r="L72" s="11" t="s">
        <v>564</v>
      </c>
      <c r="M72" s="11" t="s">
        <v>565</v>
      </c>
      <c r="N72" s="11" t="s">
        <v>566</v>
      </c>
      <c r="O72" s="11" t="s">
        <v>567</v>
      </c>
    </row>
    <row r="73" spans="10:15" ht="14.4" thickBot="1">
      <c r="J73" s="8" t="s">
        <v>214</v>
      </c>
      <c r="K73" s="11" t="s">
        <v>568</v>
      </c>
      <c r="L73" s="11" t="s">
        <v>569</v>
      </c>
      <c r="M73" s="11" t="s">
        <v>570</v>
      </c>
      <c r="N73" s="11" t="s">
        <v>571</v>
      </c>
      <c r="O73" s="11" t="s">
        <v>572</v>
      </c>
    </row>
    <row r="74" spans="10:15" ht="14.4" thickBot="1">
      <c r="J74" s="8" t="s">
        <v>220</v>
      </c>
      <c r="K74" s="11" t="s">
        <v>573</v>
      </c>
      <c r="L74" s="11" t="s">
        <v>574</v>
      </c>
      <c r="M74" s="11" t="s">
        <v>575</v>
      </c>
      <c r="N74" s="11" t="s">
        <v>576</v>
      </c>
      <c r="O74" s="11" t="s">
        <v>577</v>
      </c>
    </row>
    <row r="75" spans="10:15" ht="14.4" thickBot="1">
      <c r="J75" s="8" t="s">
        <v>223</v>
      </c>
      <c r="K75" s="11" t="s">
        <v>578</v>
      </c>
      <c r="L75" s="11" t="s">
        <v>579</v>
      </c>
      <c r="M75" s="11" t="s">
        <v>580</v>
      </c>
      <c r="N75" s="11" t="s">
        <v>581</v>
      </c>
      <c r="O75" s="11" t="s">
        <v>582</v>
      </c>
    </row>
    <row r="76" spans="10:15" ht="14.4" thickBot="1">
      <c r="J76" s="8" t="s">
        <v>227</v>
      </c>
      <c r="K76" s="11" t="s">
        <v>583</v>
      </c>
      <c r="L76" s="11" t="s">
        <v>584</v>
      </c>
      <c r="M76" s="11" t="s">
        <v>585</v>
      </c>
      <c r="N76" s="11" t="s">
        <v>586</v>
      </c>
      <c r="O76" s="11" t="s">
        <v>587</v>
      </c>
    </row>
    <row r="77" spans="10:15" ht="14.4" thickBot="1">
      <c r="J77" s="8" t="s">
        <v>230</v>
      </c>
      <c r="K77" s="11" t="s">
        <v>588</v>
      </c>
      <c r="L77" s="11" t="s">
        <v>589</v>
      </c>
      <c r="M77" s="11" t="s">
        <v>590</v>
      </c>
      <c r="N77" s="11" t="s">
        <v>591</v>
      </c>
      <c r="O77" s="11" t="s">
        <v>592</v>
      </c>
    </row>
    <row r="78" spans="10:15" ht="14.4" thickBot="1">
      <c r="J78" s="8" t="s">
        <v>232</v>
      </c>
      <c r="K78" s="11" t="s">
        <v>593</v>
      </c>
      <c r="L78" s="11" t="s">
        <v>594</v>
      </c>
      <c r="M78" s="11" t="s">
        <v>595</v>
      </c>
      <c r="N78" s="11" t="s">
        <v>596</v>
      </c>
      <c r="O78" s="11" t="s">
        <v>597</v>
      </c>
    </row>
    <row r="79" spans="10:15" ht="14.4" thickBot="1">
      <c r="J79" s="8" t="s">
        <v>237</v>
      </c>
      <c r="K79" s="11" t="s">
        <v>598</v>
      </c>
      <c r="L79" s="11" t="s">
        <v>599</v>
      </c>
      <c r="M79" s="11" t="s">
        <v>600</v>
      </c>
      <c r="N79" s="11" t="s">
        <v>601</v>
      </c>
      <c r="O79" s="11" t="s">
        <v>602</v>
      </c>
    </row>
    <row r="80" spans="10:15" ht="14.4" thickBot="1">
      <c r="J80" s="8" t="s">
        <v>240</v>
      </c>
      <c r="K80" s="11" t="s">
        <v>603</v>
      </c>
      <c r="L80" s="11" t="s">
        <v>604</v>
      </c>
      <c r="M80" s="11" t="s">
        <v>605</v>
      </c>
      <c r="N80" s="11" t="s">
        <v>606</v>
      </c>
      <c r="O80" s="11" t="s">
        <v>607</v>
      </c>
    </row>
    <row r="81" spans="10:15" ht="14.4" thickBot="1">
      <c r="J81" s="8" t="s">
        <v>245</v>
      </c>
      <c r="K81" s="11" t="s">
        <v>608</v>
      </c>
      <c r="L81" s="11" t="s">
        <v>609</v>
      </c>
      <c r="M81" s="11" t="s">
        <v>610</v>
      </c>
      <c r="N81" s="11" t="s">
        <v>611</v>
      </c>
      <c r="O81" s="11" t="s">
        <v>612</v>
      </c>
    </row>
    <row r="82" spans="10:15" ht="14.4" thickBot="1">
      <c r="J82" s="8" t="s">
        <v>249</v>
      </c>
      <c r="K82" s="11" t="s">
        <v>613</v>
      </c>
      <c r="L82" s="11" t="s">
        <v>614</v>
      </c>
      <c r="M82" s="11" t="s">
        <v>615</v>
      </c>
      <c r="N82" s="11" t="s">
        <v>616</v>
      </c>
      <c r="O82" s="11" t="s">
        <v>617</v>
      </c>
    </row>
    <row r="83" spans="10:15" ht="14.4" thickBot="1">
      <c r="J83" s="8" t="s">
        <v>251</v>
      </c>
      <c r="K83" s="11" t="s">
        <v>618</v>
      </c>
      <c r="L83" s="11" t="s">
        <v>619</v>
      </c>
      <c r="M83" s="11" t="s">
        <v>620</v>
      </c>
      <c r="N83" s="11" t="s">
        <v>621</v>
      </c>
      <c r="O83" s="11" t="s">
        <v>622</v>
      </c>
    </row>
    <row r="84" spans="10:15" ht="14.4" thickBot="1">
      <c r="J84" s="8" t="s">
        <v>253</v>
      </c>
      <c r="K84" s="11" t="s">
        <v>623</v>
      </c>
      <c r="L84" s="11" t="s">
        <v>624</v>
      </c>
      <c r="M84" s="11" t="s">
        <v>625</v>
      </c>
      <c r="N84" s="11" t="s">
        <v>626</v>
      </c>
      <c r="O84" s="11" t="s">
        <v>627</v>
      </c>
    </row>
    <row r="85" spans="10:15" ht="14.4" thickBot="1">
      <c r="J85" s="8" t="s">
        <v>255</v>
      </c>
      <c r="K85" s="11" t="s">
        <v>628</v>
      </c>
      <c r="L85" s="11" t="s">
        <v>629</v>
      </c>
      <c r="M85" s="11" t="s">
        <v>630</v>
      </c>
      <c r="N85" s="11" t="s">
        <v>631</v>
      </c>
      <c r="O85" s="11" t="s">
        <v>632</v>
      </c>
    </row>
    <row r="86" spans="10:15" ht="14.4" thickBot="1">
      <c r="J86" s="8" t="s">
        <v>257</v>
      </c>
      <c r="K86" s="11" t="s">
        <v>633</v>
      </c>
      <c r="L86" s="11" t="s">
        <v>634</v>
      </c>
      <c r="M86" s="11" t="s">
        <v>635</v>
      </c>
      <c r="N86" s="11" t="s">
        <v>636</v>
      </c>
      <c r="O86" s="11" t="s">
        <v>637</v>
      </c>
    </row>
    <row r="87" spans="10:15" ht="14.4" thickBot="1">
      <c r="J87" s="8" t="s">
        <v>261</v>
      </c>
      <c r="K87" s="11" t="s">
        <v>638</v>
      </c>
      <c r="L87" s="11" t="s">
        <v>639</v>
      </c>
      <c r="M87" s="11" t="s">
        <v>640</v>
      </c>
      <c r="N87" s="11" t="s">
        <v>641</v>
      </c>
      <c r="O87" s="11" t="s">
        <v>642</v>
      </c>
    </row>
    <row r="88" spans="10:15" ht="14.4" thickBot="1">
      <c r="J88" s="8" t="s">
        <v>262</v>
      </c>
      <c r="K88" s="11" t="s">
        <v>643</v>
      </c>
      <c r="L88" s="11" t="s">
        <v>644</v>
      </c>
      <c r="M88" s="11" t="s">
        <v>645</v>
      </c>
      <c r="N88" s="11" t="s">
        <v>646</v>
      </c>
      <c r="O88" s="11" t="s">
        <v>647</v>
      </c>
    </row>
    <row r="89" spans="10:15" ht="14.4" thickBot="1">
      <c r="J89" s="8" t="s">
        <v>267</v>
      </c>
      <c r="K89" s="11" t="s">
        <v>648</v>
      </c>
      <c r="L89" s="11" t="s">
        <v>649</v>
      </c>
      <c r="M89" s="11" t="s">
        <v>650</v>
      </c>
      <c r="N89" s="11" t="s">
        <v>651</v>
      </c>
      <c r="O89" s="11" t="s">
        <v>652</v>
      </c>
    </row>
    <row r="90" spans="10:15" ht="14.4" thickBot="1">
      <c r="J90" s="8" t="s">
        <v>271</v>
      </c>
      <c r="K90" s="11" t="s">
        <v>653</v>
      </c>
      <c r="L90" s="11" t="s">
        <v>654</v>
      </c>
      <c r="M90" s="11" t="s">
        <v>655</v>
      </c>
      <c r="N90" s="11" t="s">
        <v>656</v>
      </c>
      <c r="O90" s="11" t="s">
        <v>657</v>
      </c>
    </row>
    <row r="91" spans="10:15" ht="14.4" thickBot="1">
      <c r="J91" s="8" t="s">
        <v>274</v>
      </c>
      <c r="K91" s="11" t="s">
        <v>658</v>
      </c>
      <c r="L91" s="11" t="s">
        <v>659</v>
      </c>
      <c r="M91" s="11" t="s">
        <v>660</v>
      </c>
      <c r="N91" s="11" t="s">
        <v>661</v>
      </c>
      <c r="O91" s="11" t="s">
        <v>662</v>
      </c>
    </row>
    <row r="92" spans="10:15" ht="14.4" thickBot="1">
      <c r="J92" s="8" t="s">
        <v>275</v>
      </c>
      <c r="K92" s="11" t="s">
        <v>663</v>
      </c>
      <c r="L92" s="11" t="s">
        <v>664</v>
      </c>
      <c r="M92" s="11" t="s">
        <v>665</v>
      </c>
      <c r="N92" s="11" t="s">
        <v>666</v>
      </c>
      <c r="O92" s="11" t="s">
        <v>667</v>
      </c>
    </row>
    <row r="93" spans="10:15" ht="14.4" thickBot="1">
      <c r="J93" s="8" t="s">
        <v>277</v>
      </c>
      <c r="K93" s="11" t="s">
        <v>668</v>
      </c>
      <c r="L93" s="11" t="s">
        <v>669</v>
      </c>
      <c r="M93" s="11" t="s">
        <v>670</v>
      </c>
      <c r="N93" s="11" t="s">
        <v>671</v>
      </c>
      <c r="O93" s="11" t="s">
        <v>672</v>
      </c>
    </row>
    <row r="94" spans="10:15" ht="14.4" thickBot="1">
      <c r="J94" s="8" t="s">
        <v>281</v>
      </c>
      <c r="K94" s="11" t="s">
        <v>673</v>
      </c>
      <c r="L94" s="11" t="s">
        <v>674</v>
      </c>
      <c r="M94" s="11" t="s">
        <v>675</v>
      </c>
      <c r="N94" s="11" t="s">
        <v>676</v>
      </c>
      <c r="O94" s="11" t="s">
        <v>677</v>
      </c>
    </row>
    <row r="95" spans="10:15" ht="14.4" thickBot="1">
      <c r="J95" s="8" t="s">
        <v>282</v>
      </c>
      <c r="K95" s="11" t="s">
        <v>678</v>
      </c>
      <c r="L95" s="11" t="s">
        <v>679</v>
      </c>
      <c r="M95" s="11" t="s">
        <v>680</v>
      </c>
      <c r="N95" s="11" t="s">
        <v>681</v>
      </c>
      <c r="O95" s="11" t="s">
        <v>682</v>
      </c>
    </row>
    <row r="96" spans="10:15" ht="14.4" thickBot="1">
      <c r="J96" s="8" t="s">
        <v>285</v>
      </c>
      <c r="K96" s="11" t="s">
        <v>683</v>
      </c>
      <c r="L96" s="11" t="s">
        <v>684</v>
      </c>
      <c r="M96" s="11" t="s">
        <v>685</v>
      </c>
      <c r="N96" s="11" t="s">
        <v>684</v>
      </c>
      <c r="O96" s="11" t="s">
        <v>686</v>
      </c>
    </row>
    <row r="97" spans="10:15" ht="14.4" thickBot="1">
      <c r="J97" s="8" t="s">
        <v>286</v>
      </c>
      <c r="K97" s="11" t="s">
        <v>687</v>
      </c>
      <c r="L97" s="11" t="s">
        <v>688</v>
      </c>
      <c r="M97" s="11" t="s">
        <v>688</v>
      </c>
      <c r="N97" s="11" t="s">
        <v>688</v>
      </c>
      <c r="O97" s="11" t="s">
        <v>688</v>
      </c>
    </row>
    <row r="98" spans="10:15" ht="14.4" thickBot="1">
      <c r="J98" s="8" t="s">
        <v>287</v>
      </c>
      <c r="K98" s="11" t="s">
        <v>689</v>
      </c>
      <c r="L98" s="11" t="s">
        <v>241</v>
      </c>
      <c r="M98" s="11" t="s">
        <v>241</v>
      </c>
      <c r="N98" s="11" t="s">
        <v>241</v>
      </c>
      <c r="O98" s="11" t="s">
        <v>241</v>
      </c>
    </row>
    <row r="99" spans="10:15" ht="18.600000000000001" thickBot="1">
      <c r="J99" s="4"/>
    </row>
    <row r="100" spans="10:15" ht="14.4" thickBot="1">
      <c r="J100" s="8" t="s">
        <v>288</v>
      </c>
      <c r="K100" s="8" t="s">
        <v>74</v>
      </c>
      <c r="L100" s="8" t="s">
        <v>75</v>
      </c>
      <c r="M100" s="8" t="s">
        <v>76</v>
      </c>
      <c r="N100" s="8" t="s">
        <v>77</v>
      </c>
      <c r="O100" s="8" t="s">
        <v>78</v>
      </c>
    </row>
    <row r="101" spans="10:15" ht="14.4" thickBot="1">
      <c r="J101" s="8" t="s">
        <v>127</v>
      </c>
      <c r="K101" s="11">
        <v>926.2</v>
      </c>
      <c r="L101" s="11">
        <v>221.1</v>
      </c>
      <c r="M101" s="11">
        <v>357.5</v>
      </c>
      <c r="N101" s="11">
        <v>54.3</v>
      </c>
      <c r="O101" s="11">
        <v>131.5</v>
      </c>
    </row>
    <row r="102" spans="10:15" ht="14.4" thickBot="1">
      <c r="J102" s="8" t="s">
        <v>139</v>
      </c>
      <c r="K102" s="11">
        <v>829.6</v>
      </c>
      <c r="L102" s="11">
        <v>213.6</v>
      </c>
      <c r="M102" s="11">
        <v>356.5</v>
      </c>
      <c r="N102" s="11">
        <v>52.3</v>
      </c>
      <c r="O102" s="11">
        <v>130.5</v>
      </c>
    </row>
    <row r="103" spans="10:15" ht="14.4" thickBot="1">
      <c r="J103" s="8" t="s">
        <v>146</v>
      </c>
      <c r="K103" s="11">
        <v>828.6</v>
      </c>
      <c r="L103" s="11">
        <v>212.6</v>
      </c>
      <c r="M103" s="11">
        <v>355.5</v>
      </c>
      <c r="N103" s="11">
        <v>51.3</v>
      </c>
      <c r="O103" s="11">
        <v>129.5</v>
      </c>
    </row>
    <row r="104" spans="10:15" ht="14.4" thickBot="1">
      <c r="J104" s="8" t="s">
        <v>150</v>
      </c>
      <c r="K104" s="11">
        <v>827.6</v>
      </c>
      <c r="L104" s="11">
        <v>211.6</v>
      </c>
      <c r="M104" s="11">
        <v>354.5</v>
      </c>
      <c r="N104" s="11">
        <v>50.3</v>
      </c>
      <c r="O104" s="11">
        <v>128.5</v>
      </c>
    </row>
    <row r="105" spans="10:15" ht="14.4" thickBot="1">
      <c r="J105" s="8" t="s">
        <v>154</v>
      </c>
      <c r="K105" s="11">
        <v>756.4</v>
      </c>
      <c r="L105" s="11">
        <v>210.6</v>
      </c>
      <c r="M105" s="11">
        <v>353.5</v>
      </c>
      <c r="N105" s="11">
        <v>49.3</v>
      </c>
      <c r="O105" s="11">
        <v>125</v>
      </c>
    </row>
    <row r="106" spans="10:15" ht="14.4" thickBot="1">
      <c r="J106" s="8" t="s">
        <v>157</v>
      </c>
      <c r="K106" s="11">
        <v>727.5</v>
      </c>
      <c r="L106" s="11">
        <v>208.6</v>
      </c>
      <c r="M106" s="11">
        <v>350.1</v>
      </c>
      <c r="N106" s="11">
        <v>44.3</v>
      </c>
      <c r="O106" s="11">
        <v>124</v>
      </c>
    </row>
    <row r="107" spans="10:15" ht="14.4" thickBot="1">
      <c r="J107" s="8" t="s">
        <v>162</v>
      </c>
      <c r="K107" s="11">
        <v>726.5</v>
      </c>
      <c r="L107" s="11">
        <v>207.6</v>
      </c>
      <c r="M107" s="11">
        <v>346.1</v>
      </c>
      <c r="N107" s="11">
        <v>43.3</v>
      </c>
      <c r="O107" s="11">
        <v>123</v>
      </c>
    </row>
    <row r="108" spans="10:15" ht="14.4" thickBot="1">
      <c r="J108" s="8" t="s">
        <v>165</v>
      </c>
      <c r="K108" s="11">
        <v>720.5</v>
      </c>
      <c r="L108" s="11">
        <v>206.6</v>
      </c>
      <c r="M108" s="11">
        <v>345.1</v>
      </c>
      <c r="N108" s="11">
        <v>42.3</v>
      </c>
      <c r="O108" s="11">
        <v>122</v>
      </c>
    </row>
    <row r="109" spans="10:15" ht="14.4" thickBot="1">
      <c r="J109" s="8" t="s">
        <v>171</v>
      </c>
      <c r="K109" s="11">
        <v>636.9</v>
      </c>
      <c r="L109" s="11">
        <v>205.6</v>
      </c>
      <c r="M109" s="11">
        <v>344.1</v>
      </c>
      <c r="N109" s="11">
        <v>41.3</v>
      </c>
      <c r="O109" s="11">
        <v>121</v>
      </c>
    </row>
    <row r="110" spans="10:15" ht="14.4" thickBot="1">
      <c r="J110" s="8" t="s">
        <v>174</v>
      </c>
      <c r="K110" s="11">
        <v>635.9</v>
      </c>
      <c r="L110" s="11">
        <v>204.2</v>
      </c>
      <c r="M110" s="11">
        <v>343.1</v>
      </c>
      <c r="N110" s="11">
        <v>40.299999999999997</v>
      </c>
      <c r="O110" s="11">
        <v>120</v>
      </c>
    </row>
    <row r="111" spans="10:15" ht="14.4" thickBot="1">
      <c r="J111" s="8" t="s">
        <v>177</v>
      </c>
      <c r="K111" s="11">
        <v>602</v>
      </c>
      <c r="L111" s="11">
        <v>203.2</v>
      </c>
      <c r="M111" s="11">
        <v>342.1</v>
      </c>
      <c r="N111" s="11">
        <v>39.299999999999997</v>
      </c>
      <c r="O111" s="11">
        <v>107.6</v>
      </c>
    </row>
    <row r="112" spans="10:15" ht="14.4" thickBot="1">
      <c r="J112" s="8" t="s">
        <v>181</v>
      </c>
      <c r="K112" s="11">
        <v>601</v>
      </c>
      <c r="L112" s="11">
        <v>172.8</v>
      </c>
      <c r="M112" s="11">
        <v>341.1</v>
      </c>
      <c r="N112" s="11">
        <v>38.299999999999997</v>
      </c>
      <c r="O112" s="11">
        <v>105.6</v>
      </c>
    </row>
    <row r="113" spans="10:15" ht="14.4" thickBot="1">
      <c r="J113" s="8" t="s">
        <v>185</v>
      </c>
      <c r="K113" s="11">
        <v>451.6</v>
      </c>
      <c r="L113" s="11">
        <v>171.8</v>
      </c>
      <c r="M113" s="11">
        <v>340.1</v>
      </c>
      <c r="N113" s="11">
        <v>33.9</v>
      </c>
      <c r="O113" s="11">
        <v>104.6</v>
      </c>
    </row>
    <row r="114" spans="10:15" ht="14.4" thickBot="1">
      <c r="J114" s="8" t="s">
        <v>190</v>
      </c>
      <c r="K114" s="11">
        <v>450.6</v>
      </c>
      <c r="L114" s="11">
        <v>170.8</v>
      </c>
      <c r="M114" s="11">
        <v>339.1</v>
      </c>
      <c r="N114" s="11">
        <v>32.4</v>
      </c>
      <c r="O114" s="11">
        <v>102.1</v>
      </c>
    </row>
    <row r="115" spans="10:15" ht="14.4" thickBot="1">
      <c r="J115" s="8" t="s">
        <v>197</v>
      </c>
      <c r="K115" s="11">
        <v>449.6</v>
      </c>
      <c r="L115" s="11">
        <v>169.8</v>
      </c>
      <c r="M115" s="11">
        <v>338.1</v>
      </c>
      <c r="N115" s="11">
        <v>31.4</v>
      </c>
      <c r="O115" s="11">
        <v>101.1</v>
      </c>
    </row>
    <row r="116" spans="10:15" ht="14.4" thickBot="1">
      <c r="J116" s="8" t="s">
        <v>200</v>
      </c>
      <c r="K116" s="11">
        <v>448.6</v>
      </c>
      <c r="L116" s="11">
        <v>168.8</v>
      </c>
      <c r="M116" s="11">
        <v>337.1</v>
      </c>
      <c r="N116" s="11">
        <v>30.4</v>
      </c>
      <c r="O116" s="11">
        <v>100.1</v>
      </c>
    </row>
    <row r="117" spans="10:15" ht="14.4" thickBot="1">
      <c r="J117" s="8" t="s">
        <v>207</v>
      </c>
      <c r="K117" s="11">
        <v>447.6</v>
      </c>
      <c r="L117" s="11">
        <v>167.8</v>
      </c>
      <c r="M117" s="11">
        <v>336.1</v>
      </c>
      <c r="N117" s="11">
        <v>29.4</v>
      </c>
      <c r="O117" s="11">
        <v>99.1</v>
      </c>
    </row>
    <row r="118" spans="10:15" ht="14.4" thickBot="1">
      <c r="J118" s="8" t="s">
        <v>211</v>
      </c>
      <c r="K118" s="11">
        <v>441.2</v>
      </c>
      <c r="L118" s="11">
        <v>166.8</v>
      </c>
      <c r="M118" s="11">
        <v>335.1</v>
      </c>
      <c r="N118" s="11">
        <v>28.4</v>
      </c>
      <c r="O118" s="11">
        <v>98.1</v>
      </c>
    </row>
    <row r="119" spans="10:15" ht="14.4" thickBot="1">
      <c r="J119" s="8" t="s">
        <v>214</v>
      </c>
      <c r="K119" s="11">
        <v>440.2</v>
      </c>
      <c r="L119" s="11">
        <v>165.8</v>
      </c>
      <c r="M119" s="11">
        <v>327.60000000000002</v>
      </c>
      <c r="N119" s="11">
        <v>27.4</v>
      </c>
      <c r="O119" s="11">
        <v>74.7</v>
      </c>
    </row>
    <row r="120" spans="10:15" ht="14.4" thickBot="1">
      <c r="J120" s="8" t="s">
        <v>220</v>
      </c>
      <c r="K120" s="11">
        <v>439.2</v>
      </c>
      <c r="L120" s="11">
        <v>164.8</v>
      </c>
      <c r="M120" s="11">
        <v>326.60000000000002</v>
      </c>
      <c r="N120" s="11">
        <v>26.4</v>
      </c>
      <c r="O120" s="11">
        <v>73.7</v>
      </c>
    </row>
    <row r="121" spans="10:15" ht="14.4" thickBot="1">
      <c r="J121" s="8" t="s">
        <v>223</v>
      </c>
      <c r="K121" s="11">
        <v>438.2</v>
      </c>
      <c r="L121" s="11">
        <v>163.80000000000001</v>
      </c>
      <c r="M121" s="11">
        <v>325.7</v>
      </c>
      <c r="N121" s="11">
        <v>25.4</v>
      </c>
      <c r="O121" s="11">
        <v>72.7</v>
      </c>
    </row>
    <row r="122" spans="10:15" ht="14.4" thickBot="1">
      <c r="J122" s="8" t="s">
        <v>227</v>
      </c>
      <c r="K122" s="11">
        <v>417.8</v>
      </c>
      <c r="L122" s="11">
        <v>162.80000000000001</v>
      </c>
      <c r="M122" s="11">
        <v>324.7</v>
      </c>
      <c r="N122" s="11">
        <v>24.4</v>
      </c>
      <c r="O122" s="11">
        <v>71.7</v>
      </c>
    </row>
    <row r="123" spans="10:15" ht="14.4" thickBot="1">
      <c r="J123" s="8" t="s">
        <v>230</v>
      </c>
      <c r="K123" s="11">
        <v>412.8</v>
      </c>
      <c r="L123" s="11">
        <v>161.80000000000001</v>
      </c>
      <c r="M123" s="11">
        <v>323.7</v>
      </c>
      <c r="N123" s="11">
        <v>23.4</v>
      </c>
      <c r="O123" s="11">
        <v>70.7</v>
      </c>
    </row>
    <row r="124" spans="10:15" ht="14.4" thickBot="1">
      <c r="J124" s="8" t="s">
        <v>232</v>
      </c>
      <c r="K124" s="11">
        <v>380.4</v>
      </c>
      <c r="L124" s="11">
        <v>160.80000000000001</v>
      </c>
      <c r="M124" s="11">
        <v>322.7</v>
      </c>
      <c r="N124" s="11">
        <v>22.4</v>
      </c>
      <c r="O124" s="11">
        <v>69.7</v>
      </c>
    </row>
    <row r="125" spans="10:15" ht="14.4" thickBot="1">
      <c r="J125" s="8" t="s">
        <v>237</v>
      </c>
      <c r="K125" s="11">
        <v>379.4</v>
      </c>
      <c r="L125" s="11">
        <v>159.80000000000001</v>
      </c>
      <c r="M125" s="11">
        <v>321.7</v>
      </c>
      <c r="N125" s="11">
        <v>21.4</v>
      </c>
      <c r="O125" s="11">
        <v>68.7</v>
      </c>
    </row>
    <row r="126" spans="10:15" ht="14.4" thickBot="1">
      <c r="J126" s="8" t="s">
        <v>240</v>
      </c>
      <c r="K126" s="11">
        <v>378.4</v>
      </c>
      <c r="L126" s="11">
        <v>158.80000000000001</v>
      </c>
      <c r="M126" s="11">
        <v>320.7</v>
      </c>
      <c r="N126" s="11">
        <v>20.399999999999999</v>
      </c>
      <c r="O126" s="11">
        <v>67.7</v>
      </c>
    </row>
    <row r="127" spans="10:15" ht="14.4" thickBot="1">
      <c r="J127" s="8" t="s">
        <v>245</v>
      </c>
      <c r="K127" s="11">
        <v>373</v>
      </c>
      <c r="L127" s="11">
        <v>157.80000000000001</v>
      </c>
      <c r="M127" s="11">
        <v>319.7</v>
      </c>
      <c r="N127" s="11">
        <v>19.399999999999999</v>
      </c>
      <c r="O127" s="11">
        <v>66.7</v>
      </c>
    </row>
    <row r="128" spans="10:15" ht="14.4" thickBot="1">
      <c r="J128" s="8" t="s">
        <v>249</v>
      </c>
      <c r="K128" s="11">
        <v>372</v>
      </c>
      <c r="L128" s="11">
        <v>156.9</v>
      </c>
      <c r="M128" s="11">
        <v>318.7</v>
      </c>
      <c r="N128" s="11">
        <v>18.399999999999999</v>
      </c>
      <c r="O128" s="11">
        <v>65.7</v>
      </c>
    </row>
    <row r="129" spans="10:15" ht="14.4" thickBot="1">
      <c r="J129" s="8" t="s">
        <v>251</v>
      </c>
      <c r="K129" s="11">
        <v>371</v>
      </c>
      <c r="L129" s="11">
        <v>155.9</v>
      </c>
      <c r="M129" s="11">
        <v>317.7</v>
      </c>
      <c r="N129" s="11">
        <v>17.399999999999999</v>
      </c>
      <c r="O129" s="11">
        <v>64.7</v>
      </c>
    </row>
    <row r="130" spans="10:15" ht="14.4" thickBot="1">
      <c r="J130" s="8" t="s">
        <v>253</v>
      </c>
      <c r="K130" s="11">
        <v>370</v>
      </c>
      <c r="L130" s="11">
        <v>154.9</v>
      </c>
      <c r="M130" s="11">
        <v>316.7</v>
      </c>
      <c r="N130" s="11">
        <v>16.399999999999999</v>
      </c>
      <c r="O130" s="11">
        <v>63.7</v>
      </c>
    </row>
    <row r="131" spans="10:15" ht="14.4" thickBot="1">
      <c r="J131" s="8" t="s">
        <v>255</v>
      </c>
      <c r="K131" s="11">
        <v>360.5</v>
      </c>
      <c r="L131" s="11">
        <v>153.9</v>
      </c>
      <c r="M131" s="11">
        <v>315.7</v>
      </c>
      <c r="N131" s="11">
        <v>15.4</v>
      </c>
      <c r="O131" s="11">
        <v>62.7</v>
      </c>
    </row>
    <row r="132" spans="10:15" ht="14.4" thickBot="1">
      <c r="J132" s="8" t="s">
        <v>257</v>
      </c>
      <c r="K132" s="11">
        <v>359.5</v>
      </c>
      <c r="L132" s="11">
        <v>152.9</v>
      </c>
      <c r="M132" s="11">
        <v>303.2</v>
      </c>
      <c r="N132" s="11">
        <v>14.4</v>
      </c>
      <c r="O132" s="11">
        <v>61.7</v>
      </c>
    </row>
    <row r="133" spans="10:15" ht="14.4" thickBot="1">
      <c r="J133" s="8" t="s">
        <v>261</v>
      </c>
      <c r="K133" s="11">
        <v>358.5</v>
      </c>
      <c r="L133" s="11">
        <v>151.9</v>
      </c>
      <c r="M133" s="11">
        <v>302.2</v>
      </c>
      <c r="N133" s="11">
        <v>13.4</v>
      </c>
      <c r="O133" s="11">
        <v>60.7</v>
      </c>
    </row>
    <row r="134" spans="10:15" ht="14.4" thickBot="1">
      <c r="J134" s="8" t="s">
        <v>262</v>
      </c>
      <c r="K134" s="11">
        <v>357.5</v>
      </c>
      <c r="L134" s="11">
        <v>150.9</v>
      </c>
      <c r="M134" s="11">
        <v>158.30000000000001</v>
      </c>
      <c r="N134" s="11">
        <v>12.4</v>
      </c>
      <c r="O134" s="11">
        <v>59.8</v>
      </c>
    </row>
    <row r="135" spans="10:15" ht="14.4" thickBot="1">
      <c r="J135" s="8" t="s">
        <v>267</v>
      </c>
      <c r="K135" s="11">
        <v>356.5</v>
      </c>
      <c r="L135" s="11">
        <v>136.9</v>
      </c>
      <c r="M135" s="11">
        <v>157.30000000000001</v>
      </c>
      <c r="N135" s="11">
        <v>11.5</v>
      </c>
      <c r="O135" s="11">
        <v>52.3</v>
      </c>
    </row>
    <row r="136" spans="10:15" ht="14.4" thickBot="1">
      <c r="J136" s="8" t="s">
        <v>271</v>
      </c>
      <c r="K136" s="11">
        <v>355.5</v>
      </c>
      <c r="L136" s="11">
        <v>135.9</v>
      </c>
      <c r="M136" s="11">
        <v>156.4</v>
      </c>
      <c r="N136" s="11">
        <v>10.5</v>
      </c>
      <c r="O136" s="11">
        <v>51.3</v>
      </c>
    </row>
    <row r="137" spans="10:15" ht="14.4" thickBot="1">
      <c r="J137" s="8" t="s">
        <v>274</v>
      </c>
      <c r="K137" s="11">
        <v>276.39999999999998</v>
      </c>
      <c r="L137" s="11">
        <v>109</v>
      </c>
      <c r="M137" s="11">
        <v>114.5</v>
      </c>
      <c r="N137" s="11">
        <v>9.5</v>
      </c>
      <c r="O137" s="11">
        <v>50.3</v>
      </c>
    </row>
    <row r="138" spans="10:15" ht="14.4" thickBot="1">
      <c r="J138" s="8" t="s">
        <v>275</v>
      </c>
      <c r="K138" s="11">
        <v>275.39999999999998</v>
      </c>
      <c r="L138" s="11">
        <v>108.1</v>
      </c>
      <c r="M138" s="11">
        <v>113.5</v>
      </c>
      <c r="N138" s="11">
        <v>6</v>
      </c>
      <c r="O138" s="11">
        <v>49.3</v>
      </c>
    </row>
    <row r="139" spans="10:15" ht="14.4" thickBot="1">
      <c r="J139" s="8" t="s">
        <v>277</v>
      </c>
      <c r="K139" s="11">
        <v>259.89999999999998</v>
      </c>
      <c r="L139" s="11">
        <v>107.1</v>
      </c>
      <c r="M139" s="11">
        <v>101.1</v>
      </c>
      <c r="N139" s="11">
        <v>5</v>
      </c>
      <c r="O139" s="11">
        <v>48.3</v>
      </c>
    </row>
    <row r="140" spans="10:15" ht="14.4" thickBot="1">
      <c r="J140" s="8" t="s">
        <v>281</v>
      </c>
      <c r="K140" s="11">
        <v>258.89999999999998</v>
      </c>
      <c r="L140" s="11">
        <v>49.3</v>
      </c>
      <c r="M140" s="11">
        <v>57.8</v>
      </c>
      <c r="N140" s="11">
        <v>4</v>
      </c>
      <c r="O140" s="11">
        <v>47.3</v>
      </c>
    </row>
    <row r="141" spans="10:15" ht="14.4" thickBot="1">
      <c r="J141" s="8" t="s">
        <v>282</v>
      </c>
      <c r="K141" s="11">
        <v>254.9</v>
      </c>
      <c r="L141" s="11">
        <v>48.3</v>
      </c>
      <c r="M141" s="11">
        <v>56.8</v>
      </c>
      <c r="N141" s="11">
        <v>3</v>
      </c>
      <c r="O141" s="11">
        <v>46.3</v>
      </c>
    </row>
    <row r="142" spans="10:15" ht="14.4" thickBot="1">
      <c r="J142" s="8" t="s">
        <v>285</v>
      </c>
      <c r="K142" s="11">
        <v>253.9</v>
      </c>
      <c r="L142" s="11">
        <v>2</v>
      </c>
      <c r="M142" s="11">
        <v>55.8</v>
      </c>
      <c r="N142" s="11">
        <v>2</v>
      </c>
      <c r="O142" s="11">
        <v>45.3</v>
      </c>
    </row>
    <row r="143" spans="10:15" ht="14.4" thickBot="1">
      <c r="J143" s="8" t="s">
        <v>286</v>
      </c>
      <c r="K143" s="11">
        <v>253</v>
      </c>
      <c r="L143" s="11">
        <v>1</v>
      </c>
      <c r="M143" s="11">
        <v>1</v>
      </c>
      <c r="N143" s="11">
        <v>1</v>
      </c>
      <c r="O143" s="11">
        <v>1</v>
      </c>
    </row>
    <row r="144" spans="10:15" ht="14.4" thickBot="1">
      <c r="J144" s="8" t="s">
        <v>287</v>
      </c>
      <c r="K144" s="11">
        <v>252</v>
      </c>
      <c r="L144" s="11">
        <v>0</v>
      </c>
      <c r="M144" s="11">
        <v>0</v>
      </c>
      <c r="N144" s="11">
        <v>0</v>
      </c>
      <c r="O144" s="11">
        <v>0</v>
      </c>
    </row>
    <row r="145" spans="10:19" ht="18.600000000000001" thickBot="1">
      <c r="J145" s="4"/>
    </row>
    <row r="146" spans="10:19" ht="14.4" thickBot="1">
      <c r="J146" s="8" t="s">
        <v>475</v>
      </c>
      <c r="K146" s="8" t="s">
        <v>74</v>
      </c>
      <c r="L146" s="8" t="s">
        <v>75</v>
      </c>
      <c r="M146" s="8" t="s">
        <v>76</v>
      </c>
      <c r="N146" s="8" t="s">
        <v>77</v>
      </c>
      <c r="O146" s="8" t="s">
        <v>78</v>
      </c>
      <c r="P146" s="8" t="s">
        <v>292</v>
      </c>
      <c r="Q146" s="8" t="s">
        <v>293</v>
      </c>
      <c r="R146" s="8" t="s">
        <v>294</v>
      </c>
      <c r="S146" s="8" t="s">
        <v>295</v>
      </c>
    </row>
    <row r="147" spans="10:19" ht="14.4" thickBot="1">
      <c r="J147" s="8" t="s">
        <v>82</v>
      </c>
      <c r="K147" s="11">
        <v>378.4</v>
      </c>
      <c r="L147" s="11">
        <v>161.80000000000001</v>
      </c>
      <c r="M147" s="11">
        <v>343.1</v>
      </c>
      <c r="N147" s="11">
        <v>28.4</v>
      </c>
      <c r="O147" s="11">
        <v>101.1</v>
      </c>
      <c r="P147" s="11">
        <v>1012.8</v>
      </c>
      <c r="Q147" s="11">
        <v>1000</v>
      </c>
      <c r="R147" s="11">
        <v>-12.8</v>
      </c>
      <c r="S147" s="11">
        <v>-1.28</v>
      </c>
    </row>
    <row r="148" spans="10:19" ht="14.4" thickBot="1">
      <c r="J148" s="8" t="s">
        <v>83</v>
      </c>
      <c r="K148" s="11">
        <v>726.5</v>
      </c>
      <c r="L148" s="11">
        <v>49.3</v>
      </c>
      <c r="M148" s="11">
        <v>158.30000000000001</v>
      </c>
      <c r="N148" s="11">
        <v>3</v>
      </c>
      <c r="O148" s="11">
        <v>59.8</v>
      </c>
      <c r="P148" s="11">
        <v>996.9</v>
      </c>
      <c r="Q148" s="11">
        <v>1000</v>
      </c>
      <c r="R148" s="11">
        <v>3.1</v>
      </c>
      <c r="S148" s="11">
        <v>0.31</v>
      </c>
    </row>
    <row r="149" spans="10:19" ht="14.4" thickBot="1">
      <c r="J149" s="8" t="s">
        <v>84</v>
      </c>
      <c r="K149" s="11">
        <v>373</v>
      </c>
      <c r="L149" s="11">
        <v>169.8</v>
      </c>
      <c r="M149" s="11">
        <v>340.1</v>
      </c>
      <c r="N149" s="11">
        <v>32.4</v>
      </c>
      <c r="O149" s="11">
        <v>102.1</v>
      </c>
      <c r="P149" s="11">
        <v>1017.3</v>
      </c>
      <c r="Q149" s="11">
        <v>1000</v>
      </c>
      <c r="R149" s="11">
        <v>-17.3</v>
      </c>
      <c r="S149" s="11">
        <v>-1.73</v>
      </c>
    </row>
    <row r="150" spans="10:19" ht="14.4" thickBot="1">
      <c r="J150" s="8" t="s">
        <v>85</v>
      </c>
      <c r="K150" s="11">
        <v>829.6</v>
      </c>
      <c r="L150" s="11">
        <v>0</v>
      </c>
      <c r="M150" s="11">
        <v>101.1</v>
      </c>
      <c r="N150" s="11">
        <v>6</v>
      </c>
      <c r="O150" s="11">
        <v>59.8</v>
      </c>
      <c r="P150" s="11">
        <v>996.4</v>
      </c>
      <c r="Q150" s="11">
        <v>1000</v>
      </c>
      <c r="R150" s="11">
        <v>3.6</v>
      </c>
      <c r="S150" s="11">
        <v>0.36</v>
      </c>
    </row>
    <row r="151" spans="10:19" ht="14.4" thickBot="1">
      <c r="J151" s="8" t="s">
        <v>86</v>
      </c>
      <c r="K151" s="11">
        <v>357.5</v>
      </c>
      <c r="L151" s="11">
        <v>170.8</v>
      </c>
      <c r="M151" s="11">
        <v>342.1</v>
      </c>
      <c r="N151" s="11">
        <v>41.3</v>
      </c>
      <c r="O151" s="11">
        <v>107.6</v>
      </c>
      <c r="P151" s="11">
        <v>1019.3</v>
      </c>
      <c r="Q151" s="11">
        <v>1000</v>
      </c>
      <c r="R151" s="11">
        <v>-19.3</v>
      </c>
      <c r="S151" s="11">
        <v>-1.93</v>
      </c>
    </row>
    <row r="152" spans="10:19" ht="14.4" thickBot="1">
      <c r="J152" s="8" t="s">
        <v>87</v>
      </c>
      <c r="K152" s="11">
        <v>636.9</v>
      </c>
      <c r="L152" s="11">
        <v>160.80000000000001</v>
      </c>
      <c r="M152" s="11">
        <v>114.5</v>
      </c>
      <c r="N152" s="11">
        <v>22.4</v>
      </c>
      <c r="O152" s="11">
        <v>61.7</v>
      </c>
      <c r="P152" s="11">
        <v>996.4</v>
      </c>
      <c r="Q152" s="11">
        <v>1000</v>
      </c>
      <c r="R152" s="11">
        <v>3.6</v>
      </c>
      <c r="S152" s="11">
        <v>0.36</v>
      </c>
    </row>
    <row r="153" spans="10:19" ht="14.4" thickBot="1">
      <c r="J153" s="8" t="s">
        <v>88</v>
      </c>
      <c r="K153" s="11">
        <v>356.5</v>
      </c>
      <c r="L153" s="11">
        <v>162.80000000000001</v>
      </c>
      <c r="M153" s="11">
        <v>344.1</v>
      </c>
      <c r="N153" s="11">
        <v>51.3</v>
      </c>
      <c r="O153" s="11">
        <v>105.6</v>
      </c>
      <c r="P153" s="11">
        <v>1020.3</v>
      </c>
      <c r="Q153" s="11">
        <v>1000</v>
      </c>
      <c r="R153" s="11">
        <v>-20.3</v>
      </c>
      <c r="S153" s="11">
        <v>-2.0299999999999998</v>
      </c>
    </row>
    <row r="154" spans="10:19" ht="14.4" thickBot="1">
      <c r="J154" s="8" t="s">
        <v>89</v>
      </c>
      <c r="K154" s="11">
        <v>449.6</v>
      </c>
      <c r="L154" s="11">
        <v>158.80000000000001</v>
      </c>
      <c r="M154" s="11">
        <v>302.2</v>
      </c>
      <c r="N154" s="11">
        <v>19.399999999999999</v>
      </c>
      <c r="O154" s="11">
        <v>62.7</v>
      </c>
      <c r="P154" s="11">
        <v>992.9</v>
      </c>
      <c r="Q154" s="11">
        <v>1000</v>
      </c>
      <c r="R154" s="11">
        <v>7.1</v>
      </c>
      <c r="S154" s="11">
        <v>0.71</v>
      </c>
    </row>
    <row r="155" spans="10:19" ht="14.4" thickBot="1">
      <c r="J155" s="8" t="s">
        <v>90</v>
      </c>
      <c r="K155" s="11">
        <v>254.9</v>
      </c>
      <c r="L155" s="11">
        <v>208.6</v>
      </c>
      <c r="M155" s="11">
        <v>357.5</v>
      </c>
      <c r="N155" s="11">
        <v>44.3</v>
      </c>
      <c r="O155" s="11">
        <v>130.5</v>
      </c>
      <c r="P155" s="11">
        <v>995.9</v>
      </c>
      <c r="Q155" s="11">
        <v>1000</v>
      </c>
      <c r="R155" s="11">
        <v>4.0999999999999996</v>
      </c>
      <c r="S155" s="11">
        <v>0.41</v>
      </c>
    </row>
    <row r="156" spans="10:19" ht="14.4" thickBot="1">
      <c r="J156" s="8" t="s">
        <v>91</v>
      </c>
      <c r="K156" s="11">
        <v>450.6</v>
      </c>
      <c r="L156" s="11">
        <v>151.9</v>
      </c>
      <c r="M156" s="11">
        <v>324.7</v>
      </c>
      <c r="N156" s="11">
        <v>11.5</v>
      </c>
      <c r="O156" s="11">
        <v>72.7</v>
      </c>
      <c r="P156" s="11">
        <v>1011.3</v>
      </c>
      <c r="Q156" s="11">
        <v>1000</v>
      </c>
      <c r="R156" s="11">
        <v>-11.3</v>
      </c>
      <c r="S156" s="11">
        <v>-1.1299999999999999</v>
      </c>
    </row>
    <row r="157" spans="10:19" ht="14.4" thickBot="1">
      <c r="J157" s="8" t="s">
        <v>92</v>
      </c>
      <c r="K157" s="11">
        <v>259.89999999999998</v>
      </c>
      <c r="L157" s="11">
        <v>212.6</v>
      </c>
      <c r="M157" s="11">
        <v>355.5</v>
      </c>
      <c r="N157" s="11">
        <v>44.3</v>
      </c>
      <c r="O157" s="11">
        <v>124</v>
      </c>
      <c r="P157" s="11">
        <v>996.4</v>
      </c>
      <c r="Q157" s="11">
        <v>1000</v>
      </c>
      <c r="R157" s="11">
        <v>3.6</v>
      </c>
      <c r="S157" s="11">
        <v>0.36</v>
      </c>
    </row>
    <row r="158" spans="10:19" ht="14.4" thickBot="1">
      <c r="J158" s="8" t="s">
        <v>93</v>
      </c>
      <c r="K158" s="11">
        <v>440.2</v>
      </c>
      <c r="L158" s="11">
        <v>172.8</v>
      </c>
      <c r="M158" s="11">
        <v>317.7</v>
      </c>
      <c r="N158" s="11">
        <v>15.4</v>
      </c>
      <c r="O158" s="11">
        <v>70.7</v>
      </c>
      <c r="P158" s="11">
        <v>1016.8</v>
      </c>
      <c r="Q158" s="11">
        <v>1000</v>
      </c>
      <c r="R158" s="11">
        <v>-16.8</v>
      </c>
      <c r="S158" s="11">
        <v>-1.68</v>
      </c>
    </row>
    <row r="159" spans="10:19" ht="14.4" thickBot="1">
      <c r="J159" s="8" t="s">
        <v>94</v>
      </c>
      <c r="K159" s="11">
        <v>258.89999999999998</v>
      </c>
      <c r="L159" s="11">
        <v>210.6</v>
      </c>
      <c r="M159" s="11">
        <v>353.5</v>
      </c>
      <c r="N159" s="11">
        <v>49.3</v>
      </c>
      <c r="O159" s="11">
        <v>124</v>
      </c>
      <c r="P159" s="11">
        <v>996.4</v>
      </c>
      <c r="Q159" s="11">
        <v>1000</v>
      </c>
      <c r="R159" s="11">
        <v>3.6</v>
      </c>
      <c r="S159" s="11">
        <v>0.36</v>
      </c>
    </row>
    <row r="160" spans="10:19" ht="14.4" thickBot="1">
      <c r="J160" s="8" t="s">
        <v>95</v>
      </c>
      <c r="K160" s="11">
        <v>417.8</v>
      </c>
      <c r="L160" s="11">
        <v>169.8</v>
      </c>
      <c r="M160" s="11">
        <v>321.7</v>
      </c>
      <c r="N160" s="11">
        <v>15.4</v>
      </c>
      <c r="O160" s="11">
        <v>70.7</v>
      </c>
      <c r="P160" s="11">
        <v>995.4</v>
      </c>
      <c r="Q160" s="11">
        <v>1000</v>
      </c>
      <c r="R160" s="11">
        <v>4.5999999999999996</v>
      </c>
      <c r="S160" s="11">
        <v>0.46</v>
      </c>
    </row>
    <row r="161" spans="10:19" ht="14.4" thickBot="1">
      <c r="J161" s="8" t="s">
        <v>96</v>
      </c>
      <c r="K161" s="11">
        <v>253.9</v>
      </c>
      <c r="L161" s="11">
        <v>204.2</v>
      </c>
      <c r="M161" s="11">
        <v>356.5</v>
      </c>
      <c r="N161" s="11">
        <v>52.3</v>
      </c>
      <c r="O161" s="11">
        <v>129.5</v>
      </c>
      <c r="P161" s="11">
        <v>996.4</v>
      </c>
      <c r="Q161" s="11">
        <v>1000</v>
      </c>
      <c r="R161" s="11">
        <v>3.6</v>
      </c>
      <c r="S161" s="11">
        <v>0.36</v>
      </c>
    </row>
    <row r="162" spans="10:19" ht="14.4" thickBot="1">
      <c r="J162" s="8" t="s">
        <v>97</v>
      </c>
      <c r="K162" s="11">
        <v>412.8</v>
      </c>
      <c r="L162" s="11">
        <v>164.8</v>
      </c>
      <c r="M162" s="11">
        <v>321.7</v>
      </c>
      <c r="N162" s="11">
        <v>24.4</v>
      </c>
      <c r="O162" s="11">
        <v>72.7</v>
      </c>
      <c r="P162" s="11">
        <v>996.4</v>
      </c>
      <c r="Q162" s="11">
        <v>1000</v>
      </c>
      <c r="R162" s="11">
        <v>3.6</v>
      </c>
      <c r="S162" s="11">
        <v>0.36</v>
      </c>
    </row>
    <row r="163" spans="10:19" ht="14.4" thickBot="1">
      <c r="J163" s="8" t="s">
        <v>98</v>
      </c>
      <c r="K163" s="11">
        <v>253</v>
      </c>
      <c r="L163" s="11">
        <v>221.1</v>
      </c>
      <c r="M163" s="11">
        <v>350.1</v>
      </c>
      <c r="N163" s="11">
        <v>50.3</v>
      </c>
      <c r="O163" s="11">
        <v>122</v>
      </c>
      <c r="P163" s="11">
        <v>996.4</v>
      </c>
      <c r="Q163" s="11">
        <v>1000</v>
      </c>
      <c r="R163" s="11">
        <v>3.6</v>
      </c>
      <c r="S163" s="11">
        <v>0.36</v>
      </c>
    </row>
    <row r="164" spans="10:19" ht="14.4" thickBot="1">
      <c r="J164" s="8" t="s">
        <v>99</v>
      </c>
      <c r="K164" s="11">
        <v>447.6</v>
      </c>
      <c r="L164" s="11">
        <v>171.8</v>
      </c>
      <c r="M164" s="11">
        <v>303.2</v>
      </c>
      <c r="N164" s="11">
        <v>6</v>
      </c>
      <c r="O164" s="11">
        <v>66.7</v>
      </c>
      <c r="P164" s="11">
        <v>995.4</v>
      </c>
      <c r="Q164" s="11">
        <v>1000</v>
      </c>
      <c r="R164" s="11">
        <v>4.5999999999999996</v>
      </c>
      <c r="S164" s="11">
        <v>0.46</v>
      </c>
    </row>
    <row r="165" spans="10:19" ht="14.4" thickBot="1">
      <c r="J165" s="8" t="s">
        <v>100</v>
      </c>
      <c r="K165" s="11">
        <v>276.39999999999998</v>
      </c>
      <c r="L165" s="11">
        <v>207.6</v>
      </c>
      <c r="M165" s="11">
        <v>346.1</v>
      </c>
      <c r="N165" s="11">
        <v>41.3</v>
      </c>
      <c r="O165" s="11">
        <v>125</v>
      </c>
      <c r="P165" s="11">
        <v>996.4</v>
      </c>
      <c r="Q165" s="11">
        <v>1000</v>
      </c>
      <c r="R165" s="11">
        <v>3.6</v>
      </c>
      <c r="S165" s="11">
        <v>0.36</v>
      </c>
    </row>
    <row r="166" spans="10:19" ht="14.4" thickBot="1">
      <c r="J166" s="8" t="s">
        <v>101</v>
      </c>
      <c r="K166" s="11">
        <v>451.6</v>
      </c>
      <c r="L166" s="11">
        <v>158.80000000000001</v>
      </c>
      <c r="M166" s="11">
        <v>317.7</v>
      </c>
      <c r="N166" s="11">
        <v>19.399999999999999</v>
      </c>
      <c r="O166" s="11">
        <v>63.7</v>
      </c>
      <c r="P166" s="11">
        <v>1011.3</v>
      </c>
      <c r="Q166" s="11">
        <v>1000</v>
      </c>
      <c r="R166" s="11">
        <v>-11.3</v>
      </c>
      <c r="S166" s="11">
        <v>-1.1299999999999999</v>
      </c>
    </row>
    <row r="167" spans="10:19" ht="14.4" thickBot="1">
      <c r="J167" s="8" t="s">
        <v>102</v>
      </c>
      <c r="K167" s="11">
        <v>380.4</v>
      </c>
      <c r="L167" s="11">
        <v>163.80000000000001</v>
      </c>
      <c r="M167" s="11">
        <v>336.1</v>
      </c>
      <c r="N167" s="11">
        <v>41.3</v>
      </c>
      <c r="O167" s="11">
        <v>74.7</v>
      </c>
      <c r="P167" s="11">
        <v>996.4</v>
      </c>
      <c r="Q167" s="11">
        <v>1000</v>
      </c>
      <c r="R167" s="11">
        <v>3.6</v>
      </c>
      <c r="S167" s="11">
        <v>0.36</v>
      </c>
    </row>
    <row r="168" spans="10:19" ht="14.4" thickBot="1">
      <c r="J168" s="8" t="s">
        <v>103</v>
      </c>
      <c r="K168" s="11">
        <v>926.2</v>
      </c>
      <c r="L168" s="11">
        <v>1</v>
      </c>
      <c r="M168" s="11">
        <v>0</v>
      </c>
      <c r="N168" s="11">
        <v>20.399999999999999</v>
      </c>
      <c r="O168" s="11">
        <v>48.3</v>
      </c>
      <c r="P168" s="11">
        <v>995.9</v>
      </c>
      <c r="Q168" s="11">
        <v>1000</v>
      </c>
      <c r="R168" s="11">
        <v>4.0999999999999996</v>
      </c>
      <c r="S168" s="11">
        <v>0.41</v>
      </c>
    </row>
    <row r="169" spans="10:19" ht="14.4" thickBot="1">
      <c r="J169" s="8" t="s">
        <v>104</v>
      </c>
      <c r="K169" s="11">
        <v>372</v>
      </c>
      <c r="L169" s="11">
        <v>166.8</v>
      </c>
      <c r="M169" s="11">
        <v>337.1</v>
      </c>
      <c r="N169" s="11">
        <v>33.9</v>
      </c>
      <c r="O169" s="11">
        <v>105.6</v>
      </c>
      <c r="P169" s="11">
        <v>1015.3</v>
      </c>
      <c r="Q169" s="11">
        <v>1000</v>
      </c>
      <c r="R169" s="11">
        <v>-15.3</v>
      </c>
      <c r="S169" s="11">
        <v>-1.53</v>
      </c>
    </row>
    <row r="170" spans="10:19" ht="14.4" thickBot="1">
      <c r="J170" s="8" t="s">
        <v>105</v>
      </c>
      <c r="K170" s="11">
        <v>727.5</v>
      </c>
      <c r="L170" s="11">
        <v>135.9</v>
      </c>
      <c r="M170" s="11">
        <v>57.8</v>
      </c>
      <c r="N170" s="11">
        <v>15.4</v>
      </c>
      <c r="O170" s="11">
        <v>59.8</v>
      </c>
      <c r="P170" s="11">
        <v>996.4</v>
      </c>
      <c r="Q170" s="11">
        <v>1000</v>
      </c>
      <c r="R170" s="11">
        <v>3.6</v>
      </c>
      <c r="S170" s="11">
        <v>0.36</v>
      </c>
    </row>
    <row r="171" spans="10:19" ht="14.4" thickBot="1">
      <c r="J171" s="8" t="s">
        <v>106</v>
      </c>
      <c r="K171" s="11">
        <v>359.5</v>
      </c>
      <c r="L171" s="11">
        <v>206.6</v>
      </c>
      <c r="M171" s="11">
        <v>339.1</v>
      </c>
      <c r="N171" s="11">
        <v>31.4</v>
      </c>
      <c r="O171" s="11">
        <v>74.7</v>
      </c>
      <c r="P171" s="11">
        <v>1011.3</v>
      </c>
      <c r="Q171" s="11">
        <v>1000</v>
      </c>
      <c r="R171" s="11">
        <v>-11.3</v>
      </c>
      <c r="S171" s="11">
        <v>-1.1299999999999999</v>
      </c>
    </row>
    <row r="172" spans="10:19" ht="14.4" thickBot="1">
      <c r="J172" s="8" t="s">
        <v>107</v>
      </c>
      <c r="K172" s="11">
        <v>827.6</v>
      </c>
      <c r="L172" s="11">
        <v>48.3</v>
      </c>
      <c r="M172" s="11">
        <v>55.8</v>
      </c>
      <c r="N172" s="11">
        <v>19.399999999999999</v>
      </c>
      <c r="O172" s="11">
        <v>45.3</v>
      </c>
      <c r="P172" s="11">
        <v>996.4</v>
      </c>
      <c r="Q172" s="11">
        <v>1000</v>
      </c>
      <c r="R172" s="11">
        <v>3.6</v>
      </c>
      <c r="S172" s="11">
        <v>0.36</v>
      </c>
    </row>
    <row r="173" spans="10:19" ht="14.4" thickBot="1">
      <c r="J173" s="8" t="s">
        <v>108</v>
      </c>
      <c r="K173" s="11">
        <v>379.4</v>
      </c>
      <c r="L173" s="11">
        <v>156.9</v>
      </c>
      <c r="M173" s="11">
        <v>327.60000000000002</v>
      </c>
      <c r="N173" s="11">
        <v>38.299999999999997</v>
      </c>
      <c r="O173" s="11">
        <v>100.1</v>
      </c>
      <c r="P173" s="11">
        <v>1002.3</v>
      </c>
      <c r="Q173" s="11">
        <v>1000</v>
      </c>
      <c r="R173" s="11">
        <v>-2.2999999999999998</v>
      </c>
      <c r="S173" s="11">
        <v>-0.23</v>
      </c>
    </row>
    <row r="174" spans="10:19" ht="14.4" thickBot="1">
      <c r="J174" s="8" t="s">
        <v>109</v>
      </c>
      <c r="K174" s="11">
        <v>827.6</v>
      </c>
      <c r="L174" s="11">
        <v>108.1</v>
      </c>
      <c r="M174" s="11">
        <v>1</v>
      </c>
      <c r="N174" s="11">
        <v>11.5</v>
      </c>
      <c r="O174" s="11">
        <v>48.3</v>
      </c>
      <c r="P174" s="11">
        <v>996.4</v>
      </c>
      <c r="Q174" s="11">
        <v>1000</v>
      </c>
      <c r="R174" s="11">
        <v>3.6</v>
      </c>
      <c r="S174" s="11">
        <v>0.36</v>
      </c>
    </row>
    <row r="175" spans="10:19" ht="14.4" thickBot="1">
      <c r="J175" s="8" t="s">
        <v>110</v>
      </c>
      <c r="K175" s="11">
        <v>275.39999999999998</v>
      </c>
      <c r="L175" s="11">
        <v>203.2</v>
      </c>
      <c r="M175" s="11">
        <v>354.5</v>
      </c>
      <c r="N175" s="11">
        <v>42.3</v>
      </c>
      <c r="O175" s="11">
        <v>121</v>
      </c>
      <c r="P175" s="11">
        <v>996.4</v>
      </c>
      <c r="Q175" s="11">
        <v>1000</v>
      </c>
      <c r="R175" s="11">
        <v>3.6</v>
      </c>
      <c r="S175" s="11">
        <v>0.36</v>
      </c>
    </row>
    <row r="176" spans="10:19" ht="14.4" thickBot="1">
      <c r="J176" s="8" t="s">
        <v>111</v>
      </c>
      <c r="K176" s="11">
        <v>441.2</v>
      </c>
      <c r="L176" s="11">
        <v>165.8</v>
      </c>
      <c r="M176" s="11">
        <v>322.7</v>
      </c>
      <c r="N176" s="11">
        <v>19.399999999999999</v>
      </c>
      <c r="O176" s="11">
        <v>67.7</v>
      </c>
      <c r="P176" s="11">
        <v>1016.8</v>
      </c>
      <c r="Q176" s="11">
        <v>1000</v>
      </c>
      <c r="R176" s="11">
        <v>-16.8</v>
      </c>
      <c r="S176" s="11">
        <v>-1.68</v>
      </c>
    </row>
    <row r="177" spans="10:19" ht="14.4" thickBot="1">
      <c r="J177" s="8" t="s">
        <v>112</v>
      </c>
      <c r="K177" s="11">
        <v>358.5</v>
      </c>
      <c r="L177" s="11">
        <v>159.80000000000001</v>
      </c>
      <c r="M177" s="11">
        <v>341.1</v>
      </c>
      <c r="N177" s="11">
        <v>31.4</v>
      </c>
      <c r="O177" s="11">
        <v>121</v>
      </c>
      <c r="P177" s="11">
        <v>1011.8</v>
      </c>
      <c r="Q177" s="11">
        <v>1000</v>
      </c>
      <c r="R177" s="11">
        <v>-11.8</v>
      </c>
      <c r="S177" s="11">
        <v>-1.18</v>
      </c>
    </row>
    <row r="178" spans="10:19" ht="14.4" thickBot="1">
      <c r="J178" s="8" t="s">
        <v>113</v>
      </c>
      <c r="K178" s="11">
        <v>602</v>
      </c>
      <c r="L178" s="11">
        <v>154.9</v>
      </c>
      <c r="M178" s="11">
        <v>156.4</v>
      </c>
      <c r="N178" s="11">
        <v>21.4</v>
      </c>
      <c r="O178" s="11">
        <v>61.7</v>
      </c>
      <c r="P178" s="11">
        <v>996.4</v>
      </c>
      <c r="Q178" s="11">
        <v>1000</v>
      </c>
      <c r="R178" s="11">
        <v>3.6</v>
      </c>
      <c r="S178" s="11">
        <v>0.36</v>
      </c>
    </row>
    <row r="179" spans="10:19" ht="14.4" thickBot="1">
      <c r="J179" s="8" t="s">
        <v>114</v>
      </c>
      <c r="K179" s="11">
        <v>439.2</v>
      </c>
      <c r="L179" s="11">
        <v>167.8</v>
      </c>
      <c r="M179" s="11">
        <v>319.7</v>
      </c>
      <c r="N179" s="11">
        <v>23.4</v>
      </c>
      <c r="O179" s="11">
        <v>66.7</v>
      </c>
      <c r="P179" s="11">
        <v>1016.8</v>
      </c>
      <c r="Q179" s="11">
        <v>1000</v>
      </c>
      <c r="R179" s="11">
        <v>-16.8</v>
      </c>
      <c r="S179" s="11">
        <v>-1.68</v>
      </c>
    </row>
    <row r="180" spans="10:19" ht="14.4" thickBot="1">
      <c r="J180" s="8" t="s">
        <v>115</v>
      </c>
      <c r="K180" s="11">
        <v>355.5</v>
      </c>
      <c r="L180" s="11">
        <v>150.9</v>
      </c>
      <c r="M180" s="11">
        <v>335.1</v>
      </c>
      <c r="N180" s="11">
        <v>27.4</v>
      </c>
      <c r="O180" s="11">
        <v>98.1</v>
      </c>
      <c r="P180" s="11">
        <v>967</v>
      </c>
      <c r="Q180" s="11">
        <v>1000</v>
      </c>
      <c r="R180" s="11">
        <v>33</v>
      </c>
      <c r="S180" s="11">
        <v>3.3</v>
      </c>
    </row>
    <row r="181" spans="10:19" ht="14.4" thickBot="1">
      <c r="J181" s="8" t="s">
        <v>116</v>
      </c>
      <c r="K181" s="11">
        <v>438.2</v>
      </c>
      <c r="L181" s="11">
        <v>152.9</v>
      </c>
      <c r="M181" s="11">
        <v>315.7</v>
      </c>
      <c r="N181" s="11">
        <v>9.5</v>
      </c>
      <c r="O181" s="11">
        <v>59.8</v>
      </c>
      <c r="P181" s="11">
        <v>976</v>
      </c>
      <c r="Q181" s="11">
        <v>1000</v>
      </c>
      <c r="R181" s="11">
        <v>24</v>
      </c>
      <c r="S181" s="11">
        <v>2.4</v>
      </c>
    </row>
    <row r="182" spans="10:19" ht="14.4" thickBot="1">
      <c r="J182" s="8" t="s">
        <v>117</v>
      </c>
      <c r="K182" s="11">
        <v>372</v>
      </c>
      <c r="L182" s="11">
        <v>155.9</v>
      </c>
      <c r="M182" s="11">
        <v>327.60000000000002</v>
      </c>
      <c r="N182" s="11">
        <v>26.4</v>
      </c>
      <c r="O182" s="11">
        <v>100.1</v>
      </c>
      <c r="P182" s="11">
        <v>981.9</v>
      </c>
      <c r="Q182" s="11">
        <v>1000</v>
      </c>
      <c r="R182" s="11">
        <v>18.100000000000001</v>
      </c>
      <c r="S182" s="11">
        <v>1.81</v>
      </c>
    </row>
    <row r="183" spans="10:19" ht="14.4" thickBot="1">
      <c r="J183" s="8" t="s">
        <v>118</v>
      </c>
      <c r="K183" s="11">
        <v>720.5</v>
      </c>
      <c r="L183" s="11">
        <v>107.1</v>
      </c>
      <c r="M183" s="11">
        <v>113.5</v>
      </c>
      <c r="N183" s="11">
        <v>6</v>
      </c>
      <c r="O183" s="11">
        <v>49.3</v>
      </c>
      <c r="P183" s="11">
        <v>996.4</v>
      </c>
      <c r="Q183" s="11">
        <v>1000</v>
      </c>
      <c r="R183" s="11">
        <v>3.6</v>
      </c>
      <c r="S183" s="11">
        <v>0.36</v>
      </c>
    </row>
    <row r="184" spans="10:19" ht="14.4" thickBot="1">
      <c r="J184" s="8" t="s">
        <v>119</v>
      </c>
      <c r="K184" s="11">
        <v>360.5</v>
      </c>
      <c r="L184" s="11">
        <v>136.9</v>
      </c>
      <c r="M184" s="11">
        <v>338.1</v>
      </c>
      <c r="N184" s="11">
        <v>31.4</v>
      </c>
      <c r="O184" s="11">
        <v>129.5</v>
      </c>
      <c r="P184" s="11">
        <v>996.4</v>
      </c>
      <c r="Q184" s="11">
        <v>1000</v>
      </c>
      <c r="R184" s="11">
        <v>3.6</v>
      </c>
      <c r="S184" s="11">
        <v>0.36</v>
      </c>
    </row>
    <row r="185" spans="10:19" ht="14.4" thickBot="1">
      <c r="J185" s="8" t="s">
        <v>120</v>
      </c>
      <c r="K185" s="11">
        <v>601</v>
      </c>
      <c r="L185" s="11">
        <v>2</v>
      </c>
      <c r="M185" s="11">
        <v>323.7</v>
      </c>
      <c r="N185" s="11">
        <v>3</v>
      </c>
      <c r="O185" s="11">
        <v>66.7</v>
      </c>
      <c r="P185" s="11">
        <v>996.4</v>
      </c>
      <c r="Q185" s="11">
        <v>1000</v>
      </c>
      <c r="R185" s="11">
        <v>3.6</v>
      </c>
      <c r="S185" s="11">
        <v>0.36</v>
      </c>
    </row>
    <row r="186" spans="10:19" ht="14.4" thickBot="1">
      <c r="J186" s="8" t="s">
        <v>121</v>
      </c>
      <c r="K186" s="11">
        <v>448.6</v>
      </c>
      <c r="L186" s="11">
        <v>212.6</v>
      </c>
      <c r="M186" s="11">
        <v>318.7</v>
      </c>
      <c r="N186" s="11">
        <v>15.4</v>
      </c>
      <c r="O186" s="11">
        <v>1</v>
      </c>
      <c r="P186" s="11">
        <v>996.4</v>
      </c>
      <c r="Q186" s="11">
        <v>1000</v>
      </c>
      <c r="R186" s="11">
        <v>3.6</v>
      </c>
      <c r="S186" s="11">
        <v>0.36</v>
      </c>
    </row>
    <row r="187" spans="10:19" ht="14.4" thickBot="1">
      <c r="J187" s="8" t="s">
        <v>122</v>
      </c>
      <c r="K187" s="11">
        <v>828.6</v>
      </c>
      <c r="L187" s="11">
        <v>109</v>
      </c>
      <c r="M187" s="11">
        <v>56.8</v>
      </c>
      <c r="N187" s="11">
        <v>1</v>
      </c>
      <c r="O187" s="11">
        <v>1</v>
      </c>
      <c r="P187" s="11">
        <v>996.4</v>
      </c>
      <c r="Q187" s="11">
        <v>1000</v>
      </c>
      <c r="R187" s="11">
        <v>3.6</v>
      </c>
      <c r="S187" s="11">
        <v>0.36</v>
      </c>
    </row>
    <row r="188" spans="10:19" ht="14.4" thickBot="1">
      <c r="J188" s="8" t="s">
        <v>123</v>
      </c>
      <c r="K188" s="11">
        <v>370</v>
      </c>
      <c r="L188" s="11">
        <v>205.6</v>
      </c>
      <c r="M188" s="11">
        <v>325.7</v>
      </c>
      <c r="N188" s="11">
        <v>26.4</v>
      </c>
      <c r="O188" s="11">
        <v>68.7</v>
      </c>
      <c r="P188" s="11">
        <v>996.4</v>
      </c>
      <c r="Q188" s="11">
        <v>1000</v>
      </c>
      <c r="R188" s="11">
        <v>3.6</v>
      </c>
      <c r="S188" s="11">
        <v>0.36</v>
      </c>
    </row>
    <row r="189" spans="10:19" ht="14.4" thickBot="1">
      <c r="J189" s="8" t="s">
        <v>124</v>
      </c>
      <c r="K189" s="11">
        <v>635.9</v>
      </c>
      <c r="L189" s="11">
        <v>153.9</v>
      </c>
      <c r="M189" s="11">
        <v>157.30000000000001</v>
      </c>
      <c r="N189" s="11">
        <v>1</v>
      </c>
      <c r="O189" s="11">
        <v>48.3</v>
      </c>
      <c r="P189" s="11">
        <v>996.4</v>
      </c>
      <c r="Q189" s="11">
        <v>1000</v>
      </c>
      <c r="R189" s="11">
        <v>3.6</v>
      </c>
      <c r="S189" s="11">
        <v>0.36</v>
      </c>
    </row>
    <row r="190" spans="10:19" ht="14.4" thickBot="1">
      <c r="J190" s="8" t="s">
        <v>125</v>
      </c>
      <c r="K190" s="11">
        <v>252</v>
      </c>
      <c r="L190" s="11">
        <v>213.6</v>
      </c>
      <c r="M190" s="11">
        <v>345.1</v>
      </c>
      <c r="N190" s="11">
        <v>54.3</v>
      </c>
      <c r="O190" s="11">
        <v>131.5</v>
      </c>
      <c r="P190" s="11">
        <v>996.4</v>
      </c>
      <c r="Q190" s="11">
        <v>1000</v>
      </c>
      <c r="R190" s="11">
        <v>3.6</v>
      </c>
      <c r="S190" s="11">
        <v>0.36</v>
      </c>
    </row>
    <row r="191" spans="10:19" ht="14.4" thickBot="1"/>
    <row r="192" spans="10:19" ht="14.4" thickBot="1">
      <c r="J192" s="13" t="s">
        <v>296</v>
      </c>
      <c r="K192" s="14">
        <v>1690.6</v>
      </c>
    </row>
    <row r="193" spans="10:11" ht="14.4" thickBot="1">
      <c r="J193" s="13" t="s">
        <v>297</v>
      </c>
      <c r="K193" s="14">
        <v>252</v>
      </c>
    </row>
    <row r="194" spans="10:11" ht="14.4" thickBot="1">
      <c r="J194" s="13" t="s">
        <v>298</v>
      </c>
      <c r="K194" s="14">
        <v>44001.5</v>
      </c>
    </row>
    <row r="195" spans="10:11" ht="14.4" thickBot="1">
      <c r="J195" s="13" t="s">
        <v>299</v>
      </c>
      <c r="K195" s="14">
        <v>44000</v>
      </c>
    </row>
    <row r="196" spans="10:11" ht="14.4" thickBot="1">
      <c r="J196" s="13" t="s">
        <v>300</v>
      </c>
      <c r="K196" s="14">
        <v>1.5</v>
      </c>
    </row>
    <row r="197" spans="10:11" ht="14.4" thickBot="1">
      <c r="J197" s="13" t="s">
        <v>301</v>
      </c>
      <c r="K197" s="14"/>
    </row>
    <row r="198" spans="10:11" ht="14.4" thickBot="1">
      <c r="J198" s="13" t="s">
        <v>302</v>
      </c>
      <c r="K198" s="14"/>
    </row>
    <row r="199" spans="10:11" ht="14.4" thickBot="1">
      <c r="J199" s="13" t="s">
        <v>303</v>
      </c>
      <c r="K199" s="14">
        <v>0</v>
      </c>
    </row>
    <row r="201" spans="10:11">
      <c r="J201" s="15" t="s">
        <v>304</v>
      </c>
    </row>
    <row r="203" spans="10:11">
      <c r="J203" s="16" t="s">
        <v>305</v>
      </c>
    </row>
    <row r="204" spans="10:11">
      <c r="J204" s="16" t="s">
        <v>690</v>
      </c>
    </row>
  </sheetData>
  <hyperlinks>
    <hyperlink ref="J201" r:id="rId1" display="https://miau.my-x.hu/myx-free/coco/test/774126620220331130553.html" xr:uid="{62C7EE8E-48F7-494F-A6FB-CE71171ED7D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BC06-180D-4F73-9131-13E120C8C624}">
  <dimension ref="A1:Z206"/>
  <sheetViews>
    <sheetView workbookViewId="0">
      <selection activeCell="A3" sqref="A3"/>
    </sheetView>
  </sheetViews>
  <sheetFormatPr defaultRowHeight="13.8"/>
  <cols>
    <col min="11" max="11" width="13.69921875" bestFit="1" customWidth="1"/>
    <col min="12" max="12" width="11.3984375" bestFit="1" customWidth="1"/>
    <col min="13" max="13" width="11.3984375" customWidth="1"/>
  </cols>
  <sheetData>
    <row r="1" spans="1:26">
      <c r="L1" t="s">
        <v>876</v>
      </c>
      <c r="M1">
        <f>COUNTIF(M5:M48,0)</f>
        <v>12</v>
      </c>
    </row>
    <row r="2" spans="1:26">
      <c r="L2" t="s">
        <v>875</v>
      </c>
      <c r="M2">
        <f>MAX(M5:M48)</f>
        <v>9</v>
      </c>
    </row>
    <row r="3" spans="1:26">
      <c r="A3" t="s">
        <v>922</v>
      </c>
      <c r="I3" t="s">
        <v>691</v>
      </c>
      <c r="J3">
        <f>CORREL(I5:I48,J5:J48)</f>
        <v>0.96768092278567708</v>
      </c>
      <c r="L3" t="s">
        <v>1</v>
      </c>
      <c r="M3">
        <f>MIN(M5:M48)</f>
        <v>-5</v>
      </c>
    </row>
    <row r="4" spans="1:26" ht="18">
      <c r="A4" t="s">
        <v>877</v>
      </c>
      <c r="B4" s="18">
        <f>Y0_van0!A2</f>
        <v>5</v>
      </c>
      <c r="C4" s="18">
        <f>Y0_van0!B2</f>
        <v>4</v>
      </c>
      <c r="D4" s="18">
        <f>Y0_van0!C2</f>
        <v>3</v>
      </c>
      <c r="E4" s="18">
        <f>Y0_van0!D2</f>
        <v>2</v>
      </c>
      <c r="F4" s="18">
        <f>Y0_van0!E2</f>
        <v>1</v>
      </c>
      <c r="G4" s="18">
        <f>Y0_van0!F2</f>
        <v>0</v>
      </c>
      <c r="H4" s="18" t="str">
        <f>Y0_van0!G2</f>
        <v>Y</v>
      </c>
      <c r="I4" s="18" t="str">
        <f>V148</f>
        <v>Becslés</v>
      </c>
      <c r="J4" s="18" t="str">
        <f>Y0_nincs0!H2</f>
        <v>átlag</v>
      </c>
      <c r="K4" s="18" t="s">
        <v>872</v>
      </c>
      <c r="L4" s="18" t="s">
        <v>873</v>
      </c>
      <c r="M4" s="18" t="s">
        <v>874</v>
      </c>
      <c r="O4" s="4"/>
    </row>
    <row r="5" spans="1:26">
      <c r="A5" t="s">
        <v>878</v>
      </c>
      <c r="B5">
        <f>Y0_van0!A3</f>
        <v>26</v>
      </c>
      <c r="C5">
        <f>45-Y0_van0!B3</f>
        <v>22</v>
      </c>
      <c r="D5">
        <f>45-Y0_van0!C3</f>
        <v>35</v>
      </c>
      <c r="E5">
        <f>45-Y0_van0!D3</f>
        <v>27</v>
      </c>
      <c r="F5">
        <f>45-Y0_van0!E3</f>
        <v>30</v>
      </c>
      <c r="G5">
        <f>45-Y0_van0!F3</f>
        <v>9</v>
      </c>
      <c r="H5">
        <f>Y0_van0!G3</f>
        <v>1000</v>
      </c>
      <c r="I5">
        <f t="shared" ref="I5:I48" si="0">V149</f>
        <v>990.4</v>
      </c>
      <c r="J5">
        <f>Y0_nincs0!H3</f>
        <v>4552</v>
      </c>
      <c r="K5">
        <f>RANK(I5,I$5:I$48,0)</f>
        <v>24</v>
      </c>
      <c r="L5">
        <f>RANK(J5,J$5:J$48,0)</f>
        <v>24</v>
      </c>
      <c r="M5">
        <f>L5-K5</f>
        <v>0</v>
      </c>
      <c r="O5" s="5"/>
    </row>
    <row r="6" spans="1:26">
      <c r="A6" t="s">
        <v>879</v>
      </c>
      <c r="B6">
        <f>Y0_van0!A4</f>
        <v>7</v>
      </c>
      <c r="C6">
        <f>45-Y0_van0!B4</f>
        <v>5</v>
      </c>
      <c r="D6">
        <f>45-Y0_van0!C4</f>
        <v>11</v>
      </c>
      <c r="E6">
        <f>45-Y0_van0!D4</f>
        <v>4</v>
      </c>
      <c r="F6">
        <f>45-Y0_van0!E4</f>
        <v>11</v>
      </c>
      <c r="G6">
        <f>45-Y0_van0!F4</f>
        <v>3</v>
      </c>
      <c r="H6">
        <f>Y0_van0!G4</f>
        <v>1000</v>
      </c>
      <c r="I6">
        <f t="shared" si="0"/>
        <v>1100.8</v>
      </c>
      <c r="J6">
        <f>Y0_nincs0!H4</f>
        <v>4776</v>
      </c>
      <c r="K6">
        <f t="shared" ref="K6:K48" si="1">RANK(I6,I$5:I$48,0)</f>
        <v>6</v>
      </c>
      <c r="L6">
        <f t="shared" ref="L6:L48" si="2">RANK(J6,J$5:J$48,0)</f>
        <v>4</v>
      </c>
      <c r="M6">
        <f t="shared" ref="M6:M48" si="3">L6-K6</f>
        <v>-2</v>
      </c>
    </row>
    <row r="7" spans="1:26">
      <c r="A7" t="s">
        <v>880</v>
      </c>
      <c r="B7">
        <f>Y0_van0!A5</f>
        <v>27</v>
      </c>
      <c r="C7">
        <f>45-Y0_van0!B5</f>
        <v>30</v>
      </c>
      <c r="D7">
        <f>45-Y0_van0!C5</f>
        <v>32</v>
      </c>
      <c r="E7">
        <f>45-Y0_van0!D5</f>
        <v>31</v>
      </c>
      <c r="F7">
        <f>45-Y0_van0!E5</f>
        <v>31</v>
      </c>
      <c r="G7">
        <f>45-Y0_van0!F5</f>
        <v>8</v>
      </c>
      <c r="H7">
        <f>Y0_van0!G5</f>
        <v>1000</v>
      </c>
      <c r="I7">
        <f t="shared" si="0"/>
        <v>980.4</v>
      </c>
      <c r="J7">
        <f>Y0_nincs0!H5</f>
        <v>4550</v>
      </c>
      <c r="K7">
        <f t="shared" si="1"/>
        <v>27</v>
      </c>
      <c r="L7">
        <f t="shared" si="2"/>
        <v>25</v>
      </c>
      <c r="M7">
        <f t="shared" si="3"/>
        <v>-2</v>
      </c>
    </row>
    <row r="8" spans="1:26" ht="18">
      <c r="A8" t="s">
        <v>881</v>
      </c>
      <c r="B8">
        <f>Y0_van0!A6</f>
        <v>2</v>
      </c>
      <c r="C8">
        <f>45-Y0_van0!B6</f>
        <v>1</v>
      </c>
      <c r="D8">
        <f>45-Y0_van0!C6</f>
        <v>6</v>
      </c>
      <c r="E8">
        <f>45-Y0_van0!D6</f>
        <v>7</v>
      </c>
      <c r="F8">
        <f>45-Y0_van0!E6</f>
        <v>11</v>
      </c>
      <c r="G8">
        <f>45-Y0_van0!F6</f>
        <v>1</v>
      </c>
      <c r="H8">
        <f>Y0_van0!G6</f>
        <v>1000</v>
      </c>
      <c r="I8">
        <f t="shared" si="0"/>
        <v>1113.9000000000001</v>
      </c>
      <c r="J8">
        <f>Y0_nincs0!H6</f>
        <v>4818</v>
      </c>
      <c r="K8">
        <f t="shared" si="1"/>
        <v>2</v>
      </c>
      <c r="L8">
        <f t="shared" si="2"/>
        <v>2</v>
      </c>
      <c r="M8">
        <f t="shared" si="3"/>
        <v>0</v>
      </c>
      <c r="O8" s="6" t="s">
        <v>65</v>
      </c>
      <c r="P8" s="7">
        <v>7543388</v>
      </c>
      <c r="Q8" s="6" t="s">
        <v>66</v>
      </c>
      <c r="R8" s="7">
        <v>44</v>
      </c>
      <c r="S8" s="6" t="s">
        <v>67</v>
      </c>
      <c r="T8" s="7">
        <v>6</v>
      </c>
      <c r="U8" s="6" t="s">
        <v>68</v>
      </c>
      <c r="V8" s="7">
        <v>44</v>
      </c>
      <c r="W8" s="6" t="s">
        <v>69</v>
      </c>
      <c r="X8" s="7">
        <v>0</v>
      </c>
      <c r="Y8" s="6" t="s">
        <v>70</v>
      </c>
      <c r="Z8" s="7" t="s">
        <v>698</v>
      </c>
    </row>
    <row r="9" spans="1:26" ht="18.600000000000001" thickBot="1">
      <c r="A9" t="s">
        <v>882</v>
      </c>
      <c r="B9">
        <f>Y0_van0!A7</f>
        <v>34</v>
      </c>
      <c r="C9">
        <f>45-Y0_van0!B7</f>
        <v>31</v>
      </c>
      <c r="D9">
        <f>45-Y0_van0!C7</f>
        <v>34</v>
      </c>
      <c r="E9">
        <f>45-Y0_van0!D7</f>
        <v>36</v>
      </c>
      <c r="F9">
        <f>45-Y0_van0!E7</f>
        <v>34</v>
      </c>
      <c r="G9">
        <f>45-Y0_van0!F7</f>
        <v>14</v>
      </c>
      <c r="H9">
        <f>Y0_van0!G7</f>
        <v>1000</v>
      </c>
      <c r="I9">
        <f t="shared" si="0"/>
        <v>956.3</v>
      </c>
      <c r="J9">
        <f>Y0_nincs0!H7</f>
        <v>4480</v>
      </c>
      <c r="K9">
        <f t="shared" si="1"/>
        <v>31</v>
      </c>
      <c r="L9">
        <f t="shared" si="2"/>
        <v>31</v>
      </c>
      <c r="M9">
        <f t="shared" si="3"/>
        <v>0</v>
      </c>
      <c r="O9" s="4"/>
    </row>
    <row r="10" spans="1:26" ht="14.4" thickBot="1">
      <c r="A10" t="s">
        <v>883</v>
      </c>
      <c r="B10">
        <f>Y0_van0!A8</f>
        <v>9</v>
      </c>
      <c r="C10">
        <f>45-Y0_van0!B8</f>
        <v>21</v>
      </c>
      <c r="D10">
        <f>45-Y0_van0!C8</f>
        <v>8</v>
      </c>
      <c r="E10">
        <f>45-Y0_van0!D8</f>
        <v>21</v>
      </c>
      <c r="F10">
        <f>45-Y0_van0!E8</f>
        <v>13</v>
      </c>
      <c r="G10">
        <f>45-Y0_van0!F8</f>
        <v>6</v>
      </c>
      <c r="H10">
        <f>Y0_van0!G8</f>
        <v>1000</v>
      </c>
      <c r="I10">
        <f t="shared" si="0"/>
        <v>1061.7</v>
      </c>
      <c r="J10">
        <f>Y0_nincs0!H8</f>
        <v>4732</v>
      </c>
      <c r="K10">
        <f t="shared" si="1"/>
        <v>10</v>
      </c>
      <c r="L10">
        <f t="shared" si="2"/>
        <v>9</v>
      </c>
      <c r="M10">
        <f t="shared" si="3"/>
        <v>-1</v>
      </c>
      <c r="O10" s="8" t="s">
        <v>73</v>
      </c>
      <c r="P10" s="8" t="s">
        <v>74</v>
      </c>
      <c r="Q10" s="8" t="s">
        <v>75</v>
      </c>
      <c r="R10" s="8" t="s">
        <v>76</v>
      </c>
      <c r="S10" s="8" t="s">
        <v>77</v>
      </c>
      <c r="T10" s="8" t="s">
        <v>78</v>
      </c>
      <c r="U10" s="8" t="s">
        <v>79</v>
      </c>
      <c r="V10" s="8" t="s">
        <v>80</v>
      </c>
    </row>
    <row r="11" spans="1:26" ht="14.4" thickBot="1">
      <c r="A11" t="s">
        <v>884</v>
      </c>
      <c r="B11">
        <f>Y0_van0!A9</f>
        <v>35</v>
      </c>
      <c r="C11">
        <f>45-Y0_van0!B9</f>
        <v>23</v>
      </c>
      <c r="D11">
        <f>45-Y0_van0!C9</f>
        <v>36</v>
      </c>
      <c r="E11">
        <f>45-Y0_van0!D9</f>
        <v>42</v>
      </c>
      <c r="F11">
        <f>45-Y0_van0!E9</f>
        <v>33</v>
      </c>
      <c r="G11">
        <f>45-Y0_van0!F9</f>
        <v>41</v>
      </c>
      <c r="H11">
        <f>Y0_van0!G9</f>
        <v>1000</v>
      </c>
      <c r="I11">
        <f t="shared" si="0"/>
        <v>910.2</v>
      </c>
      <c r="J11">
        <f>Y0_nincs0!H9</f>
        <v>4320</v>
      </c>
      <c r="K11">
        <f t="shared" si="1"/>
        <v>38</v>
      </c>
      <c r="L11">
        <f t="shared" si="2"/>
        <v>38</v>
      </c>
      <c r="M11">
        <f t="shared" si="3"/>
        <v>0</v>
      </c>
      <c r="O11" s="8" t="s">
        <v>82</v>
      </c>
      <c r="P11" s="11">
        <v>26</v>
      </c>
      <c r="Q11" s="11">
        <v>22</v>
      </c>
      <c r="R11" s="11">
        <v>35</v>
      </c>
      <c r="S11" s="11">
        <v>27</v>
      </c>
      <c r="T11" s="11">
        <v>30</v>
      </c>
      <c r="U11" s="11">
        <v>9</v>
      </c>
      <c r="V11" s="11">
        <v>1000</v>
      </c>
    </row>
    <row r="12" spans="1:26" ht="14.4" thickBot="1">
      <c r="A12" t="s">
        <v>885</v>
      </c>
      <c r="B12">
        <f>Y0_van0!A10</f>
        <v>15</v>
      </c>
      <c r="C12">
        <f>45-Y0_van0!B10</f>
        <v>19</v>
      </c>
      <c r="D12">
        <f>45-Y0_van0!C10</f>
        <v>12</v>
      </c>
      <c r="E12">
        <f>45-Y0_van0!D10</f>
        <v>18</v>
      </c>
      <c r="F12">
        <f>45-Y0_van0!E10</f>
        <v>14</v>
      </c>
      <c r="G12">
        <f>45-Y0_van0!F10</f>
        <v>29</v>
      </c>
      <c r="H12">
        <f>Y0_van0!G10</f>
        <v>1000</v>
      </c>
      <c r="I12">
        <f t="shared" si="0"/>
        <v>1032.5999999999999</v>
      </c>
      <c r="J12">
        <f>Y0_nincs0!H10</f>
        <v>4628</v>
      </c>
      <c r="K12">
        <f t="shared" si="1"/>
        <v>16</v>
      </c>
      <c r="L12">
        <f t="shared" si="2"/>
        <v>19</v>
      </c>
      <c r="M12">
        <f t="shared" si="3"/>
        <v>3</v>
      </c>
      <c r="O12" s="8" t="s">
        <v>83</v>
      </c>
      <c r="P12" s="11">
        <v>7</v>
      </c>
      <c r="Q12" s="11">
        <v>5</v>
      </c>
      <c r="R12" s="11">
        <v>11</v>
      </c>
      <c r="S12" s="11">
        <v>4</v>
      </c>
      <c r="T12" s="11">
        <v>11</v>
      </c>
      <c r="U12" s="11">
        <v>3</v>
      </c>
      <c r="V12" s="11">
        <v>1000</v>
      </c>
    </row>
    <row r="13" spans="1:26" ht="14.4" thickBot="1">
      <c r="A13" t="s">
        <v>886</v>
      </c>
      <c r="B13">
        <f>Y0_van0!A11</f>
        <v>41</v>
      </c>
      <c r="C13">
        <f>45-Y0_van0!B11</f>
        <v>39</v>
      </c>
      <c r="D13">
        <f>45-Y0_van0!C11</f>
        <v>44</v>
      </c>
      <c r="E13">
        <f>45-Y0_van0!D11</f>
        <v>39</v>
      </c>
      <c r="F13">
        <f>45-Y0_van0!E11</f>
        <v>43</v>
      </c>
      <c r="G13">
        <f>45-Y0_van0!F11</f>
        <v>32</v>
      </c>
      <c r="H13">
        <f>Y0_van0!G11</f>
        <v>1000</v>
      </c>
      <c r="I13">
        <f t="shared" si="0"/>
        <v>896.1</v>
      </c>
      <c r="J13">
        <f>Y0_nincs0!H11</f>
        <v>4290</v>
      </c>
      <c r="K13">
        <f t="shared" si="1"/>
        <v>40</v>
      </c>
      <c r="L13">
        <f t="shared" si="2"/>
        <v>40</v>
      </c>
      <c r="M13">
        <f t="shared" si="3"/>
        <v>0</v>
      </c>
      <c r="O13" s="8" t="s">
        <v>84</v>
      </c>
      <c r="P13" s="11">
        <v>27</v>
      </c>
      <c r="Q13" s="11">
        <v>30</v>
      </c>
      <c r="R13" s="11">
        <v>32</v>
      </c>
      <c r="S13" s="11">
        <v>31</v>
      </c>
      <c r="T13" s="11">
        <v>31</v>
      </c>
      <c r="U13" s="11">
        <v>8</v>
      </c>
      <c r="V13" s="11">
        <v>1000</v>
      </c>
    </row>
    <row r="14" spans="1:26" ht="14.4" thickBot="1">
      <c r="A14" t="s">
        <v>887</v>
      </c>
      <c r="B14">
        <f>Y0_van0!A12</f>
        <v>14</v>
      </c>
      <c r="C14">
        <f>45-Y0_van0!B12</f>
        <v>12</v>
      </c>
      <c r="D14">
        <f>45-Y0_van0!C12</f>
        <v>23</v>
      </c>
      <c r="E14">
        <f>45-Y0_van0!D12</f>
        <v>10</v>
      </c>
      <c r="F14">
        <f>45-Y0_van0!E12</f>
        <v>24</v>
      </c>
      <c r="G14">
        <f>45-Y0_van0!F12</f>
        <v>19</v>
      </c>
      <c r="H14">
        <f>Y0_van0!G12</f>
        <v>1000</v>
      </c>
      <c r="I14">
        <f t="shared" si="0"/>
        <v>1037.5999999999999</v>
      </c>
      <c r="J14">
        <f>Y0_nincs0!H12</f>
        <v>4634</v>
      </c>
      <c r="K14">
        <f t="shared" si="1"/>
        <v>15</v>
      </c>
      <c r="L14">
        <f t="shared" si="2"/>
        <v>16</v>
      </c>
      <c r="M14">
        <f t="shared" si="3"/>
        <v>1</v>
      </c>
      <c r="O14" s="8" t="s">
        <v>85</v>
      </c>
      <c r="P14" s="11">
        <v>2</v>
      </c>
      <c r="Q14" s="11">
        <v>1</v>
      </c>
      <c r="R14" s="11">
        <v>6</v>
      </c>
      <c r="S14" s="11">
        <v>7</v>
      </c>
      <c r="T14" s="11">
        <v>11</v>
      </c>
      <c r="U14" s="11">
        <v>1</v>
      </c>
      <c r="V14" s="11">
        <v>1000</v>
      </c>
    </row>
    <row r="15" spans="1:26" ht="14.4" thickBot="1">
      <c r="A15" t="s">
        <v>888</v>
      </c>
      <c r="B15">
        <f>Y0_van0!A13</f>
        <v>39</v>
      </c>
      <c r="C15">
        <f>45-Y0_van0!B13</f>
        <v>42</v>
      </c>
      <c r="D15">
        <f>45-Y0_van0!C13</f>
        <v>42</v>
      </c>
      <c r="E15">
        <f>45-Y0_van0!D13</f>
        <v>39</v>
      </c>
      <c r="F15">
        <f>45-Y0_van0!E13</f>
        <v>39</v>
      </c>
      <c r="G15">
        <f>45-Y0_van0!F13</f>
        <v>31</v>
      </c>
      <c r="H15">
        <f>Y0_van0!G13</f>
        <v>1000</v>
      </c>
      <c r="I15">
        <f t="shared" si="0"/>
        <v>904.6</v>
      </c>
      <c r="J15">
        <f>Y0_nincs0!H13</f>
        <v>4333</v>
      </c>
      <c r="K15">
        <f t="shared" si="1"/>
        <v>39</v>
      </c>
      <c r="L15">
        <f t="shared" si="2"/>
        <v>37</v>
      </c>
      <c r="M15">
        <f t="shared" si="3"/>
        <v>-2</v>
      </c>
      <c r="O15" s="8" t="s">
        <v>86</v>
      </c>
      <c r="P15" s="11">
        <v>34</v>
      </c>
      <c r="Q15" s="11">
        <v>31</v>
      </c>
      <c r="R15" s="11">
        <v>34</v>
      </c>
      <c r="S15" s="11">
        <v>36</v>
      </c>
      <c r="T15" s="11">
        <v>34</v>
      </c>
      <c r="U15" s="11">
        <v>14</v>
      </c>
      <c r="V15" s="11">
        <v>1000</v>
      </c>
    </row>
    <row r="16" spans="1:26" ht="14.4" thickBot="1">
      <c r="A16" t="s">
        <v>889</v>
      </c>
      <c r="B16">
        <f>Y0_van0!A14</f>
        <v>19</v>
      </c>
      <c r="C16">
        <f>45-Y0_van0!B14</f>
        <v>33</v>
      </c>
      <c r="D16">
        <f>45-Y0_van0!C14</f>
        <v>16</v>
      </c>
      <c r="E16">
        <f>45-Y0_van0!D14</f>
        <v>14</v>
      </c>
      <c r="F16">
        <f>45-Y0_van0!E14</f>
        <v>22</v>
      </c>
      <c r="G16">
        <f>45-Y0_van0!F14</f>
        <v>16</v>
      </c>
      <c r="H16">
        <f>Y0_van0!G14</f>
        <v>1000</v>
      </c>
      <c r="I16">
        <f t="shared" si="0"/>
        <v>1019.5</v>
      </c>
      <c r="J16">
        <f>Y0_nincs0!H14</f>
        <v>4636</v>
      </c>
      <c r="K16">
        <f t="shared" si="1"/>
        <v>18</v>
      </c>
      <c r="L16">
        <f t="shared" si="2"/>
        <v>15</v>
      </c>
      <c r="M16">
        <f t="shared" si="3"/>
        <v>-3</v>
      </c>
      <c r="O16" s="8" t="s">
        <v>87</v>
      </c>
      <c r="P16" s="11">
        <v>9</v>
      </c>
      <c r="Q16" s="11">
        <v>21</v>
      </c>
      <c r="R16" s="11">
        <v>8</v>
      </c>
      <c r="S16" s="11">
        <v>21</v>
      </c>
      <c r="T16" s="11">
        <v>13</v>
      </c>
      <c r="U16" s="11">
        <v>6</v>
      </c>
      <c r="V16" s="11">
        <v>1000</v>
      </c>
    </row>
    <row r="17" spans="1:22" ht="14.4" thickBot="1">
      <c r="A17" t="s">
        <v>890</v>
      </c>
      <c r="B17">
        <f>Y0_van0!A15</f>
        <v>40</v>
      </c>
      <c r="C17">
        <f>45-Y0_van0!B15</f>
        <v>40</v>
      </c>
      <c r="D17">
        <f>45-Y0_van0!C15</f>
        <v>40</v>
      </c>
      <c r="E17">
        <f>45-Y0_van0!D15</f>
        <v>40</v>
      </c>
      <c r="F17">
        <f>45-Y0_van0!E15</f>
        <v>39</v>
      </c>
      <c r="G17">
        <f>45-Y0_van0!F15</f>
        <v>40</v>
      </c>
      <c r="H17">
        <f>Y0_van0!G15</f>
        <v>1000</v>
      </c>
      <c r="I17">
        <f t="shared" si="0"/>
        <v>895.6</v>
      </c>
      <c r="J17">
        <f>Y0_nincs0!H15</f>
        <v>4272</v>
      </c>
      <c r="K17">
        <f t="shared" si="1"/>
        <v>41</v>
      </c>
      <c r="L17">
        <f t="shared" si="2"/>
        <v>41</v>
      </c>
      <c r="M17">
        <f t="shared" si="3"/>
        <v>0</v>
      </c>
      <c r="O17" s="8" t="s">
        <v>88</v>
      </c>
      <c r="P17" s="11">
        <v>35</v>
      </c>
      <c r="Q17" s="11">
        <v>23</v>
      </c>
      <c r="R17" s="11">
        <v>36</v>
      </c>
      <c r="S17" s="11">
        <v>42</v>
      </c>
      <c r="T17" s="11">
        <v>33</v>
      </c>
      <c r="U17" s="11">
        <v>41</v>
      </c>
      <c r="V17" s="11">
        <v>1000</v>
      </c>
    </row>
    <row r="18" spans="1:22" ht="14.4" thickBot="1">
      <c r="A18" t="s">
        <v>891</v>
      </c>
      <c r="B18">
        <f>Y0_van0!A16</f>
        <v>22</v>
      </c>
      <c r="C18">
        <f>45-Y0_van0!B16</f>
        <v>30</v>
      </c>
      <c r="D18">
        <f>45-Y0_van0!C16</f>
        <v>20</v>
      </c>
      <c r="E18">
        <f>45-Y0_van0!D16</f>
        <v>14</v>
      </c>
      <c r="F18">
        <f>45-Y0_van0!E16</f>
        <v>22</v>
      </c>
      <c r="G18">
        <f>45-Y0_van0!F16</f>
        <v>28</v>
      </c>
      <c r="H18">
        <f>Y0_van0!G16</f>
        <v>1000</v>
      </c>
      <c r="I18">
        <f t="shared" si="0"/>
        <v>1003.5</v>
      </c>
      <c r="J18">
        <f>Y0_nincs0!H16</f>
        <v>4603</v>
      </c>
      <c r="K18">
        <f t="shared" si="1"/>
        <v>21</v>
      </c>
      <c r="L18">
        <f t="shared" si="2"/>
        <v>21</v>
      </c>
      <c r="M18">
        <f t="shared" si="3"/>
        <v>0</v>
      </c>
      <c r="O18" s="8" t="s">
        <v>89</v>
      </c>
      <c r="P18" s="11">
        <v>15</v>
      </c>
      <c r="Q18" s="11">
        <v>19</v>
      </c>
      <c r="R18" s="11">
        <v>12</v>
      </c>
      <c r="S18" s="11">
        <v>18</v>
      </c>
      <c r="T18" s="11">
        <v>14</v>
      </c>
      <c r="U18" s="11">
        <v>29</v>
      </c>
      <c r="V18" s="11">
        <v>1000</v>
      </c>
    </row>
    <row r="19" spans="1:22" ht="14.4" thickBot="1">
      <c r="A19" t="s">
        <v>892</v>
      </c>
      <c r="B19">
        <f>Y0_van0!A17</f>
        <v>42</v>
      </c>
      <c r="C19">
        <f>45-Y0_van0!B17</f>
        <v>35</v>
      </c>
      <c r="D19">
        <f>45-Y0_van0!C17</f>
        <v>43</v>
      </c>
      <c r="E19">
        <f>45-Y0_van0!D17</f>
        <v>43</v>
      </c>
      <c r="F19">
        <f>45-Y0_van0!E17</f>
        <v>42</v>
      </c>
      <c r="G19">
        <f>45-Y0_van0!F17</f>
        <v>38</v>
      </c>
      <c r="H19">
        <f>Y0_van0!G17</f>
        <v>1000</v>
      </c>
      <c r="I19">
        <f t="shared" si="0"/>
        <v>893.6</v>
      </c>
      <c r="J19">
        <f>Y0_nincs0!H17</f>
        <v>4265</v>
      </c>
      <c r="K19">
        <f t="shared" si="1"/>
        <v>42</v>
      </c>
      <c r="L19">
        <f t="shared" si="2"/>
        <v>42</v>
      </c>
      <c r="M19">
        <f t="shared" si="3"/>
        <v>0</v>
      </c>
      <c r="O19" s="8" t="s">
        <v>90</v>
      </c>
      <c r="P19" s="11">
        <v>41</v>
      </c>
      <c r="Q19" s="11">
        <v>39</v>
      </c>
      <c r="R19" s="11">
        <v>44</v>
      </c>
      <c r="S19" s="11">
        <v>39</v>
      </c>
      <c r="T19" s="11">
        <v>43</v>
      </c>
      <c r="U19" s="11">
        <v>32</v>
      </c>
      <c r="V19" s="11">
        <v>1000</v>
      </c>
    </row>
    <row r="20" spans="1:22" ht="14.4" thickBot="1">
      <c r="A20" t="s">
        <v>893</v>
      </c>
      <c r="B20">
        <f>Y0_van0!A18</f>
        <v>23</v>
      </c>
      <c r="C20">
        <f>45-Y0_van0!B18</f>
        <v>25</v>
      </c>
      <c r="D20">
        <f>45-Y0_van0!C18</f>
        <v>20</v>
      </c>
      <c r="E20">
        <f>45-Y0_van0!D18</f>
        <v>23</v>
      </c>
      <c r="F20">
        <f>45-Y0_van0!E18</f>
        <v>24</v>
      </c>
      <c r="G20">
        <f>45-Y0_van0!F18</f>
        <v>28</v>
      </c>
      <c r="H20">
        <f>Y0_van0!G18</f>
        <v>1000</v>
      </c>
      <c r="I20">
        <f t="shared" si="0"/>
        <v>996.5</v>
      </c>
      <c r="J20">
        <f>Y0_nincs0!H18</f>
        <v>4584</v>
      </c>
      <c r="K20">
        <f t="shared" si="1"/>
        <v>22</v>
      </c>
      <c r="L20">
        <f t="shared" si="2"/>
        <v>22</v>
      </c>
      <c r="M20">
        <f t="shared" si="3"/>
        <v>0</v>
      </c>
      <c r="O20" s="8" t="s">
        <v>91</v>
      </c>
      <c r="P20" s="11">
        <v>14</v>
      </c>
      <c r="Q20" s="11">
        <v>12</v>
      </c>
      <c r="R20" s="11">
        <v>23</v>
      </c>
      <c r="S20" s="11">
        <v>10</v>
      </c>
      <c r="T20" s="11">
        <v>24</v>
      </c>
      <c r="U20" s="11">
        <v>19</v>
      </c>
      <c r="V20" s="11">
        <v>1000</v>
      </c>
    </row>
    <row r="21" spans="1:22" ht="14.4" thickBot="1">
      <c r="A21" t="s">
        <v>894</v>
      </c>
      <c r="B21">
        <f>Y0_van0!A19</f>
        <v>43</v>
      </c>
      <c r="C21">
        <f>45-Y0_van0!B19</f>
        <v>44</v>
      </c>
      <c r="D21">
        <f>45-Y0_van0!C19</f>
        <v>39</v>
      </c>
      <c r="E21">
        <f>45-Y0_van0!D19</f>
        <v>41</v>
      </c>
      <c r="F21">
        <f>45-Y0_van0!E19</f>
        <v>37</v>
      </c>
      <c r="G21">
        <f>45-Y0_van0!F19</f>
        <v>39</v>
      </c>
      <c r="H21">
        <f>Y0_van0!G19</f>
        <v>1000</v>
      </c>
      <c r="I21">
        <f t="shared" si="0"/>
        <v>893.6</v>
      </c>
      <c r="J21">
        <f>Y0_nincs0!H19</f>
        <v>4293</v>
      </c>
      <c r="K21">
        <f t="shared" si="1"/>
        <v>42</v>
      </c>
      <c r="L21">
        <f t="shared" si="2"/>
        <v>39</v>
      </c>
      <c r="M21">
        <f t="shared" si="3"/>
        <v>-3</v>
      </c>
      <c r="O21" s="8" t="s">
        <v>92</v>
      </c>
      <c r="P21" s="11">
        <v>39</v>
      </c>
      <c r="Q21" s="11">
        <v>42</v>
      </c>
      <c r="R21" s="11">
        <v>42</v>
      </c>
      <c r="S21" s="11">
        <v>39</v>
      </c>
      <c r="T21" s="11">
        <v>39</v>
      </c>
      <c r="U21" s="11">
        <v>31</v>
      </c>
      <c r="V21" s="11">
        <v>1000</v>
      </c>
    </row>
    <row r="22" spans="1:22" ht="14.4" thickBot="1">
      <c r="A22" t="s">
        <v>895</v>
      </c>
      <c r="B22">
        <f>Y0_van0!A20</f>
        <v>17</v>
      </c>
      <c r="C22">
        <f>45-Y0_van0!B20</f>
        <v>32</v>
      </c>
      <c r="D22">
        <f>45-Y0_van0!C20</f>
        <v>13</v>
      </c>
      <c r="E22">
        <f>45-Y0_van0!D20</f>
        <v>7</v>
      </c>
      <c r="F22">
        <f>45-Y0_van0!E20</f>
        <v>18</v>
      </c>
      <c r="G22">
        <f>45-Y0_van0!F20</f>
        <v>24</v>
      </c>
      <c r="H22">
        <f>Y0_van0!G20</f>
        <v>1000</v>
      </c>
      <c r="I22">
        <f t="shared" si="0"/>
        <v>1028.5999999999999</v>
      </c>
      <c r="J22">
        <f>Y0_nincs0!H20</f>
        <v>4640</v>
      </c>
      <c r="K22">
        <f t="shared" si="1"/>
        <v>17</v>
      </c>
      <c r="L22">
        <f t="shared" si="2"/>
        <v>14</v>
      </c>
      <c r="M22">
        <f t="shared" si="3"/>
        <v>-3</v>
      </c>
      <c r="O22" s="8" t="s">
        <v>93</v>
      </c>
      <c r="P22" s="11">
        <v>19</v>
      </c>
      <c r="Q22" s="11">
        <v>33</v>
      </c>
      <c r="R22" s="11">
        <v>16</v>
      </c>
      <c r="S22" s="11">
        <v>14</v>
      </c>
      <c r="T22" s="11">
        <v>22</v>
      </c>
      <c r="U22" s="11">
        <v>16</v>
      </c>
      <c r="V22" s="11">
        <v>1000</v>
      </c>
    </row>
    <row r="23" spans="1:22" ht="14.4" thickBot="1">
      <c r="A23" t="s">
        <v>896</v>
      </c>
      <c r="B23">
        <f>Y0_van0!A21</f>
        <v>37</v>
      </c>
      <c r="C23">
        <f>45-Y0_van0!B21</f>
        <v>38</v>
      </c>
      <c r="D23">
        <f>45-Y0_van0!C21</f>
        <v>38</v>
      </c>
      <c r="E23">
        <f>45-Y0_van0!D21</f>
        <v>36</v>
      </c>
      <c r="F23">
        <f>45-Y0_van0!E21</f>
        <v>40</v>
      </c>
      <c r="G23">
        <f>45-Y0_van0!F21</f>
        <v>22</v>
      </c>
      <c r="H23">
        <f>Y0_van0!G21</f>
        <v>1000</v>
      </c>
      <c r="I23">
        <f t="shared" si="0"/>
        <v>925.7</v>
      </c>
      <c r="J23">
        <f>Y0_nincs0!H21</f>
        <v>4390</v>
      </c>
      <c r="K23">
        <f t="shared" si="1"/>
        <v>36</v>
      </c>
      <c r="L23">
        <f t="shared" si="2"/>
        <v>35</v>
      </c>
      <c r="M23">
        <f t="shared" si="3"/>
        <v>-1</v>
      </c>
      <c r="O23" s="8" t="s">
        <v>94</v>
      </c>
      <c r="P23" s="11">
        <v>40</v>
      </c>
      <c r="Q23" s="11">
        <v>40</v>
      </c>
      <c r="R23" s="11">
        <v>40</v>
      </c>
      <c r="S23" s="11">
        <v>40</v>
      </c>
      <c r="T23" s="11">
        <v>39</v>
      </c>
      <c r="U23" s="11">
        <v>40</v>
      </c>
      <c r="V23" s="11">
        <v>1000</v>
      </c>
    </row>
    <row r="24" spans="1:22" ht="14.4" thickBot="1">
      <c r="A24" t="s">
        <v>897</v>
      </c>
      <c r="B24">
        <f>Y0_van0!A22</f>
        <v>13</v>
      </c>
      <c r="C24">
        <f>45-Y0_van0!B22</f>
        <v>19</v>
      </c>
      <c r="D24">
        <f>45-Y0_van0!C22</f>
        <v>16</v>
      </c>
      <c r="E24">
        <f>45-Y0_van0!D22</f>
        <v>18</v>
      </c>
      <c r="F24">
        <f>45-Y0_van0!E22</f>
        <v>15</v>
      </c>
      <c r="G24">
        <f>45-Y0_van0!F22</f>
        <v>16</v>
      </c>
      <c r="H24">
        <f>Y0_van0!G22</f>
        <v>1000</v>
      </c>
      <c r="I24">
        <f t="shared" si="0"/>
        <v>1042.5999999999999</v>
      </c>
      <c r="J24">
        <f>Y0_nincs0!H22</f>
        <v>4668</v>
      </c>
      <c r="K24">
        <f t="shared" si="1"/>
        <v>14</v>
      </c>
      <c r="L24">
        <f t="shared" si="2"/>
        <v>13</v>
      </c>
      <c r="M24">
        <f t="shared" si="3"/>
        <v>-1</v>
      </c>
      <c r="O24" s="8" t="s">
        <v>95</v>
      </c>
      <c r="P24" s="11">
        <v>22</v>
      </c>
      <c r="Q24" s="11">
        <v>30</v>
      </c>
      <c r="R24" s="11">
        <v>20</v>
      </c>
      <c r="S24" s="11">
        <v>14</v>
      </c>
      <c r="T24" s="11">
        <v>22</v>
      </c>
      <c r="U24" s="11">
        <v>28</v>
      </c>
      <c r="V24" s="11">
        <v>1000</v>
      </c>
    </row>
    <row r="25" spans="1:22" ht="14.4" thickBot="1">
      <c r="A25" t="s">
        <v>898</v>
      </c>
      <c r="B25">
        <f>Y0_van0!A23</f>
        <v>24</v>
      </c>
      <c r="C25">
        <f>45-Y0_van0!B23</f>
        <v>24</v>
      </c>
      <c r="D25">
        <f>45-Y0_van0!C23</f>
        <v>28</v>
      </c>
      <c r="E25">
        <f>45-Y0_van0!D23</f>
        <v>36</v>
      </c>
      <c r="F25">
        <f>45-Y0_van0!E23</f>
        <v>26</v>
      </c>
      <c r="G25">
        <f>45-Y0_van0!F23</f>
        <v>12</v>
      </c>
      <c r="H25">
        <f>Y0_van0!G23</f>
        <v>1000</v>
      </c>
      <c r="I25">
        <f t="shared" si="0"/>
        <v>989.4</v>
      </c>
      <c r="J25">
        <f>Y0_nincs0!H23</f>
        <v>4567</v>
      </c>
      <c r="K25">
        <f t="shared" si="1"/>
        <v>25</v>
      </c>
      <c r="L25">
        <f t="shared" si="2"/>
        <v>23</v>
      </c>
      <c r="M25">
        <f t="shared" si="3"/>
        <v>-2</v>
      </c>
      <c r="O25" s="8" t="s">
        <v>96</v>
      </c>
      <c r="P25" s="11">
        <v>42</v>
      </c>
      <c r="Q25" s="11">
        <v>35</v>
      </c>
      <c r="R25" s="11">
        <v>43</v>
      </c>
      <c r="S25" s="11">
        <v>43</v>
      </c>
      <c r="T25" s="11">
        <v>42</v>
      </c>
      <c r="U25" s="11">
        <v>38</v>
      </c>
      <c r="V25" s="11">
        <v>1000</v>
      </c>
    </row>
    <row r="26" spans="1:22" ht="14.4" thickBot="1">
      <c r="A26" t="s">
        <v>899</v>
      </c>
      <c r="B26">
        <f>Y0_van0!A24</f>
        <v>1</v>
      </c>
      <c r="C26">
        <f>45-Y0_van0!B24</f>
        <v>2</v>
      </c>
      <c r="D26">
        <f>45-Y0_van0!C24</f>
        <v>1</v>
      </c>
      <c r="E26">
        <f>45-Y0_van0!D24</f>
        <v>19</v>
      </c>
      <c r="F26">
        <f>45-Y0_van0!E24</f>
        <v>6</v>
      </c>
      <c r="G26">
        <f>45-Y0_van0!F24</f>
        <v>5</v>
      </c>
      <c r="H26">
        <f>Y0_van0!G24</f>
        <v>1000</v>
      </c>
      <c r="I26">
        <f t="shared" si="0"/>
        <v>1110.9000000000001</v>
      </c>
      <c r="J26">
        <f>Y0_nincs0!H24</f>
        <v>4823</v>
      </c>
      <c r="K26">
        <f t="shared" si="1"/>
        <v>3</v>
      </c>
      <c r="L26">
        <f t="shared" si="2"/>
        <v>1</v>
      </c>
      <c r="M26">
        <f t="shared" si="3"/>
        <v>-2</v>
      </c>
      <c r="O26" s="8" t="s">
        <v>97</v>
      </c>
      <c r="P26" s="11">
        <v>23</v>
      </c>
      <c r="Q26" s="11">
        <v>25</v>
      </c>
      <c r="R26" s="11">
        <v>20</v>
      </c>
      <c r="S26" s="11">
        <v>23</v>
      </c>
      <c r="T26" s="11">
        <v>24</v>
      </c>
      <c r="U26" s="11">
        <v>28</v>
      </c>
      <c r="V26" s="11">
        <v>1000</v>
      </c>
    </row>
    <row r="27" spans="1:22" ht="14.4" thickBot="1">
      <c r="A27" t="s">
        <v>900</v>
      </c>
      <c r="B27">
        <f>Y0_van0!A25</f>
        <v>28</v>
      </c>
      <c r="C27">
        <f>45-Y0_van0!B25</f>
        <v>27</v>
      </c>
      <c r="D27">
        <f>45-Y0_van0!C25</f>
        <v>29</v>
      </c>
      <c r="E27">
        <f>45-Y0_van0!D25</f>
        <v>32</v>
      </c>
      <c r="F27">
        <f>45-Y0_van0!E25</f>
        <v>33</v>
      </c>
      <c r="G27">
        <f>45-Y0_van0!F25</f>
        <v>13</v>
      </c>
      <c r="H27">
        <f>Y0_van0!G25</f>
        <v>1000</v>
      </c>
      <c r="I27">
        <f t="shared" si="0"/>
        <v>977.4</v>
      </c>
      <c r="J27">
        <f>Y0_nincs0!H25</f>
        <v>4518</v>
      </c>
      <c r="K27">
        <f t="shared" si="1"/>
        <v>28</v>
      </c>
      <c r="L27">
        <f t="shared" si="2"/>
        <v>27</v>
      </c>
      <c r="M27">
        <f t="shared" si="3"/>
        <v>-1</v>
      </c>
      <c r="O27" s="8" t="s">
        <v>98</v>
      </c>
      <c r="P27" s="11">
        <v>43</v>
      </c>
      <c r="Q27" s="11">
        <v>44</v>
      </c>
      <c r="R27" s="11">
        <v>39</v>
      </c>
      <c r="S27" s="11">
        <v>41</v>
      </c>
      <c r="T27" s="11">
        <v>37</v>
      </c>
      <c r="U27" s="11">
        <v>39</v>
      </c>
      <c r="V27" s="11">
        <v>1000</v>
      </c>
    </row>
    <row r="28" spans="1:22" ht="14.4" thickBot="1">
      <c r="A28" t="s">
        <v>901</v>
      </c>
      <c r="B28">
        <f>Y0_van0!A26</f>
        <v>6</v>
      </c>
      <c r="C28">
        <f>45-Y0_van0!B26</f>
        <v>9</v>
      </c>
      <c r="D28">
        <f>45-Y0_van0!C26</f>
        <v>5</v>
      </c>
      <c r="E28">
        <f>45-Y0_van0!D26</f>
        <v>14</v>
      </c>
      <c r="F28">
        <f>45-Y0_van0!E26</f>
        <v>11</v>
      </c>
      <c r="G28">
        <f>45-Y0_van0!F26</f>
        <v>7</v>
      </c>
      <c r="H28">
        <f>Y0_van0!G26</f>
        <v>1000</v>
      </c>
      <c r="I28">
        <f t="shared" si="0"/>
        <v>1087.8</v>
      </c>
      <c r="J28">
        <f>Y0_nincs0!H26</f>
        <v>4772</v>
      </c>
      <c r="K28">
        <f t="shared" si="1"/>
        <v>7</v>
      </c>
      <c r="L28">
        <f t="shared" si="2"/>
        <v>6</v>
      </c>
      <c r="M28">
        <f t="shared" si="3"/>
        <v>-1</v>
      </c>
      <c r="O28" s="8" t="s">
        <v>99</v>
      </c>
      <c r="P28" s="11">
        <v>17</v>
      </c>
      <c r="Q28" s="11">
        <v>32</v>
      </c>
      <c r="R28" s="11">
        <v>13</v>
      </c>
      <c r="S28" s="11">
        <v>7</v>
      </c>
      <c r="T28" s="11">
        <v>18</v>
      </c>
      <c r="U28" s="11">
        <v>24</v>
      </c>
      <c r="V28" s="11">
        <v>1000</v>
      </c>
    </row>
    <row r="29" spans="1:22" ht="14.4" thickBot="1">
      <c r="A29" t="s">
        <v>902</v>
      </c>
      <c r="B29">
        <f>Y0_van0!A27</f>
        <v>32</v>
      </c>
      <c r="C29">
        <f>45-Y0_van0!B27</f>
        <v>37</v>
      </c>
      <c r="D29">
        <f>45-Y0_van0!C27</f>
        <v>31</v>
      </c>
      <c r="E29">
        <f>45-Y0_van0!D27</f>
        <v>30</v>
      </c>
      <c r="F29">
        <f>45-Y0_van0!E27</f>
        <v>26</v>
      </c>
      <c r="G29">
        <f>45-Y0_van0!F27</f>
        <v>28</v>
      </c>
      <c r="H29">
        <f>Y0_van0!G27</f>
        <v>1000</v>
      </c>
      <c r="I29">
        <f t="shared" si="0"/>
        <v>955.3</v>
      </c>
      <c r="J29">
        <f>Y0_nincs0!H27</f>
        <v>4504</v>
      </c>
      <c r="K29">
        <f t="shared" si="1"/>
        <v>32</v>
      </c>
      <c r="L29">
        <f t="shared" si="2"/>
        <v>29</v>
      </c>
      <c r="M29">
        <f t="shared" si="3"/>
        <v>-3</v>
      </c>
      <c r="O29" s="8" t="s">
        <v>100</v>
      </c>
      <c r="P29" s="11">
        <v>37</v>
      </c>
      <c r="Q29" s="11">
        <v>38</v>
      </c>
      <c r="R29" s="11">
        <v>38</v>
      </c>
      <c r="S29" s="11">
        <v>36</v>
      </c>
      <c r="T29" s="11">
        <v>40</v>
      </c>
      <c r="U29" s="11">
        <v>22</v>
      </c>
      <c r="V29" s="11">
        <v>1000</v>
      </c>
    </row>
    <row r="30" spans="1:22" ht="14.4" thickBot="1">
      <c r="A30" t="s">
        <v>903</v>
      </c>
      <c r="B30">
        <f>Y0_van0!A28</f>
        <v>4</v>
      </c>
      <c r="C30">
        <f>45-Y0_van0!B28</f>
        <v>4</v>
      </c>
      <c r="D30">
        <f>45-Y0_van0!C28</f>
        <v>3</v>
      </c>
      <c r="E30">
        <f>45-Y0_van0!D28</f>
        <v>18</v>
      </c>
      <c r="F30">
        <f>45-Y0_van0!E28</f>
        <v>3</v>
      </c>
      <c r="G30">
        <f>45-Y0_van0!F28</f>
        <v>11</v>
      </c>
      <c r="H30">
        <f>Y0_van0!G28</f>
        <v>1000</v>
      </c>
      <c r="I30">
        <f t="shared" si="0"/>
        <v>1101.8</v>
      </c>
      <c r="J30">
        <f>Y0_nincs0!H28</f>
        <v>4770</v>
      </c>
      <c r="K30">
        <f t="shared" si="1"/>
        <v>5</v>
      </c>
      <c r="L30">
        <f t="shared" si="2"/>
        <v>7</v>
      </c>
      <c r="M30">
        <f t="shared" si="3"/>
        <v>2</v>
      </c>
      <c r="O30" s="8" t="s">
        <v>101</v>
      </c>
      <c r="P30" s="11">
        <v>13</v>
      </c>
      <c r="Q30" s="11">
        <v>19</v>
      </c>
      <c r="R30" s="11">
        <v>16</v>
      </c>
      <c r="S30" s="11">
        <v>18</v>
      </c>
      <c r="T30" s="11">
        <v>15</v>
      </c>
      <c r="U30" s="11">
        <v>16</v>
      </c>
      <c r="V30" s="11">
        <v>1000</v>
      </c>
    </row>
    <row r="31" spans="1:22" ht="14.4" thickBot="1">
      <c r="A31" t="s">
        <v>904</v>
      </c>
      <c r="B31">
        <f>Y0_van0!A29</f>
        <v>25</v>
      </c>
      <c r="C31">
        <f>45-Y0_van0!B29</f>
        <v>17</v>
      </c>
      <c r="D31">
        <f>45-Y0_van0!C29</f>
        <v>26</v>
      </c>
      <c r="E31">
        <f>45-Y0_van0!D29</f>
        <v>33</v>
      </c>
      <c r="F31">
        <f>45-Y0_van0!E29</f>
        <v>29</v>
      </c>
      <c r="G31">
        <f>45-Y0_van0!F29</f>
        <v>24</v>
      </c>
      <c r="H31">
        <f>Y0_van0!G29</f>
        <v>1000</v>
      </c>
      <c r="I31">
        <f t="shared" si="0"/>
        <v>985.4</v>
      </c>
      <c r="J31">
        <f>Y0_nincs0!H29</f>
        <v>4532</v>
      </c>
      <c r="K31">
        <f t="shared" si="1"/>
        <v>26</v>
      </c>
      <c r="L31">
        <f t="shared" si="2"/>
        <v>26</v>
      </c>
      <c r="M31">
        <f t="shared" si="3"/>
        <v>0</v>
      </c>
      <c r="O31" s="8" t="s">
        <v>102</v>
      </c>
      <c r="P31" s="11">
        <v>24</v>
      </c>
      <c r="Q31" s="11">
        <v>24</v>
      </c>
      <c r="R31" s="11">
        <v>28</v>
      </c>
      <c r="S31" s="11">
        <v>36</v>
      </c>
      <c r="T31" s="11">
        <v>26</v>
      </c>
      <c r="U31" s="11">
        <v>12</v>
      </c>
      <c r="V31" s="11">
        <v>1000</v>
      </c>
    </row>
    <row r="32" spans="1:22" ht="14.4" thickBot="1">
      <c r="A32" t="s">
        <v>905</v>
      </c>
      <c r="B32">
        <f>Y0_van0!A30</f>
        <v>4</v>
      </c>
      <c r="C32">
        <f>45-Y0_van0!B30</f>
        <v>7</v>
      </c>
      <c r="D32">
        <f>45-Y0_van0!C30</f>
        <v>2</v>
      </c>
      <c r="E32">
        <f>45-Y0_van0!D30</f>
        <v>10</v>
      </c>
      <c r="F32">
        <f>45-Y0_van0!E30</f>
        <v>6</v>
      </c>
      <c r="G32">
        <f>45-Y0_van0!F30</f>
        <v>10</v>
      </c>
      <c r="H32">
        <f>Y0_van0!G30</f>
        <v>1000</v>
      </c>
      <c r="I32">
        <f t="shared" si="0"/>
        <v>1105.8</v>
      </c>
      <c r="J32">
        <f>Y0_nincs0!H30</f>
        <v>4774</v>
      </c>
      <c r="K32">
        <f t="shared" si="1"/>
        <v>4</v>
      </c>
      <c r="L32">
        <f t="shared" si="2"/>
        <v>5</v>
      </c>
      <c r="M32">
        <f t="shared" si="3"/>
        <v>1</v>
      </c>
      <c r="O32" s="8" t="s">
        <v>103</v>
      </c>
      <c r="P32" s="11">
        <v>1</v>
      </c>
      <c r="Q32" s="11">
        <v>2</v>
      </c>
      <c r="R32" s="11">
        <v>1</v>
      </c>
      <c r="S32" s="11">
        <v>19</v>
      </c>
      <c r="T32" s="11">
        <v>6</v>
      </c>
      <c r="U32" s="11">
        <v>5</v>
      </c>
      <c r="V32" s="11">
        <v>1000</v>
      </c>
    </row>
    <row r="33" spans="1:22" ht="14.4" thickBot="1">
      <c r="A33" t="s">
        <v>906</v>
      </c>
      <c r="B33">
        <f>Y0_van0!A31</f>
        <v>38</v>
      </c>
      <c r="C33">
        <f>45-Y0_van0!B31</f>
        <v>34</v>
      </c>
      <c r="D33">
        <f>45-Y0_van0!C31</f>
        <v>41</v>
      </c>
      <c r="E33">
        <f>45-Y0_van0!D31</f>
        <v>37</v>
      </c>
      <c r="F33">
        <f>45-Y0_van0!E31</f>
        <v>36</v>
      </c>
      <c r="G33">
        <f>45-Y0_van0!F31</f>
        <v>33</v>
      </c>
      <c r="H33">
        <f>Y0_van0!G31</f>
        <v>1000</v>
      </c>
      <c r="I33">
        <f t="shared" si="0"/>
        <v>917.7</v>
      </c>
      <c r="J33">
        <f>Y0_nincs0!H31</f>
        <v>4363</v>
      </c>
      <c r="K33">
        <f t="shared" si="1"/>
        <v>37</v>
      </c>
      <c r="L33">
        <f t="shared" si="2"/>
        <v>36</v>
      </c>
      <c r="M33">
        <f t="shared" si="3"/>
        <v>-1</v>
      </c>
      <c r="O33" s="8" t="s">
        <v>104</v>
      </c>
      <c r="P33" s="11">
        <v>28</v>
      </c>
      <c r="Q33" s="11">
        <v>27</v>
      </c>
      <c r="R33" s="11">
        <v>29</v>
      </c>
      <c r="S33" s="11">
        <v>32</v>
      </c>
      <c r="T33" s="11">
        <v>33</v>
      </c>
      <c r="U33" s="11">
        <v>13</v>
      </c>
      <c r="V33" s="11">
        <v>1000</v>
      </c>
    </row>
    <row r="34" spans="1:22" ht="14.4" thickBot="1">
      <c r="A34" t="s">
        <v>907</v>
      </c>
      <c r="B34">
        <f>Y0_van0!A32</f>
        <v>18</v>
      </c>
      <c r="C34">
        <f>45-Y0_van0!B32</f>
        <v>26</v>
      </c>
      <c r="D34">
        <f>45-Y0_van0!C32</f>
        <v>21</v>
      </c>
      <c r="E34">
        <f>45-Y0_van0!D32</f>
        <v>18</v>
      </c>
      <c r="F34">
        <f>45-Y0_van0!E32</f>
        <v>19</v>
      </c>
      <c r="G34">
        <f>45-Y0_van0!F32</f>
        <v>19</v>
      </c>
      <c r="H34">
        <f>Y0_van0!G32</f>
        <v>1000</v>
      </c>
      <c r="I34">
        <f t="shared" si="0"/>
        <v>1018.5</v>
      </c>
      <c r="J34">
        <f>Y0_nincs0!H32</f>
        <v>4630</v>
      </c>
      <c r="K34">
        <f t="shared" si="1"/>
        <v>19</v>
      </c>
      <c r="L34">
        <f t="shared" si="2"/>
        <v>17</v>
      </c>
      <c r="M34">
        <f t="shared" si="3"/>
        <v>-2</v>
      </c>
      <c r="O34" s="8" t="s">
        <v>105</v>
      </c>
      <c r="P34" s="11">
        <v>6</v>
      </c>
      <c r="Q34" s="11">
        <v>9</v>
      </c>
      <c r="R34" s="11">
        <v>5</v>
      </c>
      <c r="S34" s="11">
        <v>14</v>
      </c>
      <c r="T34" s="11">
        <v>11</v>
      </c>
      <c r="U34" s="11">
        <v>7</v>
      </c>
      <c r="V34" s="11">
        <v>1000</v>
      </c>
    </row>
    <row r="35" spans="1:22" ht="14.4" thickBot="1">
      <c r="A35" t="s">
        <v>908</v>
      </c>
      <c r="B35">
        <f>Y0_van0!A33</f>
        <v>33</v>
      </c>
      <c r="C35">
        <f>45-Y0_van0!B33</f>
        <v>20</v>
      </c>
      <c r="D35">
        <f>45-Y0_van0!C33</f>
        <v>33</v>
      </c>
      <c r="E35">
        <f>45-Y0_van0!D33</f>
        <v>30</v>
      </c>
      <c r="F35">
        <f>45-Y0_van0!E33</f>
        <v>36</v>
      </c>
      <c r="G35">
        <f>45-Y0_van0!F33</f>
        <v>35</v>
      </c>
      <c r="H35">
        <f>Y0_van0!G33</f>
        <v>1000</v>
      </c>
      <c r="I35">
        <f t="shared" si="0"/>
        <v>952.3</v>
      </c>
      <c r="J35">
        <f>Y0_nincs0!H33</f>
        <v>4424</v>
      </c>
      <c r="K35">
        <f t="shared" si="1"/>
        <v>33</v>
      </c>
      <c r="L35">
        <f t="shared" si="2"/>
        <v>33</v>
      </c>
      <c r="M35">
        <f t="shared" si="3"/>
        <v>0</v>
      </c>
      <c r="O35" s="8" t="s">
        <v>106</v>
      </c>
      <c r="P35" s="11">
        <v>32</v>
      </c>
      <c r="Q35" s="11">
        <v>37</v>
      </c>
      <c r="R35" s="11">
        <v>31</v>
      </c>
      <c r="S35" s="11">
        <v>30</v>
      </c>
      <c r="T35" s="11">
        <v>26</v>
      </c>
      <c r="U35" s="11">
        <v>28</v>
      </c>
      <c r="V35" s="11">
        <v>1000</v>
      </c>
    </row>
    <row r="36" spans="1:22" ht="14.4" thickBot="1">
      <c r="A36" t="s">
        <v>909</v>
      </c>
      <c r="B36">
        <f>Y0_van0!A34</f>
        <v>11</v>
      </c>
      <c r="C36">
        <f>45-Y0_van0!B34</f>
        <v>15</v>
      </c>
      <c r="D36">
        <f>45-Y0_van0!C34</f>
        <v>9</v>
      </c>
      <c r="E36">
        <f>45-Y0_van0!D34</f>
        <v>20</v>
      </c>
      <c r="F36">
        <f>45-Y0_van0!E34</f>
        <v>13</v>
      </c>
      <c r="G36">
        <f>45-Y0_van0!F34</f>
        <v>17</v>
      </c>
      <c r="H36">
        <f>Y0_van0!G34</f>
        <v>1000</v>
      </c>
      <c r="I36">
        <f t="shared" si="0"/>
        <v>1054.7</v>
      </c>
      <c r="J36">
        <f>Y0_nincs0!H34</f>
        <v>4680</v>
      </c>
      <c r="K36">
        <f t="shared" si="1"/>
        <v>11</v>
      </c>
      <c r="L36">
        <f t="shared" si="2"/>
        <v>12</v>
      </c>
      <c r="M36">
        <f t="shared" si="3"/>
        <v>1</v>
      </c>
      <c r="O36" s="8" t="s">
        <v>107</v>
      </c>
      <c r="P36" s="11">
        <v>4</v>
      </c>
      <c r="Q36" s="11">
        <v>4</v>
      </c>
      <c r="R36" s="11">
        <v>3</v>
      </c>
      <c r="S36" s="11">
        <v>18</v>
      </c>
      <c r="T36" s="11">
        <v>3</v>
      </c>
      <c r="U36" s="11">
        <v>11</v>
      </c>
      <c r="V36" s="11">
        <v>1000</v>
      </c>
    </row>
    <row r="37" spans="1:22" ht="14.4" thickBot="1">
      <c r="A37" t="s">
        <v>910</v>
      </c>
      <c r="B37">
        <f>Y0_van0!A35</f>
        <v>20</v>
      </c>
      <c r="C37">
        <f>45-Y0_van0!B35</f>
        <v>28</v>
      </c>
      <c r="D37">
        <f>45-Y0_van0!C35</f>
        <v>18</v>
      </c>
      <c r="E37">
        <f>45-Y0_van0!D35</f>
        <v>22</v>
      </c>
      <c r="F37">
        <f>45-Y0_van0!E35</f>
        <v>18</v>
      </c>
      <c r="G37">
        <f>45-Y0_van0!F35</f>
        <v>20</v>
      </c>
      <c r="H37">
        <f>Y0_van0!G35</f>
        <v>1000</v>
      </c>
      <c r="I37">
        <f t="shared" si="0"/>
        <v>1013.5</v>
      </c>
      <c r="J37">
        <f>Y0_nincs0!H35</f>
        <v>4624</v>
      </c>
      <c r="K37">
        <f t="shared" si="1"/>
        <v>20</v>
      </c>
      <c r="L37">
        <f t="shared" si="2"/>
        <v>20</v>
      </c>
      <c r="M37">
        <f t="shared" si="3"/>
        <v>0</v>
      </c>
      <c r="O37" s="8" t="s">
        <v>108</v>
      </c>
      <c r="P37" s="11">
        <v>25</v>
      </c>
      <c r="Q37" s="11">
        <v>17</v>
      </c>
      <c r="R37" s="11">
        <v>26</v>
      </c>
      <c r="S37" s="11">
        <v>33</v>
      </c>
      <c r="T37" s="11">
        <v>29</v>
      </c>
      <c r="U37" s="11">
        <v>24</v>
      </c>
      <c r="V37" s="11">
        <v>1000</v>
      </c>
    </row>
    <row r="38" spans="1:22" ht="14.4" thickBot="1">
      <c r="A38" t="s">
        <v>911</v>
      </c>
      <c r="B38">
        <f>Y0_van0!A36</f>
        <v>36</v>
      </c>
      <c r="C38">
        <f>45-Y0_van0!B36</f>
        <v>11</v>
      </c>
      <c r="D38">
        <f>45-Y0_van0!C36</f>
        <v>27</v>
      </c>
      <c r="E38">
        <f>45-Y0_van0!D36</f>
        <v>26</v>
      </c>
      <c r="F38">
        <f>45-Y0_van0!E36</f>
        <v>27</v>
      </c>
      <c r="G38">
        <f>45-Y0_van0!F36</f>
        <v>44</v>
      </c>
      <c r="H38">
        <f>Y0_van0!G36</f>
        <v>1000</v>
      </c>
      <c r="I38">
        <f t="shared" si="0"/>
        <v>929.7</v>
      </c>
      <c r="J38">
        <f>Y0_nincs0!H36</f>
        <v>4166</v>
      </c>
      <c r="K38">
        <f t="shared" si="1"/>
        <v>35</v>
      </c>
      <c r="L38">
        <f t="shared" si="2"/>
        <v>44</v>
      </c>
      <c r="M38">
        <f t="shared" si="3"/>
        <v>9</v>
      </c>
      <c r="O38" s="8" t="s">
        <v>109</v>
      </c>
      <c r="P38" s="11">
        <v>4</v>
      </c>
      <c r="Q38" s="11">
        <v>7</v>
      </c>
      <c r="R38" s="11">
        <v>2</v>
      </c>
      <c r="S38" s="11">
        <v>10</v>
      </c>
      <c r="T38" s="11">
        <v>6</v>
      </c>
      <c r="U38" s="11">
        <v>10</v>
      </c>
      <c r="V38" s="11">
        <v>1000</v>
      </c>
    </row>
    <row r="39" spans="1:22" ht="14.4" thickBot="1">
      <c r="A39" t="s">
        <v>912</v>
      </c>
      <c r="B39">
        <f>Y0_van0!A37</f>
        <v>21</v>
      </c>
      <c r="C39">
        <f>45-Y0_van0!B37</f>
        <v>13</v>
      </c>
      <c r="D39">
        <f>45-Y0_van0!C37</f>
        <v>14</v>
      </c>
      <c r="E39">
        <f>45-Y0_van0!D37</f>
        <v>8</v>
      </c>
      <c r="F39">
        <f>45-Y0_van0!E37</f>
        <v>11</v>
      </c>
      <c r="G39">
        <f>45-Y0_van0!F37</f>
        <v>43</v>
      </c>
      <c r="H39">
        <f>Y0_van0!G37</f>
        <v>1000</v>
      </c>
      <c r="I39">
        <f t="shared" si="0"/>
        <v>990.9</v>
      </c>
      <c r="J39">
        <f>Y0_nincs0!H37</f>
        <v>4517</v>
      </c>
      <c r="K39">
        <f t="shared" si="1"/>
        <v>23</v>
      </c>
      <c r="L39">
        <f t="shared" si="2"/>
        <v>28</v>
      </c>
      <c r="M39">
        <f t="shared" si="3"/>
        <v>5</v>
      </c>
      <c r="O39" s="8" t="s">
        <v>110</v>
      </c>
      <c r="P39" s="11">
        <v>38</v>
      </c>
      <c r="Q39" s="11">
        <v>34</v>
      </c>
      <c r="R39" s="11">
        <v>41</v>
      </c>
      <c r="S39" s="11">
        <v>37</v>
      </c>
      <c r="T39" s="11">
        <v>36</v>
      </c>
      <c r="U39" s="11">
        <v>33</v>
      </c>
      <c r="V39" s="11">
        <v>1000</v>
      </c>
    </row>
    <row r="40" spans="1:22" ht="14.4" thickBot="1">
      <c r="A40" t="s">
        <v>913</v>
      </c>
      <c r="B40">
        <f>Y0_van0!A38</f>
        <v>28</v>
      </c>
      <c r="C40">
        <f>45-Y0_van0!B38</f>
        <v>16</v>
      </c>
      <c r="D40">
        <f>45-Y0_van0!C38</f>
        <v>26</v>
      </c>
      <c r="E40">
        <f>45-Y0_van0!D38</f>
        <v>25</v>
      </c>
      <c r="F40">
        <f>45-Y0_van0!E38</f>
        <v>29</v>
      </c>
      <c r="G40">
        <f>45-Y0_van0!F38</f>
        <v>42</v>
      </c>
      <c r="H40">
        <f>Y0_van0!G38</f>
        <v>1000</v>
      </c>
      <c r="I40">
        <f t="shared" si="0"/>
        <v>934.7</v>
      </c>
      <c r="J40">
        <f>Y0_nincs0!H38</f>
        <v>4430</v>
      </c>
      <c r="K40">
        <f t="shared" si="1"/>
        <v>34</v>
      </c>
      <c r="L40">
        <f t="shared" si="2"/>
        <v>32</v>
      </c>
      <c r="M40">
        <f t="shared" si="3"/>
        <v>-2</v>
      </c>
      <c r="O40" s="8" t="s">
        <v>111</v>
      </c>
      <c r="P40" s="11">
        <v>18</v>
      </c>
      <c r="Q40" s="11">
        <v>26</v>
      </c>
      <c r="R40" s="11">
        <v>21</v>
      </c>
      <c r="S40" s="11">
        <v>18</v>
      </c>
      <c r="T40" s="11">
        <v>19</v>
      </c>
      <c r="U40" s="11">
        <v>19</v>
      </c>
      <c r="V40" s="11">
        <v>1000</v>
      </c>
    </row>
    <row r="41" spans="1:22" ht="14.4" thickBot="1">
      <c r="A41" t="s">
        <v>914</v>
      </c>
      <c r="B41">
        <f>Y0_van0!A39</f>
        <v>8</v>
      </c>
      <c r="C41">
        <f>45-Y0_van0!B39</f>
        <v>6</v>
      </c>
      <c r="D41">
        <f>45-Y0_van0!C39</f>
        <v>7</v>
      </c>
      <c r="E41">
        <f>45-Y0_van0!D39</f>
        <v>7</v>
      </c>
      <c r="F41">
        <f>45-Y0_van0!E39</f>
        <v>7</v>
      </c>
      <c r="G41">
        <f>45-Y0_van0!F39</f>
        <v>21</v>
      </c>
      <c r="H41">
        <f>Y0_van0!G39</f>
        <v>1000</v>
      </c>
      <c r="I41">
        <f t="shared" si="0"/>
        <v>1085.8</v>
      </c>
      <c r="J41">
        <f>Y0_nincs0!H39</f>
        <v>4719</v>
      </c>
      <c r="K41">
        <f t="shared" si="1"/>
        <v>8</v>
      </c>
      <c r="L41">
        <f t="shared" si="2"/>
        <v>10</v>
      </c>
      <c r="M41">
        <f t="shared" si="3"/>
        <v>2</v>
      </c>
      <c r="O41" s="8" t="s">
        <v>112</v>
      </c>
      <c r="P41" s="11">
        <v>33</v>
      </c>
      <c r="Q41" s="11">
        <v>20</v>
      </c>
      <c r="R41" s="11">
        <v>33</v>
      </c>
      <c r="S41" s="11">
        <v>30</v>
      </c>
      <c r="T41" s="11">
        <v>36</v>
      </c>
      <c r="U41" s="11">
        <v>35</v>
      </c>
      <c r="V41" s="11">
        <v>1000</v>
      </c>
    </row>
    <row r="42" spans="1:22" ht="14.4" thickBot="1">
      <c r="A42" t="s">
        <v>915</v>
      </c>
      <c r="B42">
        <f>Y0_van0!A40</f>
        <v>31</v>
      </c>
      <c r="C42">
        <f>45-Y0_van0!B40</f>
        <v>10</v>
      </c>
      <c r="D42">
        <f>45-Y0_van0!C40</f>
        <v>30</v>
      </c>
      <c r="E42">
        <f>45-Y0_van0!D40</f>
        <v>30</v>
      </c>
      <c r="F42">
        <f>45-Y0_van0!E40</f>
        <v>42</v>
      </c>
      <c r="G42">
        <f>45-Y0_van0!F40</f>
        <v>34</v>
      </c>
      <c r="H42">
        <f>Y0_van0!G40</f>
        <v>1000</v>
      </c>
      <c r="I42">
        <f t="shared" si="0"/>
        <v>962.3</v>
      </c>
      <c r="J42">
        <f>Y0_nincs0!H40</f>
        <v>4412</v>
      </c>
      <c r="K42">
        <f t="shared" si="1"/>
        <v>30</v>
      </c>
      <c r="L42">
        <f t="shared" si="2"/>
        <v>34</v>
      </c>
      <c r="M42">
        <f t="shared" si="3"/>
        <v>4</v>
      </c>
      <c r="O42" s="8" t="s">
        <v>113</v>
      </c>
      <c r="P42" s="11">
        <v>11</v>
      </c>
      <c r="Q42" s="11">
        <v>15</v>
      </c>
      <c r="R42" s="11">
        <v>9</v>
      </c>
      <c r="S42" s="11">
        <v>20</v>
      </c>
      <c r="T42" s="11">
        <v>13</v>
      </c>
      <c r="U42" s="11">
        <v>17</v>
      </c>
      <c r="V42" s="11">
        <v>1000</v>
      </c>
    </row>
    <row r="43" spans="1:22" ht="14.4" thickBot="1">
      <c r="A43" t="s">
        <v>916</v>
      </c>
      <c r="B43">
        <f>Y0_van0!A41</f>
        <v>12</v>
      </c>
      <c r="C43">
        <f>45-Y0_van0!B41</f>
        <v>3</v>
      </c>
      <c r="D43">
        <f>45-Y0_van0!C41</f>
        <v>22</v>
      </c>
      <c r="E43">
        <f>45-Y0_van0!D41</f>
        <v>4</v>
      </c>
      <c r="F43">
        <f>45-Y0_van0!E41</f>
        <v>18</v>
      </c>
      <c r="G43">
        <f>45-Y0_van0!F41</f>
        <v>30</v>
      </c>
      <c r="H43">
        <f>Y0_van0!G41</f>
        <v>1000</v>
      </c>
      <c r="I43">
        <f t="shared" si="0"/>
        <v>1052.5999999999999</v>
      </c>
      <c r="J43">
        <f>Y0_nincs0!H41</f>
        <v>4629</v>
      </c>
      <c r="K43">
        <f t="shared" si="1"/>
        <v>12</v>
      </c>
      <c r="L43">
        <f t="shared" si="2"/>
        <v>18</v>
      </c>
      <c r="M43">
        <f t="shared" si="3"/>
        <v>6</v>
      </c>
      <c r="O43" s="8" t="s">
        <v>114</v>
      </c>
      <c r="P43" s="11">
        <v>20</v>
      </c>
      <c r="Q43" s="11">
        <v>28</v>
      </c>
      <c r="R43" s="11">
        <v>18</v>
      </c>
      <c r="S43" s="11">
        <v>22</v>
      </c>
      <c r="T43" s="11">
        <v>18</v>
      </c>
      <c r="U43" s="11">
        <v>20</v>
      </c>
      <c r="V43" s="11">
        <v>1000</v>
      </c>
    </row>
    <row r="44" spans="1:22" ht="14.4" thickBot="1">
      <c r="A44" t="s">
        <v>917</v>
      </c>
      <c r="B44">
        <f>Y0_van0!A42</f>
        <v>16</v>
      </c>
      <c r="C44">
        <f>45-Y0_van0!B42</f>
        <v>42</v>
      </c>
      <c r="D44">
        <f>45-Y0_van0!C42</f>
        <v>17</v>
      </c>
      <c r="E44">
        <f>45-Y0_van0!D42</f>
        <v>14</v>
      </c>
      <c r="F44">
        <f>45-Y0_van0!E42</f>
        <v>2</v>
      </c>
      <c r="G44">
        <f>45-Y0_van0!F42</f>
        <v>2</v>
      </c>
      <c r="H44">
        <f>Y0_van0!G42</f>
        <v>1000</v>
      </c>
      <c r="I44">
        <f t="shared" si="0"/>
        <v>1046.5999999999999</v>
      </c>
      <c r="J44">
        <f>Y0_nincs0!H42</f>
        <v>4736</v>
      </c>
      <c r="K44">
        <f t="shared" si="1"/>
        <v>13</v>
      </c>
      <c r="L44">
        <f t="shared" si="2"/>
        <v>8</v>
      </c>
      <c r="M44">
        <f t="shared" si="3"/>
        <v>-5</v>
      </c>
      <c r="O44" s="8" t="s">
        <v>115</v>
      </c>
      <c r="P44" s="11">
        <v>36</v>
      </c>
      <c r="Q44" s="11">
        <v>11</v>
      </c>
      <c r="R44" s="11">
        <v>27</v>
      </c>
      <c r="S44" s="11">
        <v>26</v>
      </c>
      <c r="T44" s="11">
        <v>27</v>
      </c>
      <c r="U44" s="11">
        <v>44</v>
      </c>
      <c r="V44" s="11">
        <v>1000</v>
      </c>
    </row>
    <row r="45" spans="1:22" ht="14.4" thickBot="1">
      <c r="A45" t="s">
        <v>918</v>
      </c>
      <c r="B45">
        <f>Y0_van0!A43</f>
        <v>3</v>
      </c>
      <c r="C45">
        <f>45-Y0_van0!B43</f>
        <v>8</v>
      </c>
      <c r="D45">
        <f>45-Y0_van0!C43</f>
        <v>4</v>
      </c>
      <c r="E45">
        <f>45-Y0_van0!D43</f>
        <v>2</v>
      </c>
      <c r="F45">
        <f>45-Y0_van0!E43</f>
        <v>2</v>
      </c>
      <c r="G45">
        <f>45-Y0_van0!F43</f>
        <v>5</v>
      </c>
      <c r="H45">
        <f>Y0_van0!G43</f>
        <v>1000</v>
      </c>
      <c r="I45">
        <f t="shared" si="0"/>
        <v>1115.9000000000001</v>
      </c>
      <c r="J45">
        <f>Y0_nincs0!H43</f>
        <v>4816</v>
      </c>
      <c r="K45">
        <f t="shared" si="1"/>
        <v>1</v>
      </c>
      <c r="L45">
        <f t="shared" si="2"/>
        <v>3</v>
      </c>
      <c r="M45">
        <f t="shared" si="3"/>
        <v>2</v>
      </c>
      <c r="O45" s="8" t="s">
        <v>116</v>
      </c>
      <c r="P45" s="11">
        <v>21</v>
      </c>
      <c r="Q45" s="11">
        <v>13</v>
      </c>
      <c r="R45" s="11">
        <v>14</v>
      </c>
      <c r="S45" s="11">
        <v>8</v>
      </c>
      <c r="T45" s="11">
        <v>11</v>
      </c>
      <c r="U45" s="11">
        <v>43</v>
      </c>
      <c r="V45" s="11">
        <v>1000</v>
      </c>
    </row>
    <row r="46" spans="1:22" ht="14.4" thickBot="1">
      <c r="A46" t="s">
        <v>919</v>
      </c>
      <c r="B46">
        <f>Y0_van0!A44</f>
        <v>30</v>
      </c>
      <c r="C46">
        <f>45-Y0_van0!B44</f>
        <v>36</v>
      </c>
      <c r="D46">
        <f>45-Y0_van0!C44</f>
        <v>24</v>
      </c>
      <c r="E46">
        <f>45-Y0_van0!D44</f>
        <v>25</v>
      </c>
      <c r="F46">
        <f>45-Y0_van0!E44</f>
        <v>20</v>
      </c>
      <c r="G46">
        <f>45-Y0_van0!F44</f>
        <v>38</v>
      </c>
      <c r="H46">
        <f>Y0_van0!G44</f>
        <v>1000</v>
      </c>
      <c r="I46">
        <f t="shared" si="0"/>
        <v>966.3</v>
      </c>
      <c r="J46">
        <f>Y0_nincs0!H44</f>
        <v>4497</v>
      </c>
      <c r="K46">
        <f t="shared" si="1"/>
        <v>29</v>
      </c>
      <c r="L46">
        <f t="shared" si="2"/>
        <v>30</v>
      </c>
      <c r="M46">
        <f t="shared" si="3"/>
        <v>1</v>
      </c>
      <c r="O46" s="8" t="s">
        <v>117</v>
      </c>
      <c r="P46" s="11">
        <v>28</v>
      </c>
      <c r="Q46" s="11">
        <v>16</v>
      </c>
      <c r="R46" s="11">
        <v>26</v>
      </c>
      <c r="S46" s="11">
        <v>25</v>
      </c>
      <c r="T46" s="11">
        <v>29</v>
      </c>
      <c r="U46" s="11">
        <v>42</v>
      </c>
      <c r="V46" s="11">
        <v>1000</v>
      </c>
    </row>
    <row r="47" spans="1:22" ht="14.4" thickBot="1">
      <c r="A47" t="s">
        <v>920</v>
      </c>
      <c r="B47">
        <f>Y0_van0!A45</f>
        <v>10</v>
      </c>
      <c r="C47">
        <f>45-Y0_van0!B45</f>
        <v>14</v>
      </c>
      <c r="D47">
        <f>45-Y0_van0!C45</f>
        <v>10</v>
      </c>
      <c r="E47">
        <f>45-Y0_van0!D45</f>
        <v>2</v>
      </c>
      <c r="F47">
        <f>45-Y0_van0!E45</f>
        <v>6</v>
      </c>
      <c r="G47">
        <f>45-Y0_van0!F45</f>
        <v>28</v>
      </c>
      <c r="H47">
        <f>Y0_van0!G45</f>
        <v>1000</v>
      </c>
      <c r="I47">
        <f t="shared" si="0"/>
        <v>1069.7</v>
      </c>
      <c r="J47">
        <f>Y0_nincs0!H45</f>
        <v>4693</v>
      </c>
      <c r="K47">
        <f t="shared" si="1"/>
        <v>9</v>
      </c>
      <c r="L47">
        <f t="shared" si="2"/>
        <v>11</v>
      </c>
      <c r="M47">
        <f t="shared" si="3"/>
        <v>2</v>
      </c>
      <c r="O47" s="8" t="s">
        <v>118</v>
      </c>
      <c r="P47" s="11">
        <v>8</v>
      </c>
      <c r="Q47" s="11">
        <v>6</v>
      </c>
      <c r="R47" s="11">
        <v>7</v>
      </c>
      <c r="S47" s="11">
        <v>7</v>
      </c>
      <c r="T47" s="11">
        <v>7</v>
      </c>
      <c r="U47" s="11">
        <v>21</v>
      </c>
      <c r="V47" s="11">
        <v>1000</v>
      </c>
    </row>
    <row r="48" spans="1:22" ht="14.4" thickBot="1">
      <c r="A48" t="s">
        <v>921</v>
      </c>
      <c r="B48">
        <f>Y0_van0!A46</f>
        <v>44</v>
      </c>
      <c r="C48">
        <f>45-Y0_van0!B46</f>
        <v>43</v>
      </c>
      <c r="D48">
        <f>45-Y0_van0!C46</f>
        <v>37</v>
      </c>
      <c r="E48">
        <f>45-Y0_van0!D46</f>
        <v>44</v>
      </c>
      <c r="F48">
        <f>45-Y0_van0!E46</f>
        <v>44</v>
      </c>
      <c r="G48">
        <f>45-Y0_van0!F46</f>
        <v>36</v>
      </c>
      <c r="H48">
        <f>Y0_van0!G46</f>
        <v>1000</v>
      </c>
      <c r="I48">
        <f t="shared" si="0"/>
        <v>891.1</v>
      </c>
      <c r="J48">
        <f>Y0_nincs0!H46</f>
        <v>4243</v>
      </c>
      <c r="K48">
        <f t="shared" si="1"/>
        <v>44</v>
      </c>
      <c r="L48">
        <f t="shared" si="2"/>
        <v>43</v>
      </c>
      <c r="M48">
        <f t="shared" si="3"/>
        <v>-1</v>
      </c>
      <c r="O48" s="8" t="s">
        <v>119</v>
      </c>
      <c r="P48" s="11">
        <v>31</v>
      </c>
      <c r="Q48" s="11">
        <v>10</v>
      </c>
      <c r="R48" s="11">
        <v>30</v>
      </c>
      <c r="S48" s="11">
        <v>30</v>
      </c>
      <c r="T48" s="11">
        <v>42</v>
      </c>
      <c r="U48" s="11">
        <v>34</v>
      </c>
      <c r="V48" s="11">
        <v>1000</v>
      </c>
    </row>
    <row r="49" spans="15:22" ht="14.4" thickBot="1">
      <c r="O49" s="8" t="s">
        <v>120</v>
      </c>
      <c r="P49" s="11">
        <v>12</v>
      </c>
      <c r="Q49" s="11">
        <v>3</v>
      </c>
      <c r="R49" s="11">
        <v>22</v>
      </c>
      <c r="S49" s="11">
        <v>4</v>
      </c>
      <c r="T49" s="11">
        <v>18</v>
      </c>
      <c r="U49" s="11">
        <v>30</v>
      </c>
      <c r="V49" s="11">
        <v>1000</v>
      </c>
    </row>
    <row r="50" spans="15:22" ht="14.4" thickBot="1">
      <c r="O50" s="8" t="s">
        <v>121</v>
      </c>
      <c r="P50" s="11">
        <v>16</v>
      </c>
      <c r="Q50" s="11">
        <v>42</v>
      </c>
      <c r="R50" s="11">
        <v>17</v>
      </c>
      <c r="S50" s="11">
        <v>14</v>
      </c>
      <c r="T50" s="11">
        <v>2</v>
      </c>
      <c r="U50" s="11">
        <v>2</v>
      </c>
      <c r="V50" s="11">
        <v>1000</v>
      </c>
    </row>
    <row r="51" spans="15:22" ht="14.4" thickBot="1">
      <c r="O51" s="8" t="s">
        <v>122</v>
      </c>
      <c r="P51" s="11">
        <v>3</v>
      </c>
      <c r="Q51" s="11">
        <v>8</v>
      </c>
      <c r="R51" s="11">
        <v>4</v>
      </c>
      <c r="S51" s="11">
        <v>2</v>
      </c>
      <c r="T51" s="11">
        <v>2</v>
      </c>
      <c r="U51" s="11">
        <v>5</v>
      </c>
      <c r="V51" s="11">
        <v>1000</v>
      </c>
    </row>
    <row r="52" spans="15:22" ht="14.4" thickBot="1">
      <c r="O52" s="8" t="s">
        <v>123</v>
      </c>
      <c r="P52" s="11">
        <v>30</v>
      </c>
      <c r="Q52" s="11">
        <v>36</v>
      </c>
      <c r="R52" s="11">
        <v>24</v>
      </c>
      <c r="S52" s="11">
        <v>25</v>
      </c>
      <c r="T52" s="11">
        <v>20</v>
      </c>
      <c r="U52" s="11">
        <v>38</v>
      </c>
      <c r="V52" s="11">
        <v>1000</v>
      </c>
    </row>
    <row r="53" spans="15:22" ht="14.4" thickBot="1">
      <c r="O53" s="8" t="s">
        <v>124</v>
      </c>
      <c r="P53" s="11">
        <v>10</v>
      </c>
      <c r="Q53" s="11">
        <v>14</v>
      </c>
      <c r="R53" s="11">
        <v>10</v>
      </c>
      <c r="S53" s="11">
        <v>2</v>
      </c>
      <c r="T53" s="11">
        <v>6</v>
      </c>
      <c r="U53" s="11">
        <v>28</v>
      </c>
      <c r="V53" s="11">
        <v>1000</v>
      </c>
    </row>
    <row r="54" spans="15:22" ht="14.4" thickBot="1">
      <c r="O54" s="8" t="s">
        <v>125</v>
      </c>
      <c r="P54" s="11">
        <v>44</v>
      </c>
      <c r="Q54" s="11">
        <v>43</v>
      </c>
      <c r="R54" s="11">
        <v>37</v>
      </c>
      <c r="S54" s="11">
        <v>44</v>
      </c>
      <c r="T54" s="11">
        <v>44</v>
      </c>
      <c r="U54" s="11">
        <v>36</v>
      </c>
      <c r="V54" s="11">
        <v>1000</v>
      </c>
    </row>
    <row r="55" spans="15:22" ht="18.600000000000001" thickBot="1">
      <c r="O55" s="4"/>
    </row>
    <row r="56" spans="15:22" ht="14.4" thickBot="1">
      <c r="O56" s="8" t="s">
        <v>126</v>
      </c>
      <c r="P56" s="8" t="s">
        <v>74</v>
      </c>
      <c r="Q56" s="8" t="s">
        <v>75</v>
      </c>
      <c r="R56" s="8" t="s">
        <v>76</v>
      </c>
      <c r="S56" s="8" t="s">
        <v>77</v>
      </c>
      <c r="T56" s="8" t="s">
        <v>78</v>
      </c>
      <c r="U56" s="8" t="s">
        <v>79</v>
      </c>
    </row>
    <row r="57" spans="15:22" ht="14.4" thickBot="1">
      <c r="O57" s="8" t="s">
        <v>127</v>
      </c>
      <c r="P57" s="11" t="s">
        <v>699</v>
      </c>
      <c r="Q57" s="11" t="s">
        <v>700</v>
      </c>
      <c r="R57" s="11" t="s">
        <v>701</v>
      </c>
      <c r="S57" s="11" t="s">
        <v>702</v>
      </c>
      <c r="T57" s="11" t="s">
        <v>702</v>
      </c>
      <c r="U57" s="11" t="s">
        <v>703</v>
      </c>
    </row>
    <row r="58" spans="15:22" ht="14.4" thickBot="1">
      <c r="O58" s="8" t="s">
        <v>139</v>
      </c>
      <c r="P58" s="11" t="s">
        <v>704</v>
      </c>
      <c r="Q58" s="11" t="s">
        <v>705</v>
      </c>
      <c r="R58" s="11" t="s">
        <v>706</v>
      </c>
      <c r="S58" s="11" t="s">
        <v>707</v>
      </c>
      <c r="T58" s="11" t="s">
        <v>707</v>
      </c>
      <c r="U58" s="11" t="s">
        <v>708</v>
      </c>
    </row>
    <row r="59" spans="15:22" ht="14.4" thickBot="1">
      <c r="O59" s="8" t="s">
        <v>146</v>
      </c>
      <c r="P59" s="11" t="s">
        <v>709</v>
      </c>
      <c r="Q59" s="11" t="s">
        <v>710</v>
      </c>
      <c r="R59" s="11" t="s">
        <v>711</v>
      </c>
      <c r="S59" s="11" t="s">
        <v>712</v>
      </c>
      <c r="T59" s="11" t="s">
        <v>712</v>
      </c>
      <c r="U59" s="11" t="s">
        <v>713</v>
      </c>
    </row>
    <row r="60" spans="15:22" ht="14.4" thickBot="1">
      <c r="O60" s="8" t="s">
        <v>150</v>
      </c>
      <c r="P60" s="11" t="s">
        <v>714</v>
      </c>
      <c r="Q60" s="11" t="s">
        <v>715</v>
      </c>
      <c r="R60" s="11" t="s">
        <v>716</v>
      </c>
      <c r="S60" s="11" t="s">
        <v>717</v>
      </c>
      <c r="T60" s="11" t="s">
        <v>717</v>
      </c>
      <c r="U60" s="11" t="s">
        <v>718</v>
      </c>
    </row>
    <row r="61" spans="15:22" ht="14.4" thickBot="1">
      <c r="O61" s="8" t="s">
        <v>154</v>
      </c>
      <c r="P61" s="11" t="s">
        <v>719</v>
      </c>
      <c r="Q61" s="11" t="s">
        <v>720</v>
      </c>
      <c r="R61" s="11" t="s">
        <v>721</v>
      </c>
      <c r="S61" s="11" t="s">
        <v>722</v>
      </c>
      <c r="T61" s="11" t="s">
        <v>722</v>
      </c>
      <c r="U61" s="11" t="s">
        <v>723</v>
      </c>
    </row>
    <row r="62" spans="15:22" ht="14.4" thickBot="1">
      <c r="O62" s="8" t="s">
        <v>157</v>
      </c>
      <c r="P62" s="11" t="s">
        <v>724</v>
      </c>
      <c r="Q62" s="11" t="s">
        <v>725</v>
      </c>
      <c r="R62" s="11" t="s">
        <v>726</v>
      </c>
      <c r="S62" s="11" t="s">
        <v>727</v>
      </c>
      <c r="T62" s="11" t="s">
        <v>727</v>
      </c>
      <c r="U62" s="11" t="s">
        <v>728</v>
      </c>
    </row>
    <row r="63" spans="15:22" ht="14.4" thickBot="1">
      <c r="O63" s="8" t="s">
        <v>162</v>
      </c>
      <c r="P63" s="11" t="s">
        <v>729</v>
      </c>
      <c r="Q63" s="11" t="s">
        <v>730</v>
      </c>
      <c r="R63" s="11" t="s">
        <v>731</v>
      </c>
      <c r="S63" s="11" t="s">
        <v>732</v>
      </c>
      <c r="T63" s="11" t="s">
        <v>732</v>
      </c>
      <c r="U63" s="11" t="s">
        <v>733</v>
      </c>
    </row>
    <row r="64" spans="15:22" ht="14.4" thickBot="1">
      <c r="O64" s="8" t="s">
        <v>165</v>
      </c>
      <c r="P64" s="11" t="s">
        <v>734</v>
      </c>
      <c r="Q64" s="11" t="s">
        <v>735</v>
      </c>
      <c r="R64" s="11" t="s">
        <v>736</v>
      </c>
      <c r="S64" s="11" t="s">
        <v>735</v>
      </c>
      <c r="T64" s="11" t="s">
        <v>735</v>
      </c>
      <c r="U64" s="11" t="s">
        <v>737</v>
      </c>
    </row>
    <row r="65" spans="15:21" ht="14.4" thickBot="1">
      <c r="O65" s="8" t="s">
        <v>171</v>
      </c>
      <c r="P65" s="11" t="s">
        <v>738</v>
      </c>
      <c r="Q65" s="11" t="s">
        <v>739</v>
      </c>
      <c r="R65" s="11" t="s">
        <v>740</v>
      </c>
      <c r="S65" s="11" t="s">
        <v>739</v>
      </c>
      <c r="T65" s="11" t="s">
        <v>739</v>
      </c>
      <c r="U65" s="11" t="s">
        <v>741</v>
      </c>
    </row>
    <row r="66" spans="15:21" ht="14.4" thickBot="1">
      <c r="O66" s="8" t="s">
        <v>174</v>
      </c>
      <c r="P66" s="11" t="s">
        <v>742</v>
      </c>
      <c r="Q66" s="11" t="s">
        <v>743</v>
      </c>
      <c r="R66" s="11" t="s">
        <v>744</v>
      </c>
      <c r="S66" s="11" t="s">
        <v>743</v>
      </c>
      <c r="T66" s="11" t="s">
        <v>743</v>
      </c>
      <c r="U66" s="11" t="s">
        <v>745</v>
      </c>
    </row>
    <row r="67" spans="15:21" ht="14.4" thickBot="1">
      <c r="O67" s="8" t="s">
        <v>177</v>
      </c>
      <c r="P67" s="11" t="s">
        <v>746</v>
      </c>
      <c r="Q67" s="11" t="s">
        <v>747</v>
      </c>
      <c r="R67" s="11" t="s">
        <v>748</v>
      </c>
      <c r="S67" s="11" t="s">
        <v>747</v>
      </c>
      <c r="T67" s="11" t="s">
        <v>747</v>
      </c>
      <c r="U67" s="11" t="s">
        <v>749</v>
      </c>
    </row>
    <row r="68" spans="15:21" ht="14.4" thickBot="1">
      <c r="O68" s="8" t="s">
        <v>181</v>
      </c>
      <c r="P68" s="11" t="s">
        <v>750</v>
      </c>
      <c r="Q68" s="11" t="s">
        <v>751</v>
      </c>
      <c r="R68" s="11" t="s">
        <v>752</v>
      </c>
      <c r="S68" s="11" t="s">
        <v>751</v>
      </c>
      <c r="T68" s="11" t="s">
        <v>751</v>
      </c>
      <c r="U68" s="11" t="s">
        <v>753</v>
      </c>
    </row>
    <row r="69" spans="15:21" ht="14.4" thickBot="1">
      <c r="O69" s="8" t="s">
        <v>185</v>
      </c>
      <c r="P69" s="11" t="s">
        <v>754</v>
      </c>
      <c r="Q69" s="11" t="s">
        <v>755</v>
      </c>
      <c r="R69" s="11" t="s">
        <v>756</v>
      </c>
      <c r="S69" s="11" t="s">
        <v>755</v>
      </c>
      <c r="T69" s="11" t="s">
        <v>755</v>
      </c>
      <c r="U69" s="11" t="s">
        <v>757</v>
      </c>
    </row>
    <row r="70" spans="15:21" ht="14.4" thickBot="1">
      <c r="O70" s="8" t="s">
        <v>190</v>
      </c>
      <c r="P70" s="11" t="s">
        <v>758</v>
      </c>
      <c r="Q70" s="11" t="s">
        <v>759</v>
      </c>
      <c r="R70" s="11" t="s">
        <v>760</v>
      </c>
      <c r="S70" s="11" t="s">
        <v>759</v>
      </c>
      <c r="T70" s="11" t="s">
        <v>759</v>
      </c>
      <c r="U70" s="11" t="s">
        <v>761</v>
      </c>
    </row>
    <row r="71" spans="15:21" ht="14.4" thickBot="1">
      <c r="O71" s="8" t="s">
        <v>197</v>
      </c>
      <c r="P71" s="11" t="s">
        <v>762</v>
      </c>
      <c r="Q71" s="11" t="s">
        <v>763</v>
      </c>
      <c r="R71" s="11" t="s">
        <v>764</v>
      </c>
      <c r="S71" s="11" t="s">
        <v>763</v>
      </c>
      <c r="T71" s="11" t="s">
        <v>763</v>
      </c>
      <c r="U71" s="11" t="s">
        <v>765</v>
      </c>
    </row>
    <row r="72" spans="15:21" ht="14.4" thickBot="1">
      <c r="O72" s="8" t="s">
        <v>200</v>
      </c>
      <c r="P72" s="11" t="s">
        <v>766</v>
      </c>
      <c r="Q72" s="11" t="s">
        <v>767</v>
      </c>
      <c r="R72" s="11" t="s">
        <v>768</v>
      </c>
      <c r="S72" s="11" t="s">
        <v>767</v>
      </c>
      <c r="T72" s="11" t="s">
        <v>767</v>
      </c>
      <c r="U72" s="11" t="s">
        <v>769</v>
      </c>
    </row>
    <row r="73" spans="15:21" ht="14.4" thickBot="1">
      <c r="O73" s="8" t="s">
        <v>207</v>
      </c>
      <c r="P73" s="11" t="s">
        <v>770</v>
      </c>
      <c r="Q73" s="11" t="s">
        <v>771</v>
      </c>
      <c r="R73" s="11" t="s">
        <v>772</v>
      </c>
      <c r="S73" s="11" t="s">
        <v>771</v>
      </c>
      <c r="T73" s="11" t="s">
        <v>771</v>
      </c>
      <c r="U73" s="11" t="s">
        <v>773</v>
      </c>
    </row>
    <row r="74" spans="15:21" ht="14.4" thickBot="1">
      <c r="O74" s="8" t="s">
        <v>211</v>
      </c>
      <c r="P74" s="11" t="s">
        <v>774</v>
      </c>
      <c r="Q74" s="11" t="s">
        <v>775</v>
      </c>
      <c r="R74" s="11" t="s">
        <v>776</v>
      </c>
      <c r="S74" s="11" t="s">
        <v>775</v>
      </c>
      <c r="T74" s="11" t="s">
        <v>775</v>
      </c>
      <c r="U74" s="11" t="s">
        <v>777</v>
      </c>
    </row>
    <row r="75" spans="15:21" ht="14.4" thickBot="1">
      <c r="O75" s="8" t="s">
        <v>214</v>
      </c>
      <c r="P75" s="11" t="s">
        <v>778</v>
      </c>
      <c r="Q75" s="11" t="s">
        <v>779</v>
      </c>
      <c r="R75" s="11" t="s">
        <v>780</v>
      </c>
      <c r="S75" s="11" t="s">
        <v>779</v>
      </c>
      <c r="T75" s="11" t="s">
        <v>779</v>
      </c>
      <c r="U75" s="11" t="s">
        <v>781</v>
      </c>
    </row>
    <row r="76" spans="15:21" ht="14.4" thickBot="1">
      <c r="O76" s="8" t="s">
        <v>220</v>
      </c>
      <c r="P76" s="11" t="s">
        <v>782</v>
      </c>
      <c r="Q76" s="11" t="s">
        <v>783</v>
      </c>
      <c r="R76" s="11" t="s">
        <v>784</v>
      </c>
      <c r="S76" s="11" t="s">
        <v>783</v>
      </c>
      <c r="T76" s="11" t="s">
        <v>783</v>
      </c>
      <c r="U76" s="11" t="s">
        <v>785</v>
      </c>
    </row>
    <row r="77" spans="15:21" ht="14.4" thickBot="1">
      <c r="O77" s="8" t="s">
        <v>223</v>
      </c>
      <c r="P77" s="11" t="s">
        <v>786</v>
      </c>
      <c r="Q77" s="11" t="s">
        <v>787</v>
      </c>
      <c r="R77" s="11" t="s">
        <v>788</v>
      </c>
      <c r="S77" s="11" t="s">
        <v>787</v>
      </c>
      <c r="T77" s="11" t="s">
        <v>787</v>
      </c>
      <c r="U77" s="11" t="s">
        <v>789</v>
      </c>
    </row>
    <row r="78" spans="15:21" ht="14.4" thickBot="1">
      <c r="O78" s="8" t="s">
        <v>227</v>
      </c>
      <c r="P78" s="11" t="s">
        <v>790</v>
      </c>
      <c r="Q78" s="11" t="s">
        <v>791</v>
      </c>
      <c r="R78" s="11" t="s">
        <v>792</v>
      </c>
      <c r="S78" s="11" t="s">
        <v>791</v>
      </c>
      <c r="T78" s="11" t="s">
        <v>791</v>
      </c>
      <c r="U78" s="11" t="s">
        <v>793</v>
      </c>
    </row>
    <row r="79" spans="15:21" ht="14.4" thickBot="1">
      <c r="O79" s="8" t="s">
        <v>230</v>
      </c>
      <c r="P79" s="11" t="s">
        <v>794</v>
      </c>
      <c r="Q79" s="11" t="s">
        <v>795</v>
      </c>
      <c r="R79" s="11" t="s">
        <v>796</v>
      </c>
      <c r="S79" s="11" t="s">
        <v>795</v>
      </c>
      <c r="T79" s="11" t="s">
        <v>795</v>
      </c>
      <c r="U79" s="11" t="s">
        <v>797</v>
      </c>
    </row>
    <row r="80" spans="15:21" ht="14.4" thickBot="1">
      <c r="O80" s="8" t="s">
        <v>232</v>
      </c>
      <c r="P80" s="11" t="s">
        <v>798</v>
      </c>
      <c r="Q80" s="11" t="s">
        <v>799</v>
      </c>
      <c r="R80" s="11" t="s">
        <v>800</v>
      </c>
      <c r="S80" s="11" t="s">
        <v>799</v>
      </c>
      <c r="T80" s="11" t="s">
        <v>799</v>
      </c>
      <c r="U80" s="11" t="s">
        <v>801</v>
      </c>
    </row>
    <row r="81" spans="15:21" ht="14.4" thickBot="1">
      <c r="O81" s="8" t="s">
        <v>237</v>
      </c>
      <c r="P81" s="11" t="s">
        <v>802</v>
      </c>
      <c r="Q81" s="11" t="s">
        <v>803</v>
      </c>
      <c r="R81" s="11" t="s">
        <v>804</v>
      </c>
      <c r="S81" s="11" t="s">
        <v>803</v>
      </c>
      <c r="T81" s="11" t="s">
        <v>803</v>
      </c>
      <c r="U81" s="11" t="s">
        <v>805</v>
      </c>
    </row>
    <row r="82" spans="15:21" ht="14.4" thickBot="1">
      <c r="O82" s="8" t="s">
        <v>240</v>
      </c>
      <c r="P82" s="11" t="s">
        <v>806</v>
      </c>
      <c r="Q82" s="11" t="s">
        <v>807</v>
      </c>
      <c r="R82" s="11" t="s">
        <v>808</v>
      </c>
      <c r="S82" s="11" t="s">
        <v>807</v>
      </c>
      <c r="T82" s="11" t="s">
        <v>807</v>
      </c>
      <c r="U82" s="11" t="s">
        <v>809</v>
      </c>
    </row>
    <row r="83" spans="15:21" ht="14.4" thickBot="1">
      <c r="O83" s="8" t="s">
        <v>245</v>
      </c>
      <c r="P83" s="11" t="s">
        <v>810</v>
      </c>
      <c r="Q83" s="11" t="s">
        <v>811</v>
      </c>
      <c r="R83" s="11" t="s">
        <v>812</v>
      </c>
      <c r="S83" s="11" t="s">
        <v>811</v>
      </c>
      <c r="T83" s="11" t="s">
        <v>811</v>
      </c>
      <c r="U83" s="11" t="s">
        <v>813</v>
      </c>
    </row>
    <row r="84" spans="15:21" ht="14.4" thickBot="1">
      <c r="O84" s="8" t="s">
        <v>249</v>
      </c>
      <c r="P84" s="11" t="s">
        <v>814</v>
      </c>
      <c r="Q84" s="11" t="s">
        <v>815</v>
      </c>
      <c r="R84" s="11" t="s">
        <v>816</v>
      </c>
      <c r="S84" s="11" t="s">
        <v>815</v>
      </c>
      <c r="T84" s="11" t="s">
        <v>815</v>
      </c>
      <c r="U84" s="11" t="s">
        <v>817</v>
      </c>
    </row>
    <row r="85" spans="15:21" ht="14.4" thickBot="1">
      <c r="O85" s="8" t="s">
        <v>251</v>
      </c>
      <c r="P85" s="11" t="s">
        <v>818</v>
      </c>
      <c r="Q85" s="11" t="s">
        <v>819</v>
      </c>
      <c r="R85" s="11" t="s">
        <v>820</v>
      </c>
      <c r="S85" s="11" t="s">
        <v>819</v>
      </c>
      <c r="T85" s="11" t="s">
        <v>819</v>
      </c>
      <c r="U85" s="11" t="s">
        <v>821</v>
      </c>
    </row>
    <row r="86" spans="15:21" ht="14.4" thickBot="1">
      <c r="O86" s="8" t="s">
        <v>253</v>
      </c>
      <c r="P86" s="11" t="s">
        <v>822</v>
      </c>
      <c r="Q86" s="11" t="s">
        <v>823</v>
      </c>
      <c r="R86" s="11" t="s">
        <v>824</v>
      </c>
      <c r="S86" s="11" t="s">
        <v>823</v>
      </c>
      <c r="T86" s="11" t="s">
        <v>823</v>
      </c>
      <c r="U86" s="11" t="s">
        <v>825</v>
      </c>
    </row>
    <row r="87" spans="15:21" ht="14.4" thickBot="1">
      <c r="O87" s="8" t="s">
        <v>255</v>
      </c>
      <c r="P87" s="11" t="s">
        <v>826</v>
      </c>
      <c r="Q87" s="11" t="s">
        <v>827</v>
      </c>
      <c r="R87" s="11" t="s">
        <v>828</v>
      </c>
      <c r="S87" s="11" t="s">
        <v>827</v>
      </c>
      <c r="T87" s="11" t="s">
        <v>827</v>
      </c>
      <c r="U87" s="11" t="s">
        <v>829</v>
      </c>
    </row>
    <row r="88" spans="15:21" ht="14.4" thickBot="1">
      <c r="O88" s="8" t="s">
        <v>257</v>
      </c>
      <c r="P88" s="11" t="s">
        <v>830</v>
      </c>
      <c r="Q88" s="11" t="s">
        <v>831</v>
      </c>
      <c r="R88" s="11" t="s">
        <v>832</v>
      </c>
      <c r="S88" s="11" t="s">
        <v>831</v>
      </c>
      <c r="T88" s="11" t="s">
        <v>831</v>
      </c>
      <c r="U88" s="11" t="s">
        <v>833</v>
      </c>
    </row>
    <row r="89" spans="15:21" ht="14.4" thickBot="1">
      <c r="O89" s="8" t="s">
        <v>261</v>
      </c>
      <c r="P89" s="11" t="s">
        <v>834</v>
      </c>
      <c r="Q89" s="11" t="s">
        <v>835</v>
      </c>
      <c r="R89" s="11" t="s">
        <v>836</v>
      </c>
      <c r="S89" s="11" t="s">
        <v>835</v>
      </c>
      <c r="T89" s="11" t="s">
        <v>835</v>
      </c>
      <c r="U89" s="11" t="s">
        <v>837</v>
      </c>
    </row>
    <row r="90" spans="15:21" ht="14.4" thickBot="1">
      <c r="O90" s="8" t="s">
        <v>262</v>
      </c>
      <c r="P90" s="11" t="s">
        <v>838</v>
      </c>
      <c r="Q90" s="11" t="s">
        <v>839</v>
      </c>
      <c r="R90" s="11" t="s">
        <v>840</v>
      </c>
      <c r="S90" s="11" t="s">
        <v>839</v>
      </c>
      <c r="T90" s="11" t="s">
        <v>839</v>
      </c>
      <c r="U90" s="11" t="s">
        <v>841</v>
      </c>
    </row>
    <row r="91" spans="15:21" ht="14.4" thickBot="1">
      <c r="O91" s="8" t="s">
        <v>267</v>
      </c>
      <c r="P91" s="11" t="s">
        <v>842</v>
      </c>
      <c r="Q91" s="11" t="s">
        <v>843</v>
      </c>
      <c r="R91" s="11" t="s">
        <v>844</v>
      </c>
      <c r="S91" s="11" t="s">
        <v>843</v>
      </c>
      <c r="T91" s="11" t="s">
        <v>843</v>
      </c>
      <c r="U91" s="11" t="s">
        <v>845</v>
      </c>
    </row>
    <row r="92" spans="15:21" ht="14.4" thickBot="1">
      <c r="O92" s="8" t="s">
        <v>271</v>
      </c>
      <c r="P92" s="11" t="s">
        <v>846</v>
      </c>
      <c r="Q92" s="11" t="s">
        <v>847</v>
      </c>
      <c r="R92" s="11" t="s">
        <v>848</v>
      </c>
      <c r="S92" s="11" t="s">
        <v>847</v>
      </c>
      <c r="T92" s="11" t="s">
        <v>847</v>
      </c>
      <c r="U92" s="11" t="s">
        <v>849</v>
      </c>
    </row>
    <row r="93" spans="15:21" ht="14.4" thickBot="1">
      <c r="O93" s="8" t="s">
        <v>274</v>
      </c>
      <c r="P93" s="11" t="s">
        <v>850</v>
      </c>
      <c r="Q93" s="11" t="s">
        <v>851</v>
      </c>
      <c r="R93" s="11" t="s">
        <v>852</v>
      </c>
      <c r="S93" s="11" t="s">
        <v>851</v>
      </c>
      <c r="T93" s="11" t="s">
        <v>851</v>
      </c>
      <c r="U93" s="11" t="s">
        <v>853</v>
      </c>
    </row>
    <row r="94" spans="15:21" ht="14.4" thickBot="1">
      <c r="O94" s="8" t="s">
        <v>275</v>
      </c>
      <c r="P94" s="11" t="s">
        <v>854</v>
      </c>
      <c r="Q94" s="11" t="s">
        <v>666</v>
      </c>
      <c r="R94" s="11" t="s">
        <v>855</v>
      </c>
      <c r="S94" s="11" t="s">
        <v>666</v>
      </c>
      <c r="T94" s="11" t="s">
        <v>666</v>
      </c>
      <c r="U94" s="11" t="s">
        <v>856</v>
      </c>
    </row>
    <row r="95" spans="15:21" ht="14.4" thickBot="1">
      <c r="O95" s="8" t="s">
        <v>277</v>
      </c>
      <c r="P95" s="11" t="s">
        <v>857</v>
      </c>
      <c r="Q95" s="11" t="s">
        <v>671</v>
      </c>
      <c r="R95" s="11" t="s">
        <v>858</v>
      </c>
      <c r="S95" s="11" t="s">
        <v>671</v>
      </c>
      <c r="T95" s="11" t="s">
        <v>671</v>
      </c>
      <c r="U95" s="11" t="s">
        <v>859</v>
      </c>
    </row>
    <row r="96" spans="15:21" ht="14.4" thickBot="1">
      <c r="O96" s="8" t="s">
        <v>281</v>
      </c>
      <c r="P96" s="11" t="s">
        <v>860</v>
      </c>
      <c r="Q96" s="11" t="s">
        <v>676</v>
      </c>
      <c r="R96" s="11" t="s">
        <v>861</v>
      </c>
      <c r="S96" s="11" t="s">
        <v>676</v>
      </c>
      <c r="T96" s="11" t="s">
        <v>676</v>
      </c>
      <c r="U96" s="11" t="s">
        <v>862</v>
      </c>
    </row>
    <row r="97" spans="15:21" ht="14.4" thickBot="1">
      <c r="O97" s="8" t="s">
        <v>282</v>
      </c>
      <c r="P97" s="11" t="s">
        <v>863</v>
      </c>
      <c r="Q97" s="11" t="s">
        <v>681</v>
      </c>
      <c r="R97" s="11" t="s">
        <v>864</v>
      </c>
      <c r="S97" s="11" t="s">
        <v>681</v>
      </c>
      <c r="T97" s="11" t="s">
        <v>681</v>
      </c>
      <c r="U97" s="11" t="s">
        <v>865</v>
      </c>
    </row>
    <row r="98" spans="15:21" ht="14.4" thickBot="1">
      <c r="O98" s="8" t="s">
        <v>285</v>
      </c>
      <c r="P98" s="11" t="s">
        <v>866</v>
      </c>
      <c r="Q98" s="11" t="s">
        <v>684</v>
      </c>
      <c r="R98" s="11" t="s">
        <v>867</v>
      </c>
      <c r="S98" s="11" t="s">
        <v>684</v>
      </c>
      <c r="T98" s="11" t="s">
        <v>684</v>
      </c>
      <c r="U98" s="11" t="s">
        <v>684</v>
      </c>
    </row>
    <row r="99" spans="15:21" ht="14.4" thickBot="1">
      <c r="O99" s="8" t="s">
        <v>286</v>
      </c>
      <c r="P99" s="11" t="s">
        <v>868</v>
      </c>
      <c r="Q99" s="11" t="s">
        <v>688</v>
      </c>
      <c r="R99" s="11" t="s">
        <v>869</v>
      </c>
      <c r="S99" s="11" t="s">
        <v>688</v>
      </c>
      <c r="T99" s="11" t="s">
        <v>688</v>
      </c>
      <c r="U99" s="11" t="s">
        <v>688</v>
      </c>
    </row>
    <row r="100" spans="15:21" ht="14.4" thickBot="1">
      <c r="O100" s="8" t="s">
        <v>287</v>
      </c>
      <c r="P100" s="11" t="s">
        <v>870</v>
      </c>
      <c r="Q100" s="11" t="s">
        <v>241</v>
      </c>
      <c r="R100" s="11" t="s">
        <v>241</v>
      </c>
      <c r="S100" s="11" t="s">
        <v>241</v>
      </c>
      <c r="T100" s="11" t="s">
        <v>241</v>
      </c>
      <c r="U100" s="11" t="s">
        <v>241</v>
      </c>
    </row>
    <row r="101" spans="15:21" ht="18.600000000000001" thickBot="1">
      <c r="O101" s="4"/>
    </row>
    <row r="102" spans="15:21" ht="14.4" thickBot="1">
      <c r="O102" s="8" t="s">
        <v>288</v>
      </c>
      <c r="P102" s="8" t="s">
        <v>74</v>
      </c>
      <c r="Q102" s="8" t="s">
        <v>75</v>
      </c>
      <c r="R102" s="8" t="s">
        <v>76</v>
      </c>
      <c r="S102" s="8" t="s">
        <v>77</v>
      </c>
      <c r="T102" s="8" t="s">
        <v>78</v>
      </c>
      <c r="U102" s="8" t="s">
        <v>79</v>
      </c>
    </row>
    <row r="103" spans="15:21" ht="14.4" thickBot="1">
      <c r="O103" s="8" t="s">
        <v>127</v>
      </c>
      <c r="P103" s="11">
        <v>874.5</v>
      </c>
      <c r="Q103" s="11">
        <v>45.2</v>
      </c>
      <c r="R103" s="11">
        <v>51.2</v>
      </c>
      <c r="S103" s="11">
        <v>43.1</v>
      </c>
      <c r="T103" s="11">
        <v>43.1</v>
      </c>
      <c r="U103" s="11">
        <v>81.8</v>
      </c>
    </row>
    <row r="104" spans="15:21" ht="14.4" thickBot="1">
      <c r="O104" s="8" t="s">
        <v>139</v>
      </c>
      <c r="P104" s="11">
        <v>873.5</v>
      </c>
      <c r="Q104" s="11">
        <v>44.2</v>
      </c>
      <c r="R104" s="11">
        <v>50.2</v>
      </c>
      <c r="S104" s="11">
        <v>42.1</v>
      </c>
      <c r="T104" s="11">
        <v>42.1</v>
      </c>
      <c r="U104" s="11">
        <v>80.8</v>
      </c>
    </row>
    <row r="105" spans="15:21" ht="14.4" thickBot="1">
      <c r="O105" s="8" t="s">
        <v>146</v>
      </c>
      <c r="P105" s="11">
        <v>872.5</v>
      </c>
      <c r="Q105" s="11">
        <v>43.1</v>
      </c>
      <c r="R105" s="11">
        <v>49.2</v>
      </c>
      <c r="S105" s="11">
        <v>41.1</v>
      </c>
      <c r="T105" s="11">
        <v>41.1</v>
      </c>
      <c r="U105" s="11">
        <v>79.8</v>
      </c>
    </row>
    <row r="106" spans="15:21" ht="14.4" thickBot="1">
      <c r="O106" s="8" t="s">
        <v>150</v>
      </c>
      <c r="P106" s="11">
        <v>871.5</v>
      </c>
      <c r="Q106" s="11">
        <v>42.1</v>
      </c>
      <c r="R106" s="11">
        <v>45.2</v>
      </c>
      <c r="S106" s="11">
        <v>40.1</v>
      </c>
      <c r="T106" s="11">
        <v>40.1</v>
      </c>
      <c r="U106" s="11">
        <v>78.8</v>
      </c>
    </row>
    <row r="107" spans="15:21" ht="14.4" thickBot="1">
      <c r="O107" s="8" t="s">
        <v>154</v>
      </c>
      <c r="P107" s="11">
        <v>870.5</v>
      </c>
      <c r="Q107" s="11">
        <v>41.1</v>
      </c>
      <c r="R107" s="11">
        <v>44.2</v>
      </c>
      <c r="S107" s="11">
        <v>39.1</v>
      </c>
      <c r="T107" s="11">
        <v>39.1</v>
      </c>
      <c r="U107" s="11">
        <v>77.8</v>
      </c>
    </row>
    <row r="108" spans="15:21" ht="14.4" thickBot="1">
      <c r="O108" s="8" t="s">
        <v>157</v>
      </c>
      <c r="P108" s="11">
        <v>869.5</v>
      </c>
      <c r="Q108" s="11">
        <v>40.1</v>
      </c>
      <c r="R108" s="11">
        <v>43.1</v>
      </c>
      <c r="S108" s="11">
        <v>38.1</v>
      </c>
      <c r="T108" s="11">
        <v>38.1</v>
      </c>
      <c r="U108" s="11">
        <v>76.8</v>
      </c>
    </row>
    <row r="109" spans="15:21" ht="14.4" thickBot="1">
      <c r="O109" s="8" t="s">
        <v>162</v>
      </c>
      <c r="P109" s="11">
        <v>868.5</v>
      </c>
      <c r="Q109" s="11">
        <v>39.1</v>
      </c>
      <c r="R109" s="11">
        <v>42.1</v>
      </c>
      <c r="S109" s="11">
        <v>37.1</v>
      </c>
      <c r="T109" s="11">
        <v>37.1</v>
      </c>
      <c r="U109" s="11">
        <v>75.8</v>
      </c>
    </row>
    <row r="110" spans="15:21" ht="14.4" thickBot="1">
      <c r="O110" s="8" t="s">
        <v>165</v>
      </c>
      <c r="P110" s="11">
        <v>867.5</v>
      </c>
      <c r="Q110" s="11">
        <v>36.1</v>
      </c>
      <c r="R110" s="11">
        <v>41.1</v>
      </c>
      <c r="S110" s="11">
        <v>36.1</v>
      </c>
      <c r="T110" s="11">
        <v>36.1</v>
      </c>
      <c r="U110" s="11">
        <v>74.8</v>
      </c>
    </row>
    <row r="111" spans="15:21" ht="14.4" thickBot="1">
      <c r="O111" s="8" t="s">
        <v>171</v>
      </c>
      <c r="P111" s="11">
        <v>866.5</v>
      </c>
      <c r="Q111" s="11">
        <v>35.1</v>
      </c>
      <c r="R111" s="11">
        <v>40.1</v>
      </c>
      <c r="S111" s="11">
        <v>35.1</v>
      </c>
      <c r="T111" s="11">
        <v>35.1</v>
      </c>
      <c r="U111" s="11">
        <v>73.8</v>
      </c>
    </row>
    <row r="112" spans="15:21" ht="14.4" thickBot="1">
      <c r="O112" s="8" t="s">
        <v>174</v>
      </c>
      <c r="P112" s="11">
        <v>865.5</v>
      </c>
      <c r="Q112" s="11">
        <v>34.1</v>
      </c>
      <c r="R112" s="11">
        <v>39.1</v>
      </c>
      <c r="S112" s="11">
        <v>34.1</v>
      </c>
      <c r="T112" s="11">
        <v>34.1</v>
      </c>
      <c r="U112" s="11">
        <v>72.8</v>
      </c>
    </row>
    <row r="113" spans="15:21" ht="14.4" thickBot="1">
      <c r="O113" s="8" t="s">
        <v>177</v>
      </c>
      <c r="P113" s="11">
        <v>864.5</v>
      </c>
      <c r="Q113" s="11">
        <v>33.1</v>
      </c>
      <c r="R113" s="11">
        <v>38.1</v>
      </c>
      <c r="S113" s="11">
        <v>33.1</v>
      </c>
      <c r="T113" s="11">
        <v>33.1</v>
      </c>
      <c r="U113" s="11">
        <v>71.7</v>
      </c>
    </row>
    <row r="114" spans="15:21" ht="14.4" thickBot="1">
      <c r="O114" s="8" t="s">
        <v>181</v>
      </c>
      <c r="P114" s="11">
        <v>863.5</v>
      </c>
      <c r="Q114" s="11">
        <v>32.1</v>
      </c>
      <c r="R114" s="11">
        <v>37.1</v>
      </c>
      <c r="S114" s="11">
        <v>32.1</v>
      </c>
      <c r="T114" s="11">
        <v>32.1</v>
      </c>
      <c r="U114" s="11">
        <v>70.7</v>
      </c>
    </row>
    <row r="115" spans="15:21" ht="14.4" thickBot="1">
      <c r="O115" s="8" t="s">
        <v>185</v>
      </c>
      <c r="P115" s="11">
        <v>862.5</v>
      </c>
      <c r="Q115" s="11">
        <v>31.1</v>
      </c>
      <c r="R115" s="11">
        <v>36.1</v>
      </c>
      <c r="S115" s="11">
        <v>31.1</v>
      </c>
      <c r="T115" s="11">
        <v>31.1</v>
      </c>
      <c r="U115" s="11">
        <v>69.7</v>
      </c>
    </row>
    <row r="116" spans="15:21" ht="14.4" thickBot="1">
      <c r="O116" s="8" t="s">
        <v>190</v>
      </c>
      <c r="P116" s="11">
        <v>861.5</v>
      </c>
      <c r="Q116" s="11">
        <v>30.1</v>
      </c>
      <c r="R116" s="11">
        <v>35.1</v>
      </c>
      <c r="S116" s="11">
        <v>30.1</v>
      </c>
      <c r="T116" s="11">
        <v>30.1</v>
      </c>
      <c r="U116" s="11">
        <v>68.7</v>
      </c>
    </row>
    <row r="117" spans="15:21" ht="14.4" thickBot="1">
      <c r="O117" s="8" t="s">
        <v>197</v>
      </c>
      <c r="P117" s="11">
        <v>860.5</v>
      </c>
      <c r="Q117" s="11">
        <v>29.1</v>
      </c>
      <c r="R117" s="11">
        <v>34.1</v>
      </c>
      <c r="S117" s="11">
        <v>29.1</v>
      </c>
      <c r="T117" s="11">
        <v>29.1</v>
      </c>
      <c r="U117" s="11">
        <v>67.7</v>
      </c>
    </row>
    <row r="118" spans="15:21" ht="14.4" thickBot="1">
      <c r="O118" s="8" t="s">
        <v>200</v>
      </c>
      <c r="P118" s="11">
        <v>859.5</v>
      </c>
      <c r="Q118" s="11">
        <v>28.1</v>
      </c>
      <c r="R118" s="11">
        <v>33.1</v>
      </c>
      <c r="S118" s="11">
        <v>28.1</v>
      </c>
      <c r="T118" s="11">
        <v>28.1</v>
      </c>
      <c r="U118" s="11">
        <v>66.7</v>
      </c>
    </row>
    <row r="119" spans="15:21" ht="14.4" thickBot="1">
      <c r="O119" s="8" t="s">
        <v>207</v>
      </c>
      <c r="P119" s="11">
        <v>858.5</v>
      </c>
      <c r="Q119" s="11">
        <v>27.1</v>
      </c>
      <c r="R119" s="11">
        <v>32.1</v>
      </c>
      <c r="S119" s="11">
        <v>27.1</v>
      </c>
      <c r="T119" s="11">
        <v>27.1</v>
      </c>
      <c r="U119" s="11">
        <v>65.7</v>
      </c>
    </row>
    <row r="120" spans="15:21" ht="14.4" thickBot="1">
      <c r="O120" s="8" t="s">
        <v>211</v>
      </c>
      <c r="P120" s="11">
        <v>857.5</v>
      </c>
      <c r="Q120" s="11">
        <v>26.1</v>
      </c>
      <c r="R120" s="11">
        <v>31.1</v>
      </c>
      <c r="S120" s="11">
        <v>26.1</v>
      </c>
      <c r="T120" s="11">
        <v>26.1</v>
      </c>
      <c r="U120" s="11">
        <v>64.7</v>
      </c>
    </row>
    <row r="121" spans="15:21" ht="14.4" thickBot="1">
      <c r="O121" s="8" t="s">
        <v>214</v>
      </c>
      <c r="P121" s="11">
        <v>856.5</v>
      </c>
      <c r="Q121" s="11">
        <v>25.1</v>
      </c>
      <c r="R121" s="11">
        <v>30.1</v>
      </c>
      <c r="S121" s="11">
        <v>25.1</v>
      </c>
      <c r="T121" s="11">
        <v>25.1</v>
      </c>
      <c r="U121" s="11">
        <v>63.7</v>
      </c>
    </row>
    <row r="122" spans="15:21" ht="14.4" thickBot="1">
      <c r="O122" s="8" t="s">
        <v>220</v>
      </c>
      <c r="P122" s="11">
        <v>855.5</v>
      </c>
      <c r="Q122" s="11">
        <v>24.1</v>
      </c>
      <c r="R122" s="11">
        <v>29.1</v>
      </c>
      <c r="S122" s="11">
        <v>24.1</v>
      </c>
      <c r="T122" s="11">
        <v>24.1</v>
      </c>
      <c r="U122" s="11">
        <v>62.7</v>
      </c>
    </row>
    <row r="123" spans="15:21" ht="14.4" thickBot="1">
      <c r="O123" s="8" t="s">
        <v>223</v>
      </c>
      <c r="P123" s="11">
        <v>854.5</v>
      </c>
      <c r="Q123" s="11">
        <v>23.1</v>
      </c>
      <c r="R123" s="11">
        <v>28.1</v>
      </c>
      <c r="S123" s="11">
        <v>23.1</v>
      </c>
      <c r="T123" s="11">
        <v>23.1</v>
      </c>
      <c r="U123" s="11">
        <v>61.7</v>
      </c>
    </row>
    <row r="124" spans="15:21" ht="14.4" thickBot="1">
      <c r="O124" s="8" t="s">
        <v>227</v>
      </c>
      <c r="P124" s="11">
        <v>853.5</v>
      </c>
      <c r="Q124" s="11">
        <v>22.1</v>
      </c>
      <c r="R124" s="11">
        <v>27.1</v>
      </c>
      <c r="S124" s="11">
        <v>22.1</v>
      </c>
      <c r="T124" s="11">
        <v>22.1</v>
      </c>
      <c r="U124" s="11">
        <v>60.7</v>
      </c>
    </row>
    <row r="125" spans="15:21" ht="14.4" thickBot="1">
      <c r="O125" s="8" t="s">
        <v>230</v>
      </c>
      <c r="P125" s="11">
        <v>852.5</v>
      </c>
      <c r="Q125" s="11">
        <v>21.1</v>
      </c>
      <c r="R125" s="11">
        <v>26.1</v>
      </c>
      <c r="S125" s="11">
        <v>21.1</v>
      </c>
      <c r="T125" s="11">
        <v>21.1</v>
      </c>
      <c r="U125" s="11">
        <v>59.7</v>
      </c>
    </row>
    <row r="126" spans="15:21" ht="14.4" thickBot="1">
      <c r="O126" s="8" t="s">
        <v>232</v>
      </c>
      <c r="P126" s="11">
        <v>851.5</v>
      </c>
      <c r="Q126" s="11">
        <v>20.100000000000001</v>
      </c>
      <c r="R126" s="11">
        <v>25.1</v>
      </c>
      <c r="S126" s="11">
        <v>20.100000000000001</v>
      </c>
      <c r="T126" s="11">
        <v>20.100000000000001</v>
      </c>
      <c r="U126" s="11">
        <v>58.7</v>
      </c>
    </row>
    <row r="127" spans="15:21" ht="14.4" thickBot="1">
      <c r="O127" s="8" t="s">
        <v>237</v>
      </c>
      <c r="P127" s="11">
        <v>850.4</v>
      </c>
      <c r="Q127" s="11">
        <v>19.100000000000001</v>
      </c>
      <c r="R127" s="11">
        <v>24.1</v>
      </c>
      <c r="S127" s="11">
        <v>19.100000000000001</v>
      </c>
      <c r="T127" s="11">
        <v>19.100000000000001</v>
      </c>
      <c r="U127" s="11">
        <v>57.7</v>
      </c>
    </row>
    <row r="128" spans="15:21" ht="14.4" thickBot="1">
      <c r="O128" s="8" t="s">
        <v>240</v>
      </c>
      <c r="P128" s="11">
        <v>849.4</v>
      </c>
      <c r="Q128" s="11">
        <v>18.100000000000001</v>
      </c>
      <c r="R128" s="11">
        <v>23.1</v>
      </c>
      <c r="S128" s="11">
        <v>18.100000000000001</v>
      </c>
      <c r="T128" s="11">
        <v>18.100000000000001</v>
      </c>
      <c r="U128" s="11">
        <v>56.7</v>
      </c>
    </row>
    <row r="129" spans="15:21" ht="14.4" thickBot="1">
      <c r="O129" s="8" t="s">
        <v>245</v>
      </c>
      <c r="P129" s="11">
        <v>848.4</v>
      </c>
      <c r="Q129" s="11">
        <v>17.100000000000001</v>
      </c>
      <c r="R129" s="11">
        <v>22.1</v>
      </c>
      <c r="S129" s="11">
        <v>17.100000000000001</v>
      </c>
      <c r="T129" s="11">
        <v>17.100000000000001</v>
      </c>
      <c r="U129" s="11">
        <v>55.7</v>
      </c>
    </row>
    <row r="130" spans="15:21" ht="14.4" thickBot="1">
      <c r="O130" s="8" t="s">
        <v>249</v>
      </c>
      <c r="P130" s="11">
        <v>847.4</v>
      </c>
      <c r="Q130" s="11">
        <v>16.100000000000001</v>
      </c>
      <c r="R130" s="11">
        <v>21.1</v>
      </c>
      <c r="S130" s="11">
        <v>16.100000000000001</v>
      </c>
      <c r="T130" s="11">
        <v>16.100000000000001</v>
      </c>
      <c r="U130" s="11">
        <v>54.7</v>
      </c>
    </row>
    <row r="131" spans="15:21" ht="14.4" thickBot="1">
      <c r="O131" s="8" t="s">
        <v>251</v>
      </c>
      <c r="P131" s="11">
        <v>846.4</v>
      </c>
      <c r="Q131" s="11">
        <v>15.1</v>
      </c>
      <c r="R131" s="11">
        <v>20.100000000000001</v>
      </c>
      <c r="S131" s="11">
        <v>15.1</v>
      </c>
      <c r="T131" s="11">
        <v>15.1</v>
      </c>
      <c r="U131" s="11">
        <v>53.7</v>
      </c>
    </row>
    <row r="132" spans="15:21" ht="14.4" thickBot="1">
      <c r="O132" s="8" t="s">
        <v>253</v>
      </c>
      <c r="P132" s="11">
        <v>845.4</v>
      </c>
      <c r="Q132" s="11">
        <v>14</v>
      </c>
      <c r="R132" s="11">
        <v>19.100000000000001</v>
      </c>
      <c r="S132" s="11">
        <v>14</v>
      </c>
      <c r="T132" s="11">
        <v>14</v>
      </c>
      <c r="U132" s="11">
        <v>52.7</v>
      </c>
    </row>
    <row r="133" spans="15:21" ht="14.4" thickBot="1">
      <c r="O133" s="8" t="s">
        <v>255</v>
      </c>
      <c r="P133" s="11">
        <v>844.4</v>
      </c>
      <c r="Q133" s="11">
        <v>13</v>
      </c>
      <c r="R133" s="11">
        <v>18.100000000000001</v>
      </c>
      <c r="S133" s="11">
        <v>13</v>
      </c>
      <c r="T133" s="11">
        <v>13</v>
      </c>
      <c r="U133" s="11">
        <v>51.7</v>
      </c>
    </row>
    <row r="134" spans="15:21" ht="14.4" thickBot="1">
      <c r="O134" s="8" t="s">
        <v>257</v>
      </c>
      <c r="P134" s="11">
        <v>843.4</v>
      </c>
      <c r="Q134" s="11">
        <v>12</v>
      </c>
      <c r="R134" s="11">
        <v>17.100000000000001</v>
      </c>
      <c r="S134" s="11">
        <v>12</v>
      </c>
      <c r="T134" s="11">
        <v>12</v>
      </c>
      <c r="U134" s="11">
        <v>50.7</v>
      </c>
    </row>
    <row r="135" spans="15:21" ht="14.4" thickBot="1">
      <c r="O135" s="8" t="s">
        <v>261</v>
      </c>
      <c r="P135" s="11">
        <v>842.4</v>
      </c>
      <c r="Q135" s="11">
        <v>11</v>
      </c>
      <c r="R135" s="11">
        <v>16.100000000000001</v>
      </c>
      <c r="S135" s="11">
        <v>11</v>
      </c>
      <c r="T135" s="11">
        <v>11</v>
      </c>
      <c r="U135" s="11">
        <v>49.7</v>
      </c>
    </row>
    <row r="136" spans="15:21" ht="14.4" thickBot="1">
      <c r="O136" s="8" t="s">
        <v>262</v>
      </c>
      <c r="P136" s="11">
        <v>841.4</v>
      </c>
      <c r="Q136" s="11">
        <v>10</v>
      </c>
      <c r="R136" s="11">
        <v>15.1</v>
      </c>
      <c r="S136" s="11">
        <v>10</v>
      </c>
      <c r="T136" s="11">
        <v>10</v>
      </c>
      <c r="U136" s="11">
        <v>48.7</v>
      </c>
    </row>
    <row r="137" spans="15:21" ht="14.4" thickBot="1">
      <c r="O137" s="8" t="s">
        <v>267</v>
      </c>
      <c r="P137" s="11">
        <v>840.4</v>
      </c>
      <c r="Q137" s="11">
        <v>9</v>
      </c>
      <c r="R137" s="11">
        <v>14</v>
      </c>
      <c r="S137" s="11">
        <v>9</v>
      </c>
      <c r="T137" s="11">
        <v>9</v>
      </c>
      <c r="U137" s="11">
        <v>47.7</v>
      </c>
    </row>
    <row r="138" spans="15:21" ht="14.4" thickBot="1">
      <c r="O138" s="8" t="s">
        <v>271</v>
      </c>
      <c r="P138" s="11">
        <v>839.4</v>
      </c>
      <c r="Q138" s="11">
        <v>8</v>
      </c>
      <c r="R138" s="11">
        <v>13</v>
      </c>
      <c r="S138" s="11">
        <v>8</v>
      </c>
      <c r="T138" s="11">
        <v>8</v>
      </c>
      <c r="U138" s="11">
        <v>46.7</v>
      </c>
    </row>
    <row r="139" spans="15:21" ht="14.4" thickBot="1">
      <c r="O139" s="8" t="s">
        <v>274</v>
      </c>
      <c r="P139" s="11">
        <v>838.4</v>
      </c>
      <c r="Q139" s="11">
        <v>7</v>
      </c>
      <c r="R139" s="11">
        <v>12</v>
      </c>
      <c r="S139" s="11">
        <v>7</v>
      </c>
      <c r="T139" s="11">
        <v>7</v>
      </c>
      <c r="U139" s="11">
        <v>45.7</v>
      </c>
    </row>
    <row r="140" spans="15:21" ht="14.4" thickBot="1">
      <c r="O140" s="8" t="s">
        <v>275</v>
      </c>
      <c r="P140" s="11">
        <v>837.4</v>
      </c>
      <c r="Q140" s="11">
        <v>6</v>
      </c>
      <c r="R140" s="11">
        <v>8.5</v>
      </c>
      <c r="S140" s="11">
        <v>6</v>
      </c>
      <c r="T140" s="11">
        <v>6</v>
      </c>
      <c r="U140" s="11">
        <v>44.7</v>
      </c>
    </row>
    <row r="141" spans="15:21" ht="14.4" thickBot="1">
      <c r="O141" s="8" t="s">
        <v>277</v>
      </c>
      <c r="P141" s="11">
        <v>836.4</v>
      </c>
      <c r="Q141" s="11">
        <v>5</v>
      </c>
      <c r="R141" s="11">
        <v>7.5</v>
      </c>
      <c r="S141" s="11">
        <v>5</v>
      </c>
      <c r="T141" s="11">
        <v>5</v>
      </c>
      <c r="U141" s="11">
        <v>43.7</v>
      </c>
    </row>
    <row r="142" spans="15:21" ht="14.4" thickBot="1">
      <c r="O142" s="8" t="s">
        <v>281</v>
      </c>
      <c r="P142" s="11">
        <v>835.4</v>
      </c>
      <c r="Q142" s="11">
        <v>4</v>
      </c>
      <c r="R142" s="11">
        <v>6.5</v>
      </c>
      <c r="S142" s="11">
        <v>4</v>
      </c>
      <c r="T142" s="11">
        <v>4</v>
      </c>
      <c r="U142" s="11">
        <v>40.6</v>
      </c>
    </row>
    <row r="143" spans="15:21" ht="14.4" thickBot="1">
      <c r="O143" s="8" t="s">
        <v>282</v>
      </c>
      <c r="P143" s="11">
        <v>834.4</v>
      </c>
      <c r="Q143" s="11">
        <v>3</v>
      </c>
      <c r="R143" s="11">
        <v>5.5</v>
      </c>
      <c r="S143" s="11">
        <v>3</v>
      </c>
      <c r="T143" s="11">
        <v>3</v>
      </c>
      <c r="U143" s="11">
        <v>22.6</v>
      </c>
    </row>
    <row r="144" spans="15:21" ht="14.4" thickBot="1">
      <c r="O144" s="8" t="s">
        <v>285</v>
      </c>
      <c r="P144" s="11">
        <v>833.4</v>
      </c>
      <c r="Q144" s="11">
        <v>2</v>
      </c>
      <c r="R144" s="11">
        <v>4.5</v>
      </c>
      <c r="S144" s="11">
        <v>2</v>
      </c>
      <c r="T144" s="11">
        <v>2</v>
      </c>
      <c r="U144" s="11">
        <v>2</v>
      </c>
    </row>
    <row r="145" spans="15:25" ht="14.4" thickBot="1">
      <c r="O145" s="8" t="s">
        <v>286</v>
      </c>
      <c r="P145" s="11">
        <v>832.4</v>
      </c>
      <c r="Q145" s="11">
        <v>1</v>
      </c>
      <c r="R145" s="11">
        <v>3.5</v>
      </c>
      <c r="S145" s="11">
        <v>1</v>
      </c>
      <c r="T145" s="11">
        <v>1</v>
      </c>
      <c r="U145" s="11">
        <v>1</v>
      </c>
    </row>
    <row r="146" spans="15:25" ht="14.4" thickBot="1">
      <c r="O146" s="8" t="s">
        <v>287</v>
      </c>
      <c r="P146" s="11">
        <v>831.4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15:25" ht="18.600000000000001" thickBot="1">
      <c r="O147" s="4"/>
    </row>
    <row r="148" spans="15:25" ht="14.4" thickBot="1">
      <c r="O148" s="8" t="s">
        <v>475</v>
      </c>
      <c r="P148" s="8" t="s">
        <v>74</v>
      </c>
      <c r="Q148" s="8" t="s">
        <v>75</v>
      </c>
      <c r="R148" s="8" t="s">
        <v>76</v>
      </c>
      <c r="S148" s="8" t="s">
        <v>77</v>
      </c>
      <c r="T148" s="8" t="s">
        <v>78</v>
      </c>
      <c r="U148" s="8" t="s">
        <v>79</v>
      </c>
      <c r="V148" s="8" t="s">
        <v>292</v>
      </c>
      <c r="W148" s="8" t="s">
        <v>293</v>
      </c>
      <c r="X148" s="8" t="s">
        <v>294</v>
      </c>
      <c r="Y148" s="8" t="s">
        <v>295</v>
      </c>
    </row>
    <row r="149" spans="15:25" ht="14.4" thickBot="1">
      <c r="O149" s="8" t="s">
        <v>82</v>
      </c>
      <c r="P149" s="11">
        <v>849.4</v>
      </c>
      <c r="Q149" s="11">
        <v>22.1</v>
      </c>
      <c r="R149" s="11">
        <v>14</v>
      </c>
      <c r="S149" s="11">
        <v>17.100000000000001</v>
      </c>
      <c r="T149" s="11">
        <v>14</v>
      </c>
      <c r="U149" s="11">
        <v>73.8</v>
      </c>
      <c r="V149" s="11">
        <v>990.4</v>
      </c>
      <c r="W149" s="11">
        <v>1000</v>
      </c>
      <c r="X149" s="11">
        <v>9.6</v>
      </c>
      <c r="Y149" s="11">
        <v>0.96</v>
      </c>
    </row>
    <row r="150" spans="15:25" ht="14.4" thickBot="1">
      <c r="O150" s="8" t="s">
        <v>83</v>
      </c>
      <c r="P150" s="11">
        <v>868.5</v>
      </c>
      <c r="Q150" s="11">
        <v>41.1</v>
      </c>
      <c r="R150" s="11">
        <v>38.1</v>
      </c>
      <c r="S150" s="11">
        <v>40.1</v>
      </c>
      <c r="T150" s="11">
        <v>33.1</v>
      </c>
      <c r="U150" s="11">
        <v>79.8</v>
      </c>
      <c r="V150" s="11">
        <v>1100.8</v>
      </c>
      <c r="W150" s="11">
        <v>1000</v>
      </c>
      <c r="X150" s="11">
        <v>-100.8</v>
      </c>
      <c r="Y150" s="11">
        <v>-10.08</v>
      </c>
    </row>
    <row r="151" spans="15:25" ht="14.4" thickBot="1">
      <c r="O151" s="8" t="s">
        <v>84</v>
      </c>
      <c r="P151" s="11">
        <v>848.4</v>
      </c>
      <c r="Q151" s="11">
        <v>14</v>
      </c>
      <c r="R151" s="11">
        <v>17.100000000000001</v>
      </c>
      <c r="S151" s="11">
        <v>13</v>
      </c>
      <c r="T151" s="11">
        <v>13</v>
      </c>
      <c r="U151" s="11">
        <v>74.8</v>
      </c>
      <c r="V151" s="11">
        <v>980.4</v>
      </c>
      <c r="W151" s="11">
        <v>1000</v>
      </c>
      <c r="X151" s="11">
        <v>19.600000000000001</v>
      </c>
      <c r="Y151" s="11">
        <v>1.96</v>
      </c>
    </row>
    <row r="152" spans="15:25" ht="14.4" thickBot="1">
      <c r="O152" s="8" t="s">
        <v>85</v>
      </c>
      <c r="P152" s="11">
        <v>873.5</v>
      </c>
      <c r="Q152" s="11">
        <v>45.2</v>
      </c>
      <c r="R152" s="11">
        <v>43.1</v>
      </c>
      <c r="S152" s="11">
        <v>37.1</v>
      </c>
      <c r="T152" s="11">
        <v>33.1</v>
      </c>
      <c r="U152" s="11">
        <v>81.8</v>
      </c>
      <c r="V152" s="11">
        <v>1113.9000000000001</v>
      </c>
      <c r="W152" s="11">
        <v>1000</v>
      </c>
      <c r="X152" s="11">
        <v>-113.9</v>
      </c>
      <c r="Y152" s="11">
        <v>-11.39</v>
      </c>
    </row>
    <row r="153" spans="15:25" ht="14.4" thickBot="1">
      <c r="O153" s="8" t="s">
        <v>86</v>
      </c>
      <c r="P153" s="11">
        <v>841.4</v>
      </c>
      <c r="Q153" s="11">
        <v>13</v>
      </c>
      <c r="R153" s="11">
        <v>15.1</v>
      </c>
      <c r="S153" s="11">
        <v>8</v>
      </c>
      <c r="T153" s="11">
        <v>10</v>
      </c>
      <c r="U153" s="11">
        <v>68.7</v>
      </c>
      <c r="V153" s="11">
        <v>956.3</v>
      </c>
      <c r="W153" s="11">
        <v>1000</v>
      </c>
      <c r="X153" s="11">
        <v>43.7</v>
      </c>
      <c r="Y153" s="11">
        <v>4.37</v>
      </c>
    </row>
    <row r="154" spans="15:25" ht="14.4" thickBot="1">
      <c r="O154" s="8" t="s">
        <v>87</v>
      </c>
      <c r="P154" s="11">
        <v>866.5</v>
      </c>
      <c r="Q154" s="11">
        <v>23.1</v>
      </c>
      <c r="R154" s="11">
        <v>41.1</v>
      </c>
      <c r="S154" s="11">
        <v>23.1</v>
      </c>
      <c r="T154" s="11">
        <v>31.1</v>
      </c>
      <c r="U154" s="11">
        <v>76.8</v>
      </c>
      <c r="V154" s="11">
        <v>1061.7</v>
      </c>
      <c r="W154" s="11">
        <v>1000</v>
      </c>
      <c r="X154" s="11">
        <v>-61.7</v>
      </c>
      <c r="Y154" s="11">
        <v>-6.17</v>
      </c>
    </row>
    <row r="155" spans="15:25" ht="14.4" thickBot="1">
      <c r="O155" s="8" t="s">
        <v>88</v>
      </c>
      <c r="P155" s="11">
        <v>840.4</v>
      </c>
      <c r="Q155" s="11">
        <v>21.1</v>
      </c>
      <c r="R155" s="11">
        <v>13</v>
      </c>
      <c r="S155" s="11">
        <v>2</v>
      </c>
      <c r="T155" s="11">
        <v>11</v>
      </c>
      <c r="U155" s="11">
        <v>22.6</v>
      </c>
      <c r="V155" s="11">
        <v>910.2</v>
      </c>
      <c r="W155" s="11">
        <v>1000</v>
      </c>
      <c r="X155" s="11">
        <v>89.8</v>
      </c>
      <c r="Y155" s="11">
        <v>8.98</v>
      </c>
    </row>
    <row r="156" spans="15:25" ht="14.4" thickBot="1">
      <c r="O156" s="8" t="s">
        <v>89</v>
      </c>
      <c r="P156" s="11">
        <v>860.5</v>
      </c>
      <c r="Q156" s="11">
        <v>25.1</v>
      </c>
      <c r="R156" s="11">
        <v>37.1</v>
      </c>
      <c r="S156" s="11">
        <v>26.1</v>
      </c>
      <c r="T156" s="11">
        <v>30.1</v>
      </c>
      <c r="U156" s="11">
        <v>53.7</v>
      </c>
      <c r="V156" s="11">
        <v>1032.5999999999999</v>
      </c>
      <c r="W156" s="11">
        <v>1000</v>
      </c>
      <c r="X156" s="11">
        <v>-32.6</v>
      </c>
      <c r="Y156" s="11">
        <v>-3.26</v>
      </c>
    </row>
    <row r="157" spans="15:25" ht="14.4" thickBot="1">
      <c r="O157" s="8" t="s">
        <v>90</v>
      </c>
      <c r="P157" s="11">
        <v>834.4</v>
      </c>
      <c r="Q157" s="11">
        <v>5</v>
      </c>
      <c r="R157" s="11">
        <v>0</v>
      </c>
      <c r="S157" s="11">
        <v>5</v>
      </c>
      <c r="T157" s="11">
        <v>1</v>
      </c>
      <c r="U157" s="11">
        <v>50.7</v>
      </c>
      <c r="V157" s="11">
        <v>896.1</v>
      </c>
      <c r="W157" s="11">
        <v>1000</v>
      </c>
      <c r="X157" s="11">
        <v>103.9</v>
      </c>
      <c r="Y157" s="11">
        <v>10.39</v>
      </c>
    </row>
    <row r="158" spans="15:25" ht="14.4" thickBot="1">
      <c r="O158" s="8" t="s">
        <v>91</v>
      </c>
      <c r="P158" s="11">
        <v>861.5</v>
      </c>
      <c r="Q158" s="11">
        <v>32.1</v>
      </c>
      <c r="R158" s="11">
        <v>26.1</v>
      </c>
      <c r="S158" s="11">
        <v>34.1</v>
      </c>
      <c r="T158" s="11">
        <v>20.100000000000001</v>
      </c>
      <c r="U158" s="11">
        <v>63.7</v>
      </c>
      <c r="V158" s="11">
        <v>1037.5999999999999</v>
      </c>
      <c r="W158" s="11">
        <v>1000</v>
      </c>
      <c r="X158" s="11">
        <v>-37.6</v>
      </c>
      <c r="Y158" s="11">
        <v>-3.76</v>
      </c>
    </row>
    <row r="159" spans="15:25" ht="14.4" thickBot="1">
      <c r="O159" s="8" t="s">
        <v>92</v>
      </c>
      <c r="P159" s="11">
        <v>836.4</v>
      </c>
      <c r="Q159" s="11">
        <v>2</v>
      </c>
      <c r="R159" s="11">
        <v>4.5</v>
      </c>
      <c r="S159" s="11">
        <v>5</v>
      </c>
      <c r="T159" s="11">
        <v>5</v>
      </c>
      <c r="U159" s="11">
        <v>51.7</v>
      </c>
      <c r="V159" s="11">
        <v>904.6</v>
      </c>
      <c r="W159" s="11">
        <v>1000</v>
      </c>
      <c r="X159" s="11">
        <v>95.4</v>
      </c>
      <c r="Y159" s="11">
        <v>9.5399999999999991</v>
      </c>
    </row>
    <row r="160" spans="15:25" ht="14.4" thickBot="1">
      <c r="O160" s="8" t="s">
        <v>93</v>
      </c>
      <c r="P160" s="11">
        <v>856.5</v>
      </c>
      <c r="Q160" s="11">
        <v>11</v>
      </c>
      <c r="R160" s="11">
        <v>33.1</v>
      </c>
      <c r="S160" s="11">
        <v>30.1</v>
      </c>
      <c r="T160" s="11">
        <v>22.1</v>
      </c>
      <c r="U160" s="11">
        <v>66.7</v>
      </c>
      <c r="V160" s="11">
        <v>1019.5</v>
      </c>
      <c r="W160" s="11">
        <v>1000</v>
      </c>
      <c r="X160" s="11">
        <v>-19.5</v>
      </c>
      <c r="Y160" s="11">
        <v>-1.95</v>
      </c>
    </row>
    <row r="161" spans="15:25" ht="14.4" thickBot="1">
      <c r="O161" s="8" t="s">
        <v>94</v>
      </c>
      <c r="P161" s="11">
        <v>835.4</v>
      </c>
      <c r="Q161" s="11">
        <v>4</v>
      </c>
      <c r="R161" s="11">
        <v>6.5</v>
      </c>
      <c r="S161" s="11">
        <v>4</v>
      </c>
      <c r="T161" s="11">
        <v>5</v>
      </c>
      <c r="U161" s="11">
        <v>40.6</v>
      </c>
      <c r="V161" s="11">
        <v>895.6</v>
      </c>
      <c r="W161" s="11">
        <v>1000</v>
      </c>
      <c r="X161" s="11">
        <v>104.4</v>
      </c>
      <c r="Y161" s="11">
        <v>10.44</v>
      </c>
    </row>
    <row r="162" spans="15:25" ht="14.4" thickBot="1">
      <c r="O162" s="8" t="s">
        <v>95</v>
      </c>
      <c r="P162" s="11">
        <v>853.5</v>
      </c>
      <c r="Q162" s="11">
        <v>14</v>
      </c>
      <c r="R162" s="11">
        <v>29.1</v>
      </c>
      <c r="S162" s="11">
        <v>30.1</v>
      </c>
      <c r="T162" s="11">
        <v>22.1</v>
      </c>
      <c r="U162" s="11">
        <v>54.7</v>
      </c>
      <c r="V162" s="11">
        <v>1003.5</v>
      </c>
      <c r="W162" s="11">
        <v>1000</v>
      </c>
      <c r="X162" s="11">
        <v>-3.5</v>
      </c>
      <c r="Y162" s="11">
        <v>-0.35</v>
      </c>
    </row>
    <row r="163" spans="15:25" ht="14.4" thickBot="1">
      <c r="O163" s="8" t="s">
        <v>96</v>
      </c>
      <c r="P163" s="11">
        <v>833.4</v>
      </c>
      <c r="Q163" s="11">
        <v>9</v>
      </c>
      <c r="R163" s="11">
        <v>3.5</v>
      </c>
      <c r="S163" s="11">
        <v>1</v>
      </c>
      <c r="T163" s="11">
        <v>2</v>
      </c>
      <c r="U163" s="11">
        <v>44.7</v>
      </c>
      <c r="V163" s="11">
        <v>893.6</v>
      </c>
      <c r="W163" s="11">
        <v>1000</v>
      </c>
      <c r="X163" s="11">
        <v>106.4</v>
      </c>
      <c r="Y163" s="11">
        <v>10.64</v>
      </c>
    </row>
    <row r="164" spans="15:25" ht="14.4" thickBot="1">
      <c r="O164" s="8" t="s">
        <v>97</v>
      </c>
      <c r="P164" s="11">
        <v>852.5</v>
      </c>
      <c r="Q164" s="11">
        <v>19.100000000000001</v>
      </c>
      <c r="R164" s="11">
        <v>29.1</v>
      </c>
      <c r="S164" s="11">
        <v>21.1</v>
      </c>
      <c r="T164" s="11">
        <v>20.100000000000001</v>
      </c>
      <c r="U164" s="11">
        <v>54.7</v>
      </c>
      <c r="V164" s="11">
        <v>996.5</v>
      </c>
      <c r="W164" s="11">
        <v>1000</v>
      </c>
      <c r="X164" s="11">
        <v>3.5</v>
      </c>
      <c r="Y164" s="11">
        <v>0.35</v>
      </c>
    </row>
    <row r="165" spans="15:25" ht="14.4" thickBot="1">
      <c r="O165" s="8" t="s">
        <v>98</v>
      </c>
      <c r="P165" s="11">
        <v>832.4</v>
      </c>
      <c r="Q165" s="11">
        <v>0</v>
      </c>
      <c r="R165" s="11">
        <v>7.5</v>
      </c>
      <c r="S165" s="11">
        <v>3</v>
      </c>
      <c r="T165" s="11">
        <v>7</v>
      </c>
      <c r="U165" s="11">
        <v>43.7</v>
      </c>
      <c r="V165" s="11">
        <v>893.6</v>
      </c>
      <c r="W165" s="11">
        <v>1000</v>
      </c>
      <c r="X165" s="11">
        <v>106.4</v>
      </c>
      <c r="Y165" s="11">
        <v>10.64</v>
      </c>
    </row>
    <row r="166" spans="15:25" ht="14.4" thickBot="1">
      <c r="O166" s="8" t="s">
        <v>99</v>
      </c>
      <c r="P166" s="11">
        <v>858.5</v>
      </c>
      <c r="Q166" s="11">
        <v>12</v>
      </c>
      <c r="R166" s="11">
        <v>36.1</v>
      </c>
      <c r="S166" s="11">
        <v>37.1</v>
      </c>
      <c r="T166" s="11">
        <v>26.1</v>
      </c>
      <c r="U166" s="11">
        <v>58.7</v>
      </c>
      <c r="V166" s="11">
        <v>1028.5999999999999</v>
      </c>
      <c r="W166" s="11">
        <v>1000</v>
      </c>
      <c r="X166" s="11">
        <v>-28.6</v>
      </c>
      <c r="Y166" s="11">
        <v>-2.86</v>
      </c>
    </row>
    <row r="167" spans="15:25" ht="14.4" thickBot="1">
      <c r="O167" s="8" t="s">
        <v>100</v>
      </c>
      <c r="P167" s="11">
        <v>838.4</v>
      </c>
      <c r="Q167" s="11">
        <v>6</v>
      </c>
      <c r="R167" s="11">
        <v>8.5</v>
      </c>
      <c r="S167" s="11">
        <v>8</v>
      </c>
      <c r="T167" s="11">
        <v>4</v>
      </c>
      <c r="U167" s="11">
        <v>60.7</v>
      </c>
      <c r="V167" s="11">
        <v>925.7</v>
      </c>
      <c r="W167" s="11">
        <v>1000</v>
      </c>
      <c r="X167" s="11">
        <v>74.3</v>
      </c>
      <c r="Y167" s="11">
        <v>7.43</v>
      </c>
    </row>
    <row r="168" spans="15:25" ht="14.4" thickBot="1">
      <c r="O168" s="8" t="s">
        <v>101</v>
      </c>
      <c r="P168" s="11">
        <v>862.5</v>
      </c>
      <c r="Q168" s="11">
        <v>25.1</v>
      </c>
      <c r="R168" s="11">
        <v>33.1</v>
      </c>
      <c r="S168" s="11">
        <v>26.1</v>
      </c>
      <c r="T168" s="11">
        <v>29.1</v>
      </c>
      <c r="U168" s="11">
        <v>66.7</v>
      </c>
      <c r="V168" s="11">
        <v>1042.5999999999999</v>
      </c>
      <c r="W168" s="11">
        <v>1000</v>
      </c>
      <c r="X168" s="11">
        <v>-42.6</v>
      </c>
      <c r="Y168" s="11">
        <v>-4.26</v>
      </c>
    </row>
    <row r="169" spans="15:25" ht="14.4" thickBot="1">
      <c r="O169" s="8" t="s">
        <v>102</v>
      </c>
      <c r="P169" s="11">
        <v>851.5</v>
      </c>
      <c r="Q169" s="11">
        <v>20.100000000000001</v>
      </c>
      <c r="R169" s="11">
        <v>21.1</v>
      </c>
      <c r="S169" s="11">
        <v>8</v>
      </c>
      <c r="T169" s="11">
        <v>18.100000000000001</v>
      </c>
      <c r="U169" s="11">
        <v>70.7</v>
      </c>
      <c r="V169" s="11">
        <v>989.4</v>
      </c>
      <c r="W169" s="11">
        <v>1000</v>
      </c>
      <c r="X169" s="11">
        <v>10.6</v>
      </c>
      <c r="Y169" s="11">
        <v>1.06</v>
      </c>
    </row>
    <row r="170" spans="15:25" ht="14.4" thickBot="1">
      <c r="O170" s="8" t="s">
        <v>103</v>
      </c>
      <c r="P170" s="11">
        <v>874.5</v>
      </c>
      <c r="Q170" s="11">
        <v>44.2</v>
      </c>
      <c r="R170" s="11">
        <v>51.2</v>
      </c>
      <c r="S170" s="11">
        <v>25.1</v>
      </c>
      <c r="T170" s="11">
        <v>38.1</v>
      </c>
      <c r="U170" s="11">
        <v>77.8</v>
      </c>
      <c r="V170" s="11">
        <v>1110.9000000000001</v>
      </c>
      <c r="W170" s="11">
        <v>1000</v>
      </c>
      <c r="X170" s="11">
        <v>-110.9</v>
      </c>
      <c r="Y170" s="11">
        <v>-11.09</v>
      </c>
    </row>
    <row r="171" spans="15:25" ht="14.4" thickBot="1">
      <c r="O171" s="8" t="s">
        <v>104</v>
      </c>
      <c r="P171" s="11">
        <v>847.4</v>
      </c>
      <c r="Q171" s="11">
        <v>17.100000000000001</v>
      </c>
      <c r="R171" s="11">
        <v>20.100000000000001</v>
      </c>
      <c r="S171" s="11">
        <v>12</v>
      </c>
      <c r="T171" s="11">
        <v>11</v>
      </c>
      <c r="U171" s="11">
        <v>69.7</v>
      </c>
      <c r="V171" s="11">
        <v>977.4</v>
      </c>
      <c r="W171" s="11">
        <v>1000</v>
      </c>
      <c r="X171" s="11">
        <v>22.6</v>
      </c>
      <c r="Y171" s="11">
        <v>2.2599999999999998</v>
      </c>
    </row>
    <row r="172" spans="15:25" ht="14.4" thickBot="1">
      <c r="O172" s="8" t="s">
        <v>105</v>
      </c>
      <c r="P172" s="11">
        <v>869.5</v>
      </c>
      <c r="Q172" s="11">
        <v>35.1</v>
      </c>
      <c r="R172" s="11">
        <v>44.2</v>
      </c>
      <c r="S172" s="11">
        <v>30.1</v>
      </c>
      <c r="T172" s="11">
        <v>33.1</v>
      </c>
      <c r="U172" s="11">
        <v>75.8</v>
      </c>
      <c r="V172" s="11">
        <v>1087.8</v>
      </c>
      <c r="W172" s="11">
        <v>1000</v>
      </c>
      <c r="X172" s="11">
        <v>-87.8</v>
      </c>
      <c r="Y172" s="11">
        <v>-8.7799999999999994</v>
      </c>
    </row>
    <row r="173" spans="15:25" ht="14.4" thickBot="1">
      <c r="O173" s="8" t="s">
        <v>106</v>
      </c>
      <c r="P173" s="11">
        <v>843.4</v>
      </c>
      <c r="Q173" s="11">
        <v>7</v>
      </c>
      <c r="R173" s="11">
        <v>18.100000000000001</v>
      </c>
      <c r="S173" s="11">
        <v>14</v>
      </c>
      <c r="T173" s="11">
        <v>18.100000000000001</v>
      </c>
      <c r="U173" s="11">
        <v>54.7</v>
      </c>
      <c r="V173" s="11">
        <v>955.3</v>
      </c>
      <c r="W173" s="11">
        <v>1000</v>
      </c>
      <c r="X173" s="11">
        <v>44.7</v>
      </c>
      <c r="Y173" s="11">
        <v>4.47</v>
      </c>
    </row>
    <row r="174" spans="15:25" ht="14.4" thickBot="1">
      <c r="O174" s="8" t="s">
        <v>107</v>
      </c>
      <c r="P174" s="11">
        <v>871.5</v>
      </c>
      <c r="Q174" s="11">
        <v>42.1</v>
      </c>
      <c r="R174" s="11">
        <v>49.2</v>
      </c>
      <c r="S174" s="11">
        <v>26.1</v>
      </c>
      <c r="T174" s="11">
        <v>41.1</v>
      </c>
      <c r="U174" s="11">
        <v>71.7</v>
      </c>
      <c r="V174" s="11">
        <v>1101.8</v>
      </c>
      <c r="W174" s="11">
        <v>1000</v>
      </c>
      <c r="X174" s="11">
        <v>-101.8</v>
      </c>
      <c r="Y174" s="11">
        <v>-10.18</v>
      </c>
    </row>
    <row r="175" spans="15:25" ht="14.4" thickBot="1">
      <c r="O175" s="8" t="s">
        <v>108</v>
      </c>
      <c r="P175" s="11">
        <v>850.4</v>
      </c>
      <c r="Q175" s="11">
        <v>27.1</v>
      </c>
      <c r="R175" s="11">
        <v>23.1</v>
      </c>
      <c r="S175" s="11">
        <v>11</v>
      </c>
      <c r="T175" s="11">
        <v>15.1</v>
      </c>
      <c r="U175" s="11">
        <v>58.7</v>
      </c>
      <c r="V175" s="11">
        <v>985.4</v>
      </c>
      <c r="W175" s="11">
        <v>1000</v>
      </c>
      <c r="X175" s="11">
        <v>14.6</v>
      </c>
      <c r="Y175" s="11">
        <v>1.46</v>
      </c>
    </row>
    <row r="176" spans="15:25" ht="14.4" thickBot="1">
      <c r="O176" s="8" t="s">
        <v>109</v>
      </c>
      <c r="P176" s="11">
        <v>871.5</v>
      </c>
      <c r="Q176" s="11">
        <v>39.1</v>
      </c>
      <c r="R176" s="11">
        <v>50.2</v>
      </c>
      <c r="S176" s="11">
        <v>34.1</v>
      </c>
      <c r="T176" s="11">
        <v>38.1</v>
      </c>
      <c r="U176" s="11">
        <v>72.8</v>
      </c>
      <c r="V176" s="11">
        <v>1105.8</v>
      </c>
      <c r="W176" s="11">
        <v>1000</v>
      </c>
      <c r="X176" s="11">
        <v>-105.8</v>
      </c>
      <c r="Y176" s="11">
        <v>-10.58</v>
      </c>
    </row>
    <row r="177" spans="15:25" ht="14.4" thickBot="1">
      <c r="O177" s="8" t="s">
        <v>110</v>
      </c>
      <c r="P177" s="11">
        <v>837.4</v>
      </c>
      <c r="Q177" s="11">
        <v>10</v>
      </c>
      <c r="R177" s="11">
        <v>5.5</v>
      </c>
      <c r="S177" s="11">
        <v>7</v>
      </c>
      <c r="T177" s="11">
        <v>8</v>
      </c>
      <c r="U177" s="11">
        <v>49.7</v>
      </c>
      <c r="V177" s="11">
        <v>917.7</v>
      </c>
      <c r="W177" s="11">
        <v>1000</v>
      </c>
      <c r="X177" s="11">
        <v>82.3</v>
      </c>
      <c r="Y177" s="11">
        <v>8.23</v>
      </c>
    </row>
    <row r="178" spans="15:25" ht="14.4" thickBot="1">
      <c r="O178" s="8" t="s">
        <v>111</v>
      </c>
      <c r="P178" s="11">
        <v>857.5</v>
      </c>
      <c r="Q178" s="11">
        <v>18.100000000000001</v>
      </c>
      <c r="R178" s="11">
        <v>28.1</v>
      </c>
      <c r="S178" s="11">
        <v>26.1</v>
      </c>
      <c r="T178" s="11">
        <v>25.1</v>
      </c>
      <c r="U178" s="11">
        <v>63.7</v>
      </c>
      <c r="V178" s="11">
        <v>1018.5</v>
      </c>
      <c r="W178" s="11">
        <v>1000</v>
      </c>
      <c r="X178" s="11">
        <v>-18.5</v>
      </c>
      <c r="Y178" s="11">
        <v>-1.85</v>
      </c>
    </row>
    <row r="179" spans="15:25" ht="14.4" thickBot="1">
      <c r="O179" s="8" t="s">
        <v>112</v>
      </c>
      <c r="P179" s="11">
        <v>842.4</v>
      </c>
      <c r="Q179" s="11">
        <v>24.1</v>
      </c>
      <c r="R179" s="11">
        <v>16.100000000000001</v>
      </c>
      <c r="S179" s="11">
        <v>14</v>
      </c>
      <c r="T179" s="11">
        <v>8</v>
      </c>
      <c r="U179" s="11">
        <v>47.7</v>
      </c>
      <c r="V179" s="11">
        <v>952.3</v>
      </c>
      <c r="W179" s="11">
        <v>1000</v>
      </c>
      <c r="X179" s="11">
        <v>47.7</v>
      </c>
      <c r="Y179" s="11">
        <v>4.7699999999999996</v>
      </c>
    </row>
    <row r="180" spans="15:25" ht="14.4" thickBot="1">
      <c r="O180" s="8" t="s">
        <v>113</v>
      </c>
      <c r="P180" s="11">
        <v>864.5</v>
      </c>
      <c r="Q180" s="11">
        <v>29.1</v>
      </c>
      <c r="R180" s="11">
        <v>40.1</v>
      </c>
      <c r="S180" s="11">
        <v>24.1</v>
      </c>
      <c r="T180" s="11">
        <v>31.1</v>
      </c>
      <c r="U180" s="11">
        <v>65.7</v>
      </c>
      <c r="V180" s="11">
        <v>1054.7</v>
      </c>
      <c r="W180" s="11">
        <v>1000</v>
      </c>
      <c r="X180" s="11">
        <v>-54.7</v>
      </c>
      <c r="Y180" s="11">
        <v>-5.47</v>
      </c>
    </row>
    <row r="181" spans="15:25" ht="14.4" thickBot="1">
      <c r="O181" s="8" t="s">
        <v>114</v>
      </c>
      <c r="P181" s="11">
        <v>855.5</v>
      </c>
      <c r="Q181" s="11">
        <v>16.100000000000001</v>
      </c>
      <c r="R181" s="11">
        <v>31.1</v>
      </c>
      <c r="S181" s="11">
        <v>22.1</v>
      </c>
      <c r="T181" s="11">
        <v>26.1</v>
      </c>
      <c r="U181" s="11">
        <v>62.7</v>
      </c>
      <c r="V181" s="11">
        <v>1013.5</v>
      </c>
      <c r="W181" s="11">
        <v>1000</v>
      </c>
      <c r="X181" s="11">
        <v>-13.5</v>
      </c>
      <c r="Y181" s="11">
        <v>-1.35</v>
      </c>
    </row>
    <row r="182" spans="15:25" ht="14.4" thickBot="1">
      <c r="O182" s="8" t="s">
        <v>115</v>
      </c>
      <c r="P182" s="11">
        <v>839.4</v>
      </c>
      <c r="Q182" s="11">
        <v>33.1</v>
      </c>
      <c r="R182" s="11">
        <v>22.1</v>
      </c>
      <c r="S182" s="11">
        <v>18.100000000000001</v>
      </c>
      <c r="T182" s="11">
        <v>17.100000000000001</v>
      </c>
      <c r="U182" s="11">
        <v>0</v>
      </c>
      <c r="V182" s="11">
        <v>929.7</v>
      </c>
      <c r="W182" s="11">
        <v>1000</v>
      </c>
      <c r="X182" s="11">
        <v>70.3</v>
      </c>
      <c r="Y182" s="11">
        <v>7.03</v>
      </c>
    </row>
    <row r="183" spans="15:25" ht="14.4" thickBot="1">
      <c r="O183" s="8" t="s">
        <v>116</v>
      </c>
      <c r="P183" s="11">
        <v>854.5</v>
      </c>
      <c r="Q183" s="11">
        <v>31.1</v>
      </c>
      <c r="R183" s="11">
        <v>35.1</v>
      </c>
      <c r="S183" s="11">
        <v>36.1</v>
      </c>
      <c r="T183" s="11">
        <v>33.1</v>
      </c>
      <c r="U183" s="11">
        <v>1</v>
      </c>
      <c r="V183" s="11">
        <v>990.9</v>
      </c>
      <c r="W183" s="11">
        <v>1000</v>
      </c>
      <c r="X183" s="11">
        <v>9.1</v>
      </c>
      <c r="Y183" s="11">
        <v>0.91</v>
      </c>
    </row>
    <row r="184" spans="15:25" ht="14.4" thickBot="1">
      <c r="O184" s="8" t="s">
        <v>117</v>
      </c>
      <c r="P184" s="11">
        <v>847.4</v>
      </c>
      <c r="Q184" s="11">
        <v>28.1</v>
      </c>
      <c r="R184" s="11">
        <v>23.1</v>
      </c>
      <c r="S184" s="11">
        <v>19.100000000000001</v>
      </c>
      <c r="T184" s="11">
        <v>15.1</v>
      </c>
      <c r="U184" s="11">
        <v>2</v>
      </c>
      <c r="V184" s="11">
        <v>934.7</v>
      </c>
      <c r="W184" s="11">
        <v>1000</v>
      </c>
      <c r="X184" s="11">
        <v>65.3</v>
      </c>
      <c r="Y184" s="11">
        <v>6.53</v>
      </c>
    </row>
    <row r="185" spans="15:25" ht="14.4" thickBot="1">
      <c r="O185" s="8" t="s">
        <v>118</v>
      </c>
      <c r="P185" s="11">
        <v>867.5</v>
      </c>
      <c r="Q185" s="11">
        <v>40.1</v>
      </c>
      <c r="R185" s="11">
        <v>42.1</v>
      </c>
      <c r="S185" s="11">
        <v>37.1</v>
      </c>
      <c r="T185" s="11">
        <v>37.1</v>
      </c>
      <c r="U185" s="11">
        <v>61.7</v>
      </c>
      <c r="V185" s="11">
        <v>1085.8</v>
      </c>
      <c r="W185" s="11">
        <v>1000</v>
      </c>
      <c r="X185" s="11">
        <v>-85.8</v>
      </c>
      <c r="Y185" s="11">
        <v>-8.58</v>
      </c>
    </row>
    <row r="186" spans="15:25" ht="14.4" thickBot="1">
      <c r="O186" s="8" t="s">
        <v>119</v>
      </c>
      <c r="P186" s="11">
        <v>844.4</v>
      </c>
      <c r="Q186" s="11">
        <v>34.1</v>
      </c>
      <c r="R186" s="11">
        <v>19.100000000000001</v>
      </c>
      <c r="S186" s="11">
        <v>14</v>
      </c>
      <c r="T186" s="11">
        <v>2</v>
      </c>
      <c r="U186" s="11">
        <v>48.7</v>
      </c>
      <c r="V186" s="11">
        <v>962.3</v>
      </c>
      <c r="W186" s="11">
        <v>1000</v>
      </c>
      <c r="X186" s="11">
        <v>37.700000000000003</v>
      </c>
      <c r="Y186" s="11">
        <v>3.77</v>
      </c>
    </row>
    <row r="187" spans="15:25" ht="14.4" thickBot="1">
      <c r="O187" s="8" t="s">
        <v>120</v>
      </c>
      <c r="P187" s="11">
        <v>863.5</v>
      </c>
      <c r="Q187" s="11">
        <v>43.1</v>
      </c>
      <c r="R187" s="11">
        <v>27.1</v>
      </c>
      <c r="S187" s="11">
        <v>40.1</v>
      </c>
      <c r="T187" s="11">
        <v>26.1</v>
      </c>
      <c r="U187" s="11">
        <v>52.7</v>
      </c>
      <c r="V187" s="11">
        <v>1052.5999999999999</v>
      </c>
      <c r="W187" s="11">
        <v>1000</v>
      </c>
      <c r="X187" s="11">
        <v>-52.6</v>
      </c>
      <c r="Y187" s="11">
        <v>-5.26</v>
      </c>
    </row>
    <row r="188" spans="15:25" ht="14.4" thickBot="1">
      <c r="O188" s="8" t="s">
        <v>121</v>
      </c>
      <c r="P188" s="11">
        <v>859.5</v>
      </c>
      <c r="Q188" s="11">
        <v>2</v>
      </c>
      <c r="R188" s="11">
        <v>32.1</v>
      </c>
      <c r="S188" s="11">
        <v>30.1</v>
      </c>
      <c r="T188" s="11">
        <v>42.1</v>
      </c>
      <c r="U188" s="11">
        <v>80.8</v>
      </c>
      <c r="V188" s="11">
        <v>1046.5999999999999</v>
      </c>
      <c r="W188" s="11">
        <v>1000</v>
      </c>
      <c r="X188" s="11">
        <v>-46.6</v>
      </c>
      <c r="Y188" s="11">
        <v>-4.66</v>
      </c>
    </row>
    <row r="189" spans="15:25" ht="14.4" thickBot="1">
      <c r="O189" s="8" t="s">
        <v>122</v>
      </c>
      <c r="P189" s="11">
        <v>872.5</v>
      </c>
      <c r="Q189" s="11">
        <v>36.1</v>
      </c>
      <c r="R189" s="11">
        <v>45.2</v>
      </c>
      <c r="S189" s="11">
        <v>42.1</v>
      </c>
      <c r="T189" s="11">
        <v>42.1</v>
      </c>
      <c r="U189" s="11">
        <v>77.8</v>
      </c>
      <c r="V189" s="11">
        <v>1115.9000000000001</v>
      </c>
      <c r="W189" s="11">
        <v>1000</v>
      </c>
      <c r="X189" s="11">
        <v>-115.9</v>
      </c>
      <c r="Y189" s="11">
        <v>-11.59</v>
      </c>
    </row>
    <row r="190" spans="15:25" ht="14.4" thickBot="1">
      <c r="O190" s="8" t="s">
        <v>123</v>
      </c>
      <c r="P190" s="11">
        <v>845.4</v>
      </c>
      <c r="Q190" s="11">
        <v>8</v>
      </c>
      <c r="R190" s="11">
        <v>25.1</v>
      </c>
      <c r="S190" s="11">
        <v>19.100000000000001</v>
      </c>
      <c r="T190" s="11">
        <v>24.1</v>
      </c>
      <c r="U190" s="11">
        <v>44.7</v>
      </c>
      <c r="V190" s="11">
        <v>966.3</v>
      </c>
      <c r="W190" s="11">
        <v>1000</v>
      </c>
      <c r="X190" s="11">
        <v>33.700000000000003</v>
      </c>
      <c r="Y190" s="11">
        <v>3.37</v>
      </c>
    </row>
    <row r="191" spans="15:25" ht="14.4" thickBot="1">
      <c r="O191" s="8" t="s">
        <v>124</v>
      </c>
      <c r="P191" s="11">
        <v>865.5</v>
      </c>
      <c r="Q191" s="11">
        <v>30.1</v>
      </c>
      <c r="R191" s="11">
        <v>39.1</v>
      </c>
      <c r="S191" s="11">
        <v>42.1</v>
      </c>
      <c r="T191" s="11">
        <v>38.1</v>
      </c>
      <c r="U191" s="11">
        <v>54.7</v>
      </c>
      <c r="V191" s="11">
        <v>1069.7</v>
      </c>
      <c r="W191" s="11">
        <v>1000</v>
      </c>
      <c r="X191" s="11">
        <v>-69.7</v>
      </c>
      <c r="Y191" s="11">
        <v>-6.97</v>
      </c>
    </row>
    <row r="192" spans="15:25" ht="14.4" thickBot="1">
      <c r="O192" s="8" t="s">
        <v>125</v>
      </c>
      <c r="P192" s="11">
        <v>831.4</v>
      </c>
      <c r="Q192" s="11">
        <v>1</v>
      </c>
      <c r="R192" s="11">
        <v>12</v>
      </c>
      <c r="S192" s="11">
        <v>0</v>
      </c>
      <c r="T192" s="11">
        <v>0</v>
      </c>
      <c r="U192" s="11">
        <v>46.7</v>
      </c>
      <c r="V192" s="11">
        <v>891.1</v>
      </c>
      <c r="W192" s="11">
        <v>1000</v>
      </c>
      <c r="X192" s="11">
        <v>108.9</v>
      </c>
      <c r="Y192" s="11">
        <v>10.89</v>
      </c>
    </row>
    <row r="193" spans="15:16" ht="14.4" thickBot="1"/>
    <row r="194" spans="15:16" ht="14.4" thickBot="1">
      <c r="O194" s="13" t="s">
        <v>296</v>
      </c>
      <c r="P194" s="14">
        <v>1138.9000000000001</v>
      </c>
    </row>
    <row r="195" spans="15:16" ht="14.4" thickBot="1">
      <c r="O195" s="13" t="s">
        <v>297</v>
      </c>
      <c r="P195" s="14">
        <v>831.4</v>
      </c>
    </row>
    <row r="196" spans="15:16" ht="14.4" thickBot="1">
      <c r="O196" s="13" t="s">
        <v>298</v>
      </c>
      <c r="P196" s="14">
        <v>43999.9</v>
      </c>
    </row>
    <row r="197" spans="15:16" ht="14.4" thickBot="1">
      <c r="O197" s="13" t="s">
        <v>299</v>
      </c>
      <c r="P197" s="14">
        <v>44000</v>
      </c>
    </row>
    <row r="198" spans="15:16" ht="14.4" thickBot="1">
      <c r="O198" s="13" t="s">
        <v>300</v>
      </c>
      <c r="P198" s="14">
        <v>-0.1</v>
      </c>
    </row>
    <row r="199" spans="15:16" ht="14.4" thickBot="1">
      <c r="O199" s="13" t="s">
        <v>301</v>
      </c>
      <c r="P199" s="14"/>
    </row>
    <row r="200" spans="15:16" ht="14.4" thickBot="1">
      <c r="O200" s="13" t="s">
        <v>302</v>
      </c>
      <c r="P200" s="14"/>
    </row>
    <row r="201" spans="15:16" ht="14.4" thickBot="1">
      <c r="O201" s="13" t="s">
        <v>303</v>
      </c>
      <c r="P201" s="14">
        <v>0</v>
      </c>
    </row>
    <row r="203" spans="15:16">
      <c r="O203" s="15" t="s">
        <v>304</v>
      </c>
    </row>
    <row r="205" spans="15:16">
      <c r="O205" s="16" t="s">
        <v>305</v>
      </c>
    </row>
    <row r="206" spans="15:16">
      <c r="O206" s="16" t="s">
        <v>690</v>
      </c>
    </row>
  </sheetData>
  <phoneticPr fontId="12" type="noConversion"/>
  <hyperlinks>
    <hyperlink ref="O203" r:id="rId1" display="https://miau.my-x.hu/myx-free/coco/test/754338820220331190209.html" xr:uid="{D468F9B8-A51D-4419-9334-425E766B34E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sulyozott atlag - kerdoivek</vt:lpstr>
      <vt:lpstr>Y0_van0</vt:lpstr>
      <vt:lpstr>Y0_nincs0</vt:lpstr>
      <vt:lpstr>5_(0) vs 4-3-2-1-0_(1)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2022-03-31T11:01:24Z</dcterms:created>
  <dcterms:modified xsi:type="dcterms:W3CDTF">2022-03-31T17:16:53Z</dcterms:modified>
</cp:coreProperties>
</file>