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Latitude\Downloads\"/>
    </mc:Choice>
  </mc:AlternateContent>
  <xr:revisionPtr revIDLastSave="0" documentId="13_ncr:1_{75554DE5-E590-4FFE-A552-507A93AE3AE1}" xr6:coauthVersionLast="47" xr6:coauthVersionMax="47" xr10:uidLastSave="{00000000-0000-0000-0000-000000000000}"/>
  <bookViews>
    <workbookView xWindow="-108" yWindow="-108" windowWidth="23256" windowHeight="12720" activeTab="2" xr2:uid="{00000000-000D-0000-FFFF-FFFF00000000}"/>
  </bookViews>
  <sheets>
    <sheet name="14683Analizis" sheetId="7" r:id="rId1"/>
    <sheet name="14683Analizis II" sheetId="9" r:id="rId2"/>
    <sheet name="Sheet2" sheetId="13" r:id="rId3"/>
    <sheet name="F1" sheetId="12" r:id="rId4"/>
    <sheet name="14683dmla" sheetId="10" r:id="rId5"/>
    <sheet name="14683BESZ" sheetId="11" r:id="rId6"/>
    <sheet name="14683" sheetId="2" r:id="rId7"/>
  </sheets>
  <definedNames>
    <definedName name="_xlnm._FilterDatabase" localSheetId="0" hidden="1">'14683Analizis'!$B$4:$J$129</definedName>
    <definedName name="_xlnm._FilterDatabase" localSheetId="1" hidden="1">'14683Analizis II'!$B$5:$J$130</definedName>
    <definedName name="_xlnm._FilterDatabase" localSheetId="5" hidden="1">'14683BESZ'!$A$4:$I$129</definedName>
    <definedName name="_xlnm._FilterDatabase" localSheetId="4" hidden="1">'14683dmla'!$B$4:$J$129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07" i="13" l="1"/>
  <c r="T106" i="13"/>
  <c r="T105" i="13"/>
  <c r="T104" i="13"/>
  <c r="T103" i="13"/>
  <c r="T102" i="13"/>
  <c r="V122" i="13"/>
  <c r="U122" i="13"/>
  <c r="T122" i="13"/>
  <c r="S122" i="13"/>
  <c r="V121" i="13"/>
  <c r="U121" i="13"/>
  <c r="T121" i="13"/>
  <c r="S121" i="13"/>
  <c r="V120" i="13"/>
  <c r="U120" i="13"/>
  <c r="T120" i="13"/>
  <c r="S120" i="13"/>
  <c r="V119" i="13"/>
  <c r="U119" i="13"/>
  <c r="T119" i="13"/>
  <c r="S119" i="13"/>
  <c r="V118" i="13"/>
  <c r="U118" i="13"/>
  <c r="T118" i="13"/>
  <c r="S118" i="13"/>
  <c r="V117" i="13"/>
  <c r="U117" i="13"/>
  <c r="T117" i="13"/>
  <c r="S117" i="13"/>
  <c r="N117" i="13"/>
  <c r="M117" i="13"/>
  <c r="K117" i="13"/>
  <c r="S107" i="13"/>
  <c r="R107" i="13"/>
  <c r="Q107" i="13"/>
  <c r="P107" i="13"/>
  <c r="O107" i="13"/>
  <c r="N107" i="13"/>
  <c r="M107" i="13"/>
  <c r="S106" i="13"/>
  <c r="R106" i="13"/>
  <c r="Q106" i="13"/>
  <c r="P106" i="13"/>
  <c r="O106" i="13"/>
  <c r="N106" i="13"/>
  <c r="M106" i="13"/>
  <c r="S105" i="13"/>
  <c r="R105" i="13"/>
  <c r="Q105" i="13"/>
  <c r="P105" i="13"/>
  <c r="O105" i="13"/>
  <c r="N105" i="13"/>
  <c r="M105" i="13"/>
  <c r="S104" i="13"/>
  <c r="R104" i="13"/>
  <c r="Q104" i="13"/>
  <c r="P104" i="13"/>
  <c r="O104" i="13"/>
  <c r="N104" i="13"/>
  <c r="M104" i="13"/>
  <c r="S103" i="13"/>
  <c r="R103" i="13"/>
  <c r="Q103" i="13"/>
  <c r="P103" i="13"/>
  <c r="O103" i="13"/>
  <c r="N103" i="13"/>
  <c r="M103" i="13"/>
  <c r="R102" i="13"/>
  <c r="S102" i="13"/>
  <c r="Q102" i="13"/>
  <c r="P102" i="13"/>
  <c r="O102" i="13"/>
  <c r="N102" i="13"/>
  <c r="M102" i="13"/>
  <c r="C85" i="9"/>
  <c r="B85" i="9"/>
  <c r="Q50" i="13"/>
  <c r="P50" i="13"/>
  <c r="O50" i="13"/>
  <c r="N50" i="13"/>
  <c r="Q49" i="13"/>
  <c r="P49" i="13"/>
  <c r="O49" i="13"/>
  <c r="N49" i="13"/>
  <c r="Q48" i="13"/>
  <c r="P48" i="13"/>
  <c r="O48" i="13"/>
  <c r="N48" i="13"/>
  <c r="Q47" i="13"/>
  <c r="P47" i="13"/>
  <c r="O47" i="13"/>
  <c r="N47" i="13"/>
  <c r="Q46" i="13"/>
  <c r="P46" i="13"/>
  <c r="O46" i="13"/>
  <c r="N46" i="13"/>
  <c r="S50" i="13"/>
  <c r="S49" i="13"/>
  <c r="S48" i="13"/>
  <c r="S47" i="13"/>
  <c r="S46" i="13"/>
  <c r="S45" i="13"/>
  <c r="R46" i="13"/>
  <c r="R47" i="13"/>
  <c r="R48" i="13"/>
  <c r="R49" i="13"/>
  <c r="R50" i="13"/>
  <c r="R45" i="13"/>
  <c r="Q45" i="13"/>
  <c r="P45" i="13"/>
  <c r="O45" i="13"/>
  <c r="N45" i="13"/>
  <c r="M50" i="13"/>
  <c r="M49" i="13"/>
  <c r="M48" i="13"/>
  <c r="M47" i="13"/>
  <c r="M46" i="13"/>
  <c r="R34" i="13"/>
  <c r="Q34" i="13"/>
  <c r="P34" i="13"/>
  <c r="O34" i="13"/>
  <c r="N34" i="13"/>
  <c r="R33" i="13"/>
  <c r="Q33" i="13"/>
  <c r="P33" i="13"/>
  <c r="O33" i="13"/>
  <c r="N33" i="13"/>
  <c r="R32" i="13"/>
  <c r="Q32" i="13"/>
  <c r="P32" i="13"/>
  <c r="O32" i="13"/>
  <c r="N32" i="13"/>
  <c r="R31" i="13"/>
  <c r="Q31" i="13"/>
  <c r="P31" i="13"/>
  <c r="O31" i="13"/>
  <c r="N31" i="13"/>
  <c r="R30" i="13"/>
  <c r="Q30" i="13"/>
  <c r="P30" i="13"/>
  <c r="O30" i="13"/>
  <c r="N30" i="13"/>
  <c r="N26" i="13" a="1"/>
  <c r="N26" i="13" s="1"/>
  <c r="J62" i="9"/>
  <c r="J61" i="9"/>
  <c r="J60" i="9"/>
  <c r="J59" i="9"/>
  <c r="J58" i="9"/>
  <c r="J57" i="9"/>
  <c r="H62" i="9"/>
  <c r="G62" i="9"/>
  <c r="F62" i="9"/>
  <c r="E62" i="9"/>
  <c r="D62" i="9"/>
  <c r="C62" i="9"/>
  <c r="B62" i="9"/>
  <c r="H61" i="9"/>
  <c r="G61" i="9"/>
  <c r="F61" i="9"/>
  <c r="E61" i="9"/>
  <c r="D61" i="9"/>
  <c r="C61" i="9"/>
  <c r="B61" i="9"/>
  <c r="H60" i="9"/>
  <c r="G60" i="9"/>
  <c r="F60" i="9"/>
  <c r="E60" i="9"/>
  <c r="D60" i="9"/>
  <c r="C60" i="9"/>
  <c r="B60" i="9"/>
  <c r="H59" i="9"/>
  <c r="G59" i="9"/>
  <c r="F59" i="9"/>
  <c r="E59" i="9"/>
  <c r="D59" i="9"/>
  <c r="C59" i="9"/>
  <c r="B59" i="9"/>
  <c r="H58" i="9"/>
  <c r="G58" i="9"/>
  <c r="F58" i="9"/>
  <c r="E58" i="9"/>
  <c r="D58" i="9"/>
  <c r="C58" i="9"/>
  <c r="B58" i="9"/>
  <c r="H57" i="9"/>
  <c r="G57" i="9"/>
  <c r="F57" i="9"/>
  <c r="E57" i="9"/>
  <c r="D57" i="9"/>
  <c r="C57" i="9"/>
  <c r="B57" i="9"/>
  <c r="A62" i="9"/>
  <c r="A61" i="9"/>
  <c r="A60" i="9"/>
  <c r="A59" i="9"/>
  <c r="A58" i="9"/>
  <c r="F44" i="9"/>
  <c r="F37" i="9"/>
  <c r="E37" i="9"/>
  <c r="D37" i="9"/>
  <c r="C37" i="9"/>
  <c r="B37" i="9"/>
  <c r="F43" i="9"/>
  <c r="E43" i="9"/>
  <c r="D43" i="9"/>
  <c r="C43" i="9"/>
  <c r="B43" i="9"/>
  <c r="F42" i="9"/>
  <c r="E42" i="9"/>
  <c r="D42" i="9"/>
  <c r="C42" i="9"/>
  <c r="B42" i="9"/>
  <c r="F41" i="9"/>
  <c r="E41" i="9"/>
  <c r="D41" i="9"/>
  <c r="C41" i="9"/>
  <c r="B41" i="9"/>
  <c r="F40" i="9"/>
  <c r="E40" i="9"/>
  <c r="E44" i="9" s="1"/>
  <c r="D40" i="9"/>
  <c r="D44" i="9" s="1"/>
  <c r="C40" i="9"/>
  <c r="C44" i="9" s="1"/>
  <c r="B40" i="9"/>
  <c r="B44" i="9" s="1"/>
  <c r="F39" i="9"/>
  <c r="E39" i="9"/>
  <c r="D39" i="9"/>
  <c r="C39" i="9"/>
  <c r="B39" i="9"/>
  <c r="K33" i="9"/>
  <c r="L32" i="9" s="1"/>
  <c r="L31" i="9" s="1"/>
  <c r="L30" i="9" s="1"/>
  <c r="L29" i="9" s="1"/>
  <c r="L28" i="9" s="1"/>
  <c r="L27" i="9" s="1"/>
  <c r="L26" i="9" s="1"/>
  <c r="L25" i="9" s="1"/>
  <c r="L24" i="9" s="1"/>
  <c r="L23" i="9" s="1"/>
  <c r="L22" i="9" s="1"/>
  <c r="K32" i="9"/>
  <c r="K31" i="9"/>
  <c r="K30" i="9"/>
  <c r="K29" i="9"/>
  <c r="K28" i="9"/>
  <c r="K27" i="9"/>
  <c r="K26" i="9"/>
  <c r="K25" i="9"/>
  <c r="K24" i="9"/>
  <c r="K23" i="9"/>
  <c r="N17" i="13" a="1"/>
  <c r="P17" i="13" s="1"/>
  <c r="AU12" i="13"/>
  <c r="AU11" i="13"/>
  <c r="AU10" i="13"/>
  <c r="AU9" i="13"/>
  <c r="AU8" i="13"/>
  <c r="AH12" i="13"/>
  <c r="AH11" i="13"/>
  <c r="AH10" i="13"/>
  <c r="AH9" i="13"/>
  <c r="AH8" i="13"/>
  <c r="AT12" i="13"/>
  <c r="AS12" i="13"/>
  <c r="AR12" i="13"/>
  <c r="AQ12" i="13"/>
  <c r="AP12" i="13"/>
  <c r="AO12" i="13"/>
  <c r="AN12" i="13"/>
  <c r="AM12" i="13"/>
  <c r="AL12" i="13"/>
  <c r="AK12" i="13"/>
  <c r="AJ12" i="13"/>
  <c r="AI12" i="13"/>
  <c r="AT11" i="13"/>
  <c r="AS11" i="13"/>
  <c r="AR11" i="13"/>
  <c r="AQ11" i="13"/>
  <c r="AP11" i="13"/>
  <c r="AO11" i="13"/>
  <c r="AN11" i="13"/>
  <c r="AM11" i="13"/>
  <c r="AL11" i="13"/>
  <c r="AK11" i="13"/>
  <c r="AJ11" i="13"/>
  <c r="AI11" i="13"/>
  <c r="AT10" i="13"/>
  <c r="AS10" i="13"/>
  <c r="AR10" i="13"/>
  <c r="AQ10" i="13"/>
  <c r="AP10" i="13"/>
  <c r="AO10" i="13"/>
  <c r="AN10" i="13"/>
  <c r="AM10" i="13"/>
  <c r="AL10" i="13"/>
  <c r="AK10" i="13"/>
  <c r="AJ10" i="13"/>
  <c r="AI10" i="13"/>
  <c r="AT9" i="13"/>
  <c r="AS9" i="13"/>
  <c r="AR9" i="13"/>
  <c r="AQ9" i="13"/>
  <c r="AP9" i="13"/>
  <c r="AO9" i="13"/>
  <c r="AN9" i="13"/>
  <c r="AM9" i="13"/>
  <c r="AL9" i="13"/>
  <c r="AK9" i="13"/>
  <c r="AJ9" i="13"/>
  <c r="AI9" i="13"/>
  <c r="AT8" i="13"/>
  <c r="AS8" i="13"/>
  <c r="AR8" i="13"/>
  <c r="AQ8" i="13"/>
  <c r="AP8" i="13"/>
  <c r="AO8" i="13"/>
  <c r="AN8" i="13"/>
  <c r="AM8" i="13"/>
  <c r="AL8" i="13"/>
  <c r="AK8" i="13"/>
  <c r="AJ8" i="13"/>
  <c r="AI8" i="13"/>
  <c r="AE3" i="13"/>
  <c r="AE4" i="13"/>
  <c r="AE5" i="13"/>
  <c r="AE6" i="13"/>
  <c r="AE7" i="13"/>
  <c r="AE8" i="13"/>
  <c r="AE9" i="13"/>
  <c r="AE10" i="13"/>
  <c r="AE11" i="13"/>
  <c r="AE12" i="13"/>
  <c r="AE13" i="13"/>
  <c r="AE2" i="13"/>
  <c r="R3" i="13"/>
  <c r="R4" i="13"/>
  <c r="R14" i="13" s="1"/>
  <c r="R5" i="13"/>
  <c r="R6" i="13"/>
  <c r="R7" i="13"/>
  <c r="R8" i="13"/>
  <c r="R9" i="13"/>
  <c r="R10" i="13"/>
  <c r="R11" i="13"/>
  <c r="R12" i="13"/>
  <c r="R13" i="13"/>
  <c r="R2" i="13"/>
  <c r="Q3" i="13"/>
  <c r="Q4" i="13"/>
  <c r="Q5" i="13"/>
  <c r="Q6" i="13"/>
  <c r="Q7" i="13"/>
  <c r="Q8" i="13"/>
  <c r="Q9" i="13"/>
  <c r="Q10" i="13"/>
  <c r="Q11" i="13"/>
  <c r="Q12" i="13"/>
  <c r="Q13" i="13"/>
  <c r="Q2" i="13"/>
  <c r="Q14" i="13" s="1"/>
  <c r="P3" i="13"/>
  <c r="P4" i="13"/>
  <c r="P5" i="13"/>
  <c r="P6" i="13"/>
  <c r="P7" i="13"/>
  <c r="P8" i="13"/>
  <c r="P9" i="13"/>
  <c r="P10" i="13"/>
  <c r="P11" i="13"/>
  <c r="P12" i="13"/>
  <c r="P13" i="13"/>
  <c r="P2" i="13"/>
  <c r="P14" i="13" s="1"/>
  <c r="O3" i="13"/>
  <c r="O4" i="13"/>
  <c r="O5" i="13"/>
  <c r="O6" i="13"/>
  <c r="O7" i="13"/>
  <c r="O8" i="13"/>
  <c r="O9" i="13"/>
  <c r="O10" i="13"/>
  <c r="O11" i="13"/>
  <c r="O12" i="13"/>
  <c r="O13" i="13"/>
  <c r="O2" i="13"/>
  <c r="O14" i="13" s="1"/>
  <c r="N3" i="13"/>
  <c r="N4" i="13"/>
  <c r="N5" i="13"/>
  <c r="N6" i="13"/>
  <c r="N7" i="13"/>
  <c r="N8" i="13"/>
  <c r="N9" i="13"/>
  <c r="N10" i="13"/>
  <c r="N11" i="13"/>
  <c r="N12" i="13"/>
  <c r="N13" i="13"/>
  <c r="N2" i="13"/>
  <c r="N14" i="13" s="1"/>
  <c r="A2" i="13"/>
  <c r="A67" i="13" s="1"/>
  <c r="A3" i="13"/>
  <c r="A68" i="13" s="1"/>
  <c r="A4" i="13"/>
  <c r="A30" i="13" s="1"/>
  <c r="A5" i="13"/>
  <c r="A70" i="13" s="1"/>
  <c r="A6" i="13"/>
  <c r="A71" i="13" s="1"/>
  <c r="A7" i="13"/>
  <c r="A72" i="13" s="1"/>
  <c r="A8" i="13"/>
  <c r="A73" i="13" s="1"/>
  <c r="A9" i="13"/>
  <c r="A74" i="13" s="1"/>
  <c r="A10" i="13"/>
  <c r="A75" i="13" s="1"/>
  <c r="A11" i="13"/>
  <c r="A76" i="13" s="1"/>
  <c r="A12" i="13"/>
  <c r="A77" i="13" s="1"/>
  <c r="A13" i="13"/>
  <c r="A78" i="13" s="1"/>
  <c r="A1" i="13"/>
  <c r="R26" i="13" l="1"/>
  <c r="Q26" i="13"/>
  <c r="P26" i="13"/>
  <c r="O26" i="13"/>
  <c r="F38" i="9"/>
  <c r="E38" i="9"/>
  <c r="D38" i="9"/>
  <c r="C38" i="9"/>
  <c r="B38" i="9"/>
  <c r="A64" i="13"/>
  <c r="A34" i="13"/>
  <c r="A56" i="13"/>
  <c r="A17" i="13"/>
  <c r="A38" i="13"/>
  <c r="A43" i="13"/>
  <c r="N17" i="13"/>
  <c r="Q17" i="13"/>
  <c r="O17" i="13"/>
  <c r="R17" i="13"/>
  <c r="A25" i="13"/>
  <c r="A51" i="13"/>
  <c r="A69" i="13"/>
  <c r="A23" i="13"/>
  <c r="A49" i="13"/>
  <c r="A21" i="13"/>
  <c r="A47" i="13"/>
  <c r="A36" i="13"/>
  <c r="A60" i="13"/>
  <c r="A22" i="13"/>
  <c r="A35" i="13"/>
  <c r="A48" i="13"/>
  <c r="A61" i="13"/>
  <c r="A20" i="13"/>
  <c r="A33" i="13"/>
  <c r="A46" i="13"/>
  <c r="A59" i="13"/>
  <c r="A15" i="13"/>
  <c r="A19" i="13"/>
  <c r="A28" i="13"/>
  <c r="A32" i="13"/>
  <c r="A41" i="13"/>
  <c r="A45" i="13"/>
  <c r="A54" i="13"/>
  <c r="A58" i="13"/>
  <c r="A26" i="13"/>
  <c r="A18" i="13"/>
  <c r="A39" i="13"/>
  <c r="A31" i="13"/>
  <c r="A52" i="13"/>
  <c r="A44" i="13"/>
  <c r="A65" i="13"/>
  <c r="A57" i="13"/>
  <c r="A24" i="13"/>
  <c r="A16" i="13"/>
  <c r="A37" i="13"/>
  <c r="A29" i="13"/>
  <c r="A50" i="13"/>
  <c r="A42" i="13"/>
  <c r="A63" i="13"/>
  <c r="A55" i="13"/>
  <c r="A62" i="13"/>
  <c r="P1" i="7"/>
  <c r="N1" i="7"/>
  <c r="M1" i="10"/>
  <c r="O1" i="10"/>
  <c r="M1" i="11"/>
  <c r="N1" i="11"/>
  <c r="O1" i="11"/>
  <c r="C4" i="9"/>
  <c r="C1" i="13" s="1"/>
  <c r="O1" i="13" s="1"/>
  <c r="D4" i="9"/>
  <c r="D1" i="13" s="1"/>
  <c r="P1" i="13" s="1"/>
  <c r="E4" i="9"/>
  <c r="E1" i="13" s="1"/>
  <c r="Q1" i="13" s="1"/>
  <c r="F4" i="9"/>
  <c r="F1" i="13" s="1"/>
  <c r="R1" i="13" s="1"/>
  <c r="G4" i="9"/>
  <c r="H4" i="9"/>
  <c r="I4" i="9"/>
  <c r="J4" i="9"/>
  <c r="B4" i="9"/>
  <c r="O1" i="9"/>
  <c r="I5" i="11"/>
  <c r="H5" i="11"/>
  <c r="G5" i="11"/>
  <c r="F5" i="11"/>
  <c r="E5" i="11"/>
  <c r="D5" i="11"/>
  <c r="C5" i="11"/>
  <c r="B5" i="11"/>
  <c r="A5" i="11"/>
  <c r="E2" i="11"/>
  <c r="D2" i="11"/>
  <c r="C2" i="11"/>
  <c r="B2" i="11"/>
  <c r="A2" i="11"/>
  <c r="I1" i="11"/>
  <c r="H1" i="11"/>
  <c r="G1" i="11"/>
  <c r="F1" i="11"/>
  <c r="E1" i="11"/>
  <c r="D1" i="11"/>
  <c r="C1" i="11"/>
  <c r="B1" i="11"/>
  <c r="A1" i="11"/>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J5" i="10"/>
  <c r="I5" i="10"/>
  <c r="H5" i="10"/>
  <c r="G5" i="10"/>
  <c r="F5" i="10"/>
  <c r="E5" i="10"/>
  <c r="D5" i="10"/>
  <c r="C5" i="10"/>
  <c r="B5" i="10"/>
  <c r="F2" i="10"/>
  <c r="E2" i="10"/>
  <c r="D2" i="10"/>
  <c r="C2" i="10"/>
  <c r="B2" i="10"/>
  <c r="G1" i="10"/>
  <c r="F1" i="10"/>
  <c r="E1" i="10"/>
  <c r="D1" i="10"/>
  <c r="C1" i="10"/>
  <c r="B1" i="10"/>
  <c r="J16" i="9"/>
  <c r="I16" i="9"/>
  <c r="H16" i="9"/>
  <c r="G16" i="9"/>
  <c r="F16" i="9"/>
  <c r="F13" i="13" s="1"/>
  <c r="E16" i="9"/>
  <c r="E13" i="13" s="1"/>
  <c r="D16" i="9"/>
  <c r="D13" i="13" s="1"/>
  <c r="C16" i="9"/>
  <c r="C13" i="13" s="1"/>
  <c r="B16" i="9"/>
  <c r="B13" i="13" s="1"/>
  <c r="J15" i="9"/>
  <c r="I15" i="9"/>
  <c r="H15" i="9"/>
  <c r="G15" i="9"/>
  <c r="F15" i="9"/>
  <c r="F12" i="13" s="1"/>
  <c r="X12" i="13" s="1"/>
  <c r="E15" i="9"/>
  <c r="E12" i="13" s="1"/>
  <c r="W12" i="13" s="1"/>
  <c r="D15" i="9"/>
  <c r="D12" i="13" s="1"/>
  <c r="V12" i="13" s="1"/>
  <c r="C15" i="9"/>
  <c r="C12" i="13" s="1"/>
  <c r="U12" i="13" s="1"/>
  <c r="B15" i="9"/>
  <c r="B12" i="13" s="1"/>
  <c r="T12" i="13" s="1"/>
  <c r="J14" i="9"/>
  <c r="I14" i="9"/>
  <c r="H14" i="9"/>
  <c r="G14" i="9"/>
  <c r="F14" i="9"/>
  <c r="F11" i="13" s="1"/>
  <c r="X11" i="13" s="1"/>
  <c r="E14" i="9"/>
  <c r="E11" i="13" s="1"/>
  <c r="W11" i="13" s="1"/>
  <c r="D14" i="9"/>
  <c r="D11" i="13" s="1"/>
  <c r="V11" i="13" s="1"/>
  <c r="C14" i="9"/>
  <c r="C11" i="13" s="1"/>
  <c r="U11" i="13" s="1"/>
  <c r="B14" i="9"/>
  <c r="B11" i="13" s="1"/>
  <c r="T11" i="13" s="1"/>
  <c r="J13" i="9"/>
  <c r="I13" i="9"/>
  <c r="H13" i="9"/>
  <c r="G13" i="9"/>
  <c r="F13" i="9"/>
  <c r="F10" i="13" s="1"/>
  <c r="X10" i="13" s="1"/>
  <c r="E13" i="9"/>
  <c r="E10" i="13" s="1"/>
  <c r="W10" i="13" s="1"/>
  <c r="D13" i="9"/>
  <c r="D10" i="13" s="1"/>
  <c r="V10" i="13" s="1"/>
  <c r="C13" i="9"/>
  <c r="C10" i="13" s="1"/>
  <c r="U10" i="13" s="1"/>
  <c r="B13" i="9"/>
  <c r="B10" i="13" s="1"/>
  <c r="T10" i="13" s="1"/>
  <c r="J12" i="9"/>
  <c r="I12" i="9"/>
  <c r="H12" i="9"/>
  <c r="G12" i="9"/>
  <c r="F12" i="9"/>
  <c r="F9" i="13" s="1"/>
  <c r="X9" i="13" s="1"/>
  <c r="E12" i="9"/>
  <c r="E9" i="13" s="1"/>
  <c r="W9" i="13" s="1"/>
  <c r="D12" i="9"/>
  <c r="D9" i="13" s="1"/>
  <c r="V9" i="13" s="1"/>
  <c r="C12" i="9"/>
  <c r="C9" i="13" s="1"/>
  <c r="U9" i="13" s="1"/>
  <c r="B12" i="9"/>
  <c r="B9" i="13" s="1"/>
  <c r="T9" i="13" s="1"/>
  <c r="J11" i="9"/>
  <c r="I11" i="9"/>
  <c r="H11" i="9"/>
  <c r="G11" i="9"/>
  <c r="F11" i="9"/>
  <c r="F8" i="13" s="1"/>
  <c r="X8" i="13" s="1"/>
  <c r="E11" i="9"/>
  <c r="E8" i="13" s="1"/>
  <c r="W8" i="13" s="1"/>
  <c r="D11" i="9"/>
  <c r="D8" i="13" s="1"/>
  <c r="V8" i="13" s="1"/>
  <c r="C11" i="9"/>
  <c r="C8" i="13" s="1"/>
  <c r="U8" i="13" s="1"/>
  <c r="B11" i="9"/>
  <c r="B8" i="13" s="1"/>
  <c r="T8" i="13" s="1"/>
  <c r="J10" i="9"/>
  <c r="I10" i="9"/>
  <c r="H10" i="9"/>
  <c r="G10" i="9"/>
  <c r="F10" i="9"/>
  <c r="F7" i="13" s="1"/>
  <c r="X7" i="13" s="1"/>
  <c r="E10" i="9"/>
  <c r="E7" i="13" s="1"/>
  <c r="W7" i="13" s="1"/>
  <c r="D10" i="9"/>
  <c r="D7" i="13" s="1"/>
  <c r="V7" i="13" s="1"/>
  <c r="C10" i="9"/>
  <c r="C7" i="13" s="1"/>
  <c r="U7" i="13" s="1"/>
  <c r="B10" i="9"/>
  <c r="B7" i="13" s="1"/>
  <c r="T7" i="13" s="1"/>
  <c r="J9" i="9"/>
  <c r="I9" i="9"/>
  <c r="H9" i="9"/>
  <c r="G9" i="9"/>
  <c r="F9" i="9"/>
  <c r="F6" i="13" s="1"/>
  <c r="X6" i="13" s="1"/>
  <c r="E9" i="9"/>
  <c r="E6" i="13" s="1"/>
  <c r="W6" i="13" s="1"/>
  <c r="D9" i="9"/>
  <c r="D6" i="13" s="1"/>
  <c r="V6" i="13" s="1"/>
  <c r="C9" i="9"/>
  <c r="C6" i="13" s="1"/>
  <c r="U6" i="13" s="1"/>
  <c r="B9" i="9"/>
  <c r="B6" i="13" s="1"/>
  <c r="T6" i="13" s="1"/>
  <c r="J8" i="9"/>
  <c r="I8" i="9"/>
  <c r="H8" i="9"/>
  <c r="G8" i="9"/>
  <c r="F8" i="9"/>
  <c r="F5" i="13" s="1"/>
  <c r="X5" i="13" s="1"/>
  <c r="E8" i="9"/>
  <c r="E5" i="13" s="1"/>
  <c r="W5" i="13" s="1"/>
  <c r="D8" i="9"/>
  <c r="D5" i="13" s="1"/>
  <c r="V5" i="13" s="1"/>
  <c r="C8" i="9"/>
  <c r="C5" i="13" s="1"/>
  <c r="U5" i="13" s="1"/>
  <c r="B8" i="9"/>
  <c r="B5" i="13" s="1"/>
  <c r="T5" i="13" s="1"/>
  <c r="J7" i="9"/>
  <c r="I7" i="9"/>
  <c r="H7" i="9"/>
  <c r="G7" i="9"/>
  <c r="F7" i="9"/>
  <c r="F4" i="13" s="1"/>
  <c r="X4" i="13" s="1"/>
  <c r="E7" i="9"/>
  <c r="E4" i="13" s="1"/>
  <c r="W4" i="13" s="1"/>
  <c r="D7" i="9"/>
  <c r="D4" i="13" s="1"/>
  <c r="V4" i="13" s="1"/>
  <c r="C7" i="9"/>
  <c r="C4" i="13" s="1"/>
  <c r="U4" i="13" s="1"/>
  <c r="B7" i="9"/>
  <c r="B4" i="13" s="1"/>
  <c r="T4" i="13" s="1"/>
  <c r="J6" i="9"/>
  <c r="I6" i="9"/>
  <c r="H6" i="9"/>
  <c r="G6" i="9"/>
  <c r="F6" i="9"/>
  <c r="F3" i="13" s="1"/>
  <c r="X3" i="13" s="1"/>
  <c r="E6" i="9"/>
  <c r="E3" i="13" s="1"/>
  <c r="W3" i="13" s="1"/>
  <c r="D6" i="9"/>
  <c r="D3" i="13" s="1"/>
  <c r="V3" i="13" s="1"/>
  <c r="C6" i="9"/>
  <c r="C3" i="13" s="1"/>
  <c r="U3" i="13" s="1"/>
  <c r="B6" i="9"/>
  <c r="B3" i="13" s="1"/>
  <c r="T3" i="13" s="1"/>
  <c r="J5" i="9"/>
  <c r="I5" i="9"/>
  <c r="H5" i="9"/>
  <c r="G5" i="9"/>
  <c r="F5" i="9"/>
  <c r="E5" i="9"/>
  <c r="D5" i="9"/>
  <c r="C5" i="9"/>
  <c r="B5" i="9"/>
  <c r="M1" i="9"/>
  <c r="G1" i="9"/>
  <c r="F1" i="9"/>
  <c r="E1" i="9"/>
  <c r="D1" i="9"/>
  <c r="C1" i="9"/>
  <c r="B1" i="9"/>
  <c r="B5" i="7"/>
  <c r="C5" i="7"/>
  <c r="D5" i="7"/>
  <c r="E5" i="7"/>
  <c r="F5" i="7"/>
  <c r="G5" i="7"/>
  <c r="H5" i="7"/>
  <c r="I5" i="7"/>
  <c r="J5" i="7"/>
  <c r="B6" i="7"/>
  <c r="C6" i="7"/>
  <c r="D6" i="7"/>
  <c r="E6" i="7"/>
  <c r="F6" i="7"/>
  <c r="G6" i="7"/>
  <c r="H6" i="7"/>
  <c r="I6" i="7"/>
  <c r="J6" i="7"/>
  <c r="B7" i="7"/>
  <c r="C7" i="7"/>
  <c r="D7" i="7"/>
  <c r="E7" i="7"/>
  <c r="F7" i="7"/>
  <c r="G7" i="7"/>
  <c r="H7" i="7"/>
  <c r="I7" i="7"/>
  <c r="J7" i="7"/>
  <c r="B8" i="7"/>
  <c r="C8" i="7"/>
  <c r="D8" i="7"/>
  <c r="E8" i="7"/>
  <c r="F8" i="7"/>
  <c r="G8" i="7"/>
  <c r="H8" i="7"/>
  <c r="I8" i="7"/>
  <c r="J8" i="7"/>
  <c r="B9" i="7"/>
  <c r="C9" i="7"/>
  <c r="D9" i="7"/>
  <c r="E9" i="7"/>
  <c r="F9" i="7"/>
  <c r="G9" i="7"/>
  <c r="H9" i="7"/>
  <c r="I9" i="7"/>
  <c r="J9" i="7"/>
  <c r="B10" i="7"/>
  <c r="C10" i="7"/>
  <c r="D10" i="7"/>
  <c r="E10" i="7"/>
  <c r="F10" i="7"/>
  <c r="G10" i="7"/>
  <c r="H10" i="7"/>
  <c r="I10" i="7"/>
  <c r="J10" i="7"/>
  <c r="B11" i="7"/>
  <c r="C11" i="7"/>
  <c r="D11" i="7"/>
  <c r="E11" i="7"/>
  <c r="F11" i="7"/>
  <c r="G11" i="7"/>
  <c r="H11" i="7"/>
  <c r="I11" i="7"/>
  <c r="J11" i="7"/>
  <c r="B12" i="7"/>
  <c r="C12" i="7"/>
  <c r="D12" i="7"/>
  <c r="E12" i="7"/>
  <c r="F12" i="7"/>
  <c r="G12" i="7"/>
  <c r="H12" i="7"/>
  <c r="I12" i="7"/>
  <c r="J12" i="7"/>
  <c r="B13" i="7"/>
  <c r="C13" i="7"/>
  <c r="D13" i="7"/>
  <c r="E13" i="7"/>
  <c r="F13" i="7"/>
  <c r="G13" i="7"/>
  <c r="H13" i="7"/>
  <c r="I13" i="7"/>
  <c r="J13" i="7"/>
  <c r="B14" i="7"/>
  <c r="C14" i="7"/>
  <c r="D14" i="7"/>
  <c r="E14" i="7"/>
  <c r="F14" i="7"/>
  <c r="G14" i="7"/>
  <c r="H14" i="7"/>
  <c r="I14" i="7"/>
  <c r="J14" i="7"/>
  <c r="B15" i="7"/>
  <c r="C15" i="7"/>
  <c r="D15" i="7"/>
  <c r="E15" i="7"/>
  <c r="F15" i="7"/>
  <c r="G15" i="7"/>
  <c r="H15" i="7"/>
  <c r="I15" i="7"/>
  <c r="J15" i="7"/>
  <c r="B16" i="7"/>
  <c r="C16" i="7"/>
  <c r="D16" i="7"/>
  <c r="E16" i="7"/>
  <c r="F16" i="7"/>
  <c r="G16" i="7"/>
  <c r="H16" i="7"/>
  <c r="I16" i="7"/>
  <c r="J16" i="7"/>
  <c r="B17" i="7"/>
  <c r="C17" i="7"/>
  <c r="D17" i="7"/>
  <c r="E17" i="7"/>
  <c r="F17" i="7"/>
  <c r="G17" i="7"/>
  <c r="H17" i="7"/>
  <c r="I17" i="7"/>
  <c r="J17" i="7"/>
  <c r="B18" i="7"/>
  <c r="C18" i="7"/>
  <c r="D18" i="7"/>
  <c r="E18" i="7"/>
  <c r="F18" i="7"/>
  <c r="G18" i="7"/>
  <c r="H18" i="7"/>
  <c r="I18" i="7"/>
  <c r="J18" i="7"/>
  <c r="B19" i="7"/>
  <c r="C19" i="7"/>
  <c r="D19" i="7"/>
  <c r="E19" i="7"/>
  <c r="F19" i="7"/>
  <c r="G19" i="7"/>
  <c r="H19" i="7"/>
  <c r="I19" i="7"/>
  <c r="J19" i="7"/>
  <c r="B20" i="7"/>
  <c r="C20" i="7"/>
  <c r="D20" i="7"/>
  <c r="E20" i="7"/>
  <c r="F20" i="7"/>
  <c r="G20" i="7"/>
  <c r="H20" i="7"/>
  <c r="I20" i="7"/>
  <c r="J20" i="7"/>
  <c r="B21" i="7"/>
  <c r="C21" i="7"/>
  <c r="D21" i="7"/>
  <c r="E21" i="7"/>
  <c r="F21" i="7"/>
  <c r="G21" i="7"/>
  <c r="H21" i="7"/>
  <c r="I21" i="7"/>
  <c r="J21" i="7"/>
  <c r="B22" i="7"/>
  <c r="C22" i="7"/>
  <c r="D22" i="7"/>
  <c r="E22" i="7"/>
  <c r="F22" i="7"/>
  <c r="G22" i="7"/>
  <c r="H22" i="7"/>
  <c r="I22" i="7"/>
  <c r="J22" i="7"/>
  <c r="B23" i="7"/>
  <c r="C23" i="7"/>
  <c r="D23" i="7"/>
  <c r="E23" i="7"/>
  <c r="F23" i="7"/>
  <c r="G23" i="7"/>
  <c r="H23" i="7"/>
  <c r="I23" i="7"/>
  <c r="J23" i="7"/>
  <c r="B24" i="7"/>
  <c r="C24" i="7"/>
  <c r="D24" i="7"/>
  <c r="E24" i="7"/>
  <c r="F24" i="7"/>
  <c r="G24" i="7"/>
  <c r="H24" i="7"/>
  <c r="I24" i="7"/>
  <c r="J24" i="7"/>
  <c r="B25" i="7"/>
  <c r="C25" i="7"/>
  <c r="D25" i="7"/>
  <c r="E25" i="7"/>
  <c r="F25" i="7"/>
  <c r="G25" i="7"/>
  <c r="H25" i="7"/>
  <c r="I25" i="7"/>
  <c r="J25" i="7"/>
  <c r="B26" i="7"/>
  <c r="C26" i="7"/>
  <c r="D26" i="7"/>
  <c r="E26" i="7"/>
  <c r="F26" i="7"/>
  <c r="G26" i="7"/>
  <c r="H26" i="7"/>
  <c r="I26" i="7"/>
  <c r="J26" i="7"/>
  <c r="B27" i="7"/>
  <c r="C27" i="7"/>
  <c r="D27" i="7"/>
  <c r="E27" i="7"/>
  <c r="F27" i="7"/>
  <c r="G27" i="7"/>
  <c r="H27" i="7"/>
  <c r="I27" i="7"/>
  <c r="J27" i="7"/>
  <c r="B28" i="7"/>
  <c r="C28" i="7"/>
  <c r="D28" i="7"/>
  <c r="E28" i="7"/>
  <c r="F28" i="7"/>
  <c r="G28" i="7"/>
  <c r="H28" i="7"/>
  <c r="I28" i="7"/>
  <c r="J28" i="7"/>
  <c r="B29" i="7"/>
  <c r="C29" i="7"/>
  <c r="D29" i="7"/>
  <c r="E29" i="7"/>
  <c r="F29" i="7"/>
  <c r="G29" i="7"/>
  <c r="H29" i="7"/>
  <c r="I29" i="7"/>
  <c r="J29" i="7"/>
  <c r="B30" i="7"/>
  <c r="C30" i="7"/>
  <c r="D30" i="7"/>
  <c r="E30" i="7"/>
  <c r="F30" i="7"/>
  <c r="G30" i="7"/>
  <c r="H30" i="7"/>
  <c r="I30" i="7"/>
  <c r="J30" i="7"/>
  <c r="B31" i="7"/>
  <c r="C31" i="7"/>
  <c r="D31" i="7"/>
  <c r="E31" i="7"/>
  <c r="F31" i="7"/>
  <c r="G31" i="7"/>
  <c r="H31" i="7"/>
  <c r="I31" i="7"/>
  <c r="J31" i="7"/>
  <c r="B32" i="7"/>
  <c r="C32" i="7"/>
  <c r="D32" i="7"/>
  <c r="E32" i="7"/>
  <c r="F32" i="7"/>
  <c r="G32" i="7"/>
  <c r="H32" i="7"/>
  <c r="I32" i="7"/>
  <c r="J32" i="7"/>
  <c r="B33" i="7"/>
  <c r="C33" i="7"/>
  <c r="D33" i="7"/>
  <c r="E33" i="7"/>
  <c r="F33" i="7"/>
  <c r="G33" i="7"/>
  <c r="H33" i="7"/>
  <c r="I33" i="7"/>
  <c r="J33" i="7"/>
  <c r="B34" i="7"/>
  <c r="C34" i="7"/>
  <c r="D34" i="7"/>
  <c r="E34" i="7"/>
  <c r="F34" i="7"/>
  <c r="G34" i="7"/>
  <c r="H34" i="7"/>
  <c r="I34" i="7"/>
  <c r="J34" i="7"/>
  <c r="B35" i="7"/>
  <c r="C35" i="7"/>
  <c r="D35" i="7"/>
  <c r="E35" i="7"/>
  <c r="F35" i="7"/>
  <c r="G35" i="7"/>
  <c r="H35" i="7"/>
  <c r="I35" i="7"/>
  <c r="J35" i="7"/>
  <c r="B36" i="7"/>
  <c r="C36" i="7"/>
  <c r="D36" i="7"/>
  <c r="E36" i="7"/>
  <c r="F36" i="7"/>
  <c r="G36" i="7"/>
  <c r="H36" i="7"/>
  <c r="I36" i="7"/>
  <c r="J36" i="7"/>
  <c r="B37" i="7"/>
  <c r="C37" i="7"/>
  <c r="D37" i="7"/>
  <c r="E37" i="7"/>
  <c r="F37" i="7"/>
  <c r="G37" i="7"/>
  <c r="H37" i="7"/>
  <c r="I37" i="7"/>
  <c r="J37" i="7"/>
  <c r="B38" i="7"/>
  <c r="C38" i="7"/>
  <c r="D38" i="7"/>
  <c r="E38" i="7"/>
  <c r="F38" i="7"/>
  <c r="G38" i="7"/>
  <c r="H38" i="7"/>
  <c r="I38" i="7"/>
  <c r="J38" i="7"/>
  <c r="B39" i="7"/>
  <c r="C39" i="7"/>
  <c r="D39" i="7"/>
  <c r="E39" i="7"/>
  <c r="F39" i="7"/>
  <c r="G39" i="7"/>
  <c r="H39" i="7"/>
  <c r="I39" i="7"/>
  <c r="J39" i="7"/>
  <c r="B40" i="7"/>
  <c r="C40" i="7"/>
  <c r="D40" i="7"/>
  <c r="E40" i="7"/>
  <c r="F40" i="7"/>
  <c r="G40" i="7"/>
  <c r="H40" i="7"/>
  <c r="I40" i="7"/>
  <c r="J40" i="7"/>
  <c r="B41" i="7"/>
  <c r="C41" i="7"/>
  <c r="D41" i="7"/>
  <c r="E41" i="7"/>
  <c r="F41" i="7"/>
  <c r="G41" i="7"/>
  <c r="H41" i="7"/>
  <c r="I41" i="7"/>
  <c r="J41" i="7"/>
  <c r="B42" i="7"/>
  <c r="C42" i="7"/>
  <c r="D42" i="7"/>
  <c r="E42" i="7"/>
  <c r="F42" i="7"/>
  <c r="G42" i="7"/>
  <c r="H42" i="7"/>
  <c r="I42" i="7"/>
  <c r="J42" i="7"/>
  <c r="B43" i="7"/>
  <c r="C43" i="7"/>
  <c r="D43" i="7"/>
  <c r="E43" i="7"/>
  <c r="F43" i="7"/>
  <c r="G43" i="7"/>
  <c r="H43" i="7"/>
  <c r="I43" i="7"/>
  <c r="J43" i="7"/>
  <c r="B44" i="7"/>
  <c r="C44" i="7"/>
  <c r="D44" i="7"/>
  <c r="E44" i="7"/>
  <c r="F44" i="7"/>
  <c r="G44" i="7"/>
  <c r="H44" i="7"/>
  <c r="I44" i="7"/>
  <c r="J44" i="7"/>
  <c r="B45" i="7"/>
  <c r="C45" i="7"/>
  <c r="D45" i="7"/>
  <c r="E45" i="7"/>
  <c r="F45" i="7"/>
  <c r="G45" i="7"/>
  <c r="H45" i="7"/>
  <c r="I45" i="7"/>
  <c r="J45" i="7"/>
  <c r="B46" i="7"/>
  <c r="C46" i="7"/>
  <c r="D46" i="7"/>
  <c r="E46" i="7"/>
  <c r="F46" i="7"/>
  <c r="G46" i="7"/>
  <c r="H46" i="7"/>
  <c r="I46" i="7"/>
  <c r="J46" i="7"/>
  <c r="B47" i="7"/>
  <c r="C47" i="7"/>
  <c r="D47" i="7"/>
  <c r="E47" i="7"/>
  <c r="F47" i="7"/>
  <c r="G47" i="7"/>
  <c r="H47" i="7"/>
  <c r="I47" i="7"/>
  <c r="J47" i="7"/>
  <c r="B48" i="7"/>
  <c r="C48" i="7"/>
  <c r="D48" i="7"/>
  <c r="E48" i="7"/>
  <c r="F48" i="7"/>
  <c r="G48" i="7"/>
  <c r="H48" i="7"/>
  <c r="I48" i="7"/>
  <c r="J48" i="7"/>
  <c r="B49" i="7"/>
  <c r="C49" i="7"/>
  <c r="D49" i="7"/>
  <c r="E49" i="7"/>
  <c r="F49" i="7"/>
  <c r="G49" i="7"/>
  <c r="H49" i="7"/>
  <c r="I49" i="7"/>
  <c r="J49" i="7"/>
  <c r="B50" i="7"/>
  <c r="C50" i="7"/>
  <c r="D50" i="7"/>
  <c r="E50" i="7"/>
  <c r="F50" i="7"/>
  <c r="G50" i="7"/>
  <c r="H50" i="7"/>
  <c r="I50" i="7"/>
  <c r="J50" i="7"/>
  <c r="B51" i="7"/>
  <c r="C51" i="7"/>
  <c r="D51" i="7"/>
  <c r="E51" i="7"/>
  <c r="F51" i="7"/>
  <c r="G51" i="7"/>
  <c r="H51" i="7"/>
  <c r="I51" i="7"/>
  <c r="J51" i="7"/>
  <c r="B52" i="7"/>
  <c r="C52" i="7"/>
  <c r="D52" i="7"/>
  <c r="E52" i="7"/>
  <c r="F52" i="7"/>
  <c r="G52" i="7"/>
  <c r="H52" i="7"/>
  <c r="I52" i="7"/>
  <c r="J52" i="7"/>
  <c r="B53" i="7"/>
  <c r="C53" i="7"/>
  <c r="D53" i="7"/>
  <c r="E53" i="7"/>
  <c r="F53" i="7"/>
  <c r="G53" i="7"/>
  <c r="H53" i="7"/>
  <c r="I53" i="7"/>
  <c r="J53" i="7"/>
  <c r="B54" i="7"/>
  <c r="C54" i="7"/>
  <c r="D54" i="7"/>
  <c r="E54" i="7"/>
  <c r="F54" i="7"/>
  <c r="G54" i="7"/>
  <c r="H54" i="7"/>
  <c r="I54" i="7"/>
  <c r="J54" i="7"/>
  <c r="B55" i="7"/>
  <c r="C55" i="7"/>
  <c r="D55" i="7"/>
  <c r="E55" i="7"/>
  <c r="F55" i="7"/>
  <c r="G55" i="7"/>
  <c r="H55" i="7"/>
  <c r="I55" i="7"/>
  <c r="J55" i="7"/>
  <c r="B56" i="7"/>
  <c r="C56" i="7"/>
  <c r="D56" i="7"/>
  <c r="E56" i="7"/>
  <c r="F56" i="7"/>
  <c r="G56" i="7"/>
  <c r="H56" i="7"/>
  <c r="I56" i="7"/>
  <c r="J56" i="7"/>
  <c r="B57" i="7"/>
  <c r="C57" i="7"/>
  <c r="D57" i="7"/>
  <c r="E57" i="7"/>
  <c r="F57" i="7"/>
  <c r="G57" i="7"/>
  <c r="H57" i="7"/>
  <c r="I57" i="7"/>
  <c r="J57" i="7"/>
  <c r="B58" i="7"/>
  <c r="C58" i="7"/>
  <c r="D58" i="7"/>
  <c r="E58" i="7"/>
  <c r="F58" i="7"/>
  <c r="G58" i="7"/>
  <c r="H58" i="7"/>
  <c r="I58" i="7"/>
  <c r="J58" i="7"/>
  <c r="B59" i="7"/>
  <c r="C59" i="7"/>
  <c r="D59" i="7"/>
  <c r="E59" i="7"/>
  <c r="F59" i="7"/>
  <c r="G59" i="7"/>
  <c r="H59" i="7"/>
  <c r="I59" i="7"/>
  <c r="J59" i="7"/>
  <c r="B60" i="7"/>
  <c r="C60" i="7"/>
  <c r="D60" i="7"/>
  <c r="E60" i="7"/>
  <c r="F60" i="7"/>
  <c r="G60" i="7"/>
  <c r="H60" i="7"/>
  <c r="I60" i="7"/>
  <c r="J60" i="7"/>
  <c r="B61" i="7"/>
  <c r="C61" i="7"/>
  <c r="D61" i="7"/>
  <c r="E61" i="7"/>
  <c r="F61" i="7"/>
  <c r="G61" i="7"/>
  <c r="H61" i="7"/>
  <c r="I61" i="7"/>
  <c r="J61" i="7"/>
  <c r="B62" i="7"/>
  <c r="C62" i="7"/>
  <c r="D62" i="7"/>
  <c r="E62" i="7"/>
  <c r="F62" i="7"/>
  <c r="G62" i="7"/>
  <c r="H62" i="7"/>
  <c r="I62" i="7"/>
  <c r="J62" i="7"/>
  <c r="B63" i="7"/>
  <c r="C63" i="7"/>
  <c r="D63" i="7"/>
  <c r="E63" i="7"/>
  <c r="F63" i="7"/>
  <c r="G63" i="7"/>
  <c r="H63" i="7"/>
  <c r="I63" i="7"/>
  <c r="J63" i="7"/>
  <c r="B64" i="7"/>
  <c r="C64" i="7"/>
  <c r="D64" i="7"/>
  <c r="E64" i="7"/>
  <c r="F64" i="7"/>
  <c r="G64" i="7"/>
  <c r="H64" i="7"/>
  <c r="I64" i="7"/>
  <c r="J64" i="7"/>
  <c r="B65" i="7"/>
  <c r="C65" i="7"/>
  <c r="D65" i="7"/>
  <c r="E65" i="7"/>
  <c r="F65" i="7"/>
  <c r="G65" i="7"/>
  <c r="H65" i="7"/>
  <c r="I65" i="7"/>
  <c r="J65" i="7"/>
  <c r="B66" i="7"/>
  <c r="C66" i="7"/>
  <c r="D66" i="7"/>
  <c r="E66" i="7"/>
  <c r="F66" i="7"/>
  <c r="G66" i="7"/>
  <c r="H66" i="7"/>
  <c r="I66" i="7"/>
  <c r="J66" i="7"/>
  <c r="B67" i="7"/>
  <c r="C67" i="7"/>
  <c r="D67" i="7"/>
  <c r="E67" i="7"/>
  <c r="F67" i="7"/>
  <c r="G67" i="7"/>
  <c r="H67" i="7"/>
  <c r="I67" i="7"/>
  <c r="J67" i="7"/>
  <c r="B68" i="7"/>
  <c r="C68" i="7"/>
  <c r="D68" i="7"/>
  <c r="E68" i="7"/>
  <c r="F68" i="7"/>
  <c r="G68" i="7"/>
  <c r="H68" i="7"/>
  <c r="I68" i="7"/>
  <c r="J68" i="7"/>
  <c r="B69" i="7"/>
  <c r="C69" i="7"/>
  <c r="D69" i="7"/>
  <c r="E69" i="7"/>
  <c r="F69" i="7"/>
  <c r="G69" i="7"/>
  <c r="H69" i="7"/>
  <c r="I69" i="7"/>
  <c r="J69" i="7"/>
  <c r="B70" i="7"/>
  <c r="C70" i="7"/>
  <c r="D70" i="7"/>
  <c r="E70" i="7"/>
  <c r="F70" i="7"/>
  <c r="G70" i="7"/>
  <c r="H70" i="7"/>
  <c r="I70" i="7"/>
  <c r="J70" i="7"/>
  <c r="B71" i="7"/>
  <c r="C71" i="7"/>
  <c r="D71" i="7"/>
  <c r="E71" i="7"/>
  <c r="F71" i="7"/>
  <c r="G71" i="7"/>
  <c r="H71" i="7"/>
  <c r="I71" i="7"/>
  <c r="J71" i="7"/>
  <c r="B72" i="7"/>
  <c r="C72" i="7"/>
  <c r="D72" i="7"/>
  <c r="E72" i="7"/>
  <c r="F72" i="7"/>
  <c r="G72" i="7"/>
  <c r="H72" i="7"/>
  <c r="I72" i="7"/>
  <c r="J72" i="7"/>
  <c r="B73" i="7"/>
  <c r="C73" i="7"/>
  <c r="D73" i="7"/>
  <c r="E73" i="7"/>
  <c r="F73" i="7"/>
  <c r="G73" i="7"/>
  <c r="H73" i="7"/>
  <c r="I73" i="7"/>
  <c r="J73" i="7"/>
  <c r="B74" i="7"/>
  <c r="C74" i="7"/>
  <c r="D74" i="7"/>
  <c r="E74" i="7"/>
  <c r="F74" i="7"/>
  <c r="G74" i="7"/>
  <c r="H74" i="7"/>
  <c r="I74" i="7"/>
  <c r="J74" i="7"/>
  <c r="B75" i="7"/>
  <c r="C75" i="7"/>
  <c r="D75" i="7"/>
  <c r="E75" i="7"/>
  <c r="F75" i="7"/>
  <c r="G75" i="7"/>
  <c r="H75" i="7"/>
  <c r="I75" i="7"/>
  <c r="J75" i="7"/>
  <c r="B76" i="7"/>
  <c r="C76" i="7"/>
  <c r="D76" i="7"/>
  <c r="E76" i="7"/>
  <c r="F76" i="7"/>
  <c r="G76" i="7"/>
  <c r="H76" i="7"/>
  <c r="I76" i="7"/>
  <c r="J76" i="7"/>
  <c r="B77" i="7"/>
  <c r="C77" i="7"/>
  <c r="D77" i="7"/>
  <c r="E77" i="7"/>
  <c r="F77" i="7"/>
  <c r="G77" i="7"/>
  <c r="H77" i="7"/>
  <c r="I77" i="7"/>
  <c r="J77" i="7"/>
  <c r="B78" i="7"/>
  <c r="C78" i="7"/>
  <c r="D78" i="7"/>
  <c r="E78" i="7"/>
  <c r="F78" i="7"/>
  <c r="G78" i="7"/>
  <c r="H78" i="7"/>
  <c r="I78" i="7"/>
  <c r="J78" i="7"/>
  <c r="B79" i="7"/>
  <c r="C79" i="7"/>
  <c r="D79" i="7"/>
  <c r="E79" i="7"/>
  <c r="F79" i="7"/>
  <c r="G79" i="7"/>
  <c r="H79" i="7"/>
  <c r="I79" i="7"/>
  <c r="J79" i="7"/>
  <c r="B80" i="7"/>
  <c r="C80" i="7"/>
  <c r="D80" i="7"/>
  <c r="E80" i="7"/>
  <c r="F80" i="7"/>
  <c r="G80" i="7"/>
  <c r="H80" i="7"/>
  <c r="I80" i="7"/>
  <c r="J80" i="7"/>
  <c r="B81" i="7"/>
  <c r="C81" i="7"/>
  <c r="D81" i="7"/>
  <c r="E81" i="7"/>
  <c r="F81" i="7"/>
  <c r="G81" i="7"/>
  <c r="H81" i="7"/>
  <c r="I81" i="7"/>
  <c r="J81" i="7"/>
  <c r="B82" i="7"/>
  <c r="C82" i="7"/>
  <c r="D82" i="7"/>
  <c r="E82" i="7"/>
  <c r="F82" i="7"/>
  <c r="G82" i="7"/>
  <c r="H82" i="7"/>
  <c r="I82" i="7"/>
  <c r="J82" i="7"/>
  <c r="B83" i="7"/>
  <c r="C83" i="7"/>
  <c r="D83" i="7"/>
  <c r="E83" i="7"/>
  <c r="F83" i="7"/>
  <c r="G83" i="7"/>
  <c r="H83" i="7"/>
  <c r="I83" i="7"/>
  <c r="J83" i="7"/>
  <c r="B84" i="7"/>
  <c r="C84" i="7"/>
  <c r="D84" i="7"/>
  <c r="E84" i="7"/>
  <c r="F84" i="7"/>
  <c r="G84" i="7"/>
  <c r="H84" i="7"/>
  <c r="I84" i="7"/>
  <c r="J84" i="7"/>
  <c r="B85" i="7"/>
  <c r="C85" i="7"/>
  <c r="D85" i="7"/>
  <c r="E85" i="7"/>
  <c r="F85" i="7"/>
  <c r="G85" i="7"/>
  <c r="H85" i="7"/>
  <c r="I85" i="7"/>
  <c r="J85" i="7"/>
  <c r="B86" i="7"/>
  <c r="C86" i="7"/>
  <c r="D86" i="7"/>
  <c r="E86" i="7"/>
  <c r="F86" i="7"/>
  <c r="G86" i="7"/>
  <c r="H86" i="7"/>
  <c r="I86" i="7"/>
  <c r="J86" i="7"/>
  <c r="B87" i="7"/>
  <c r="C87" i="7"/>
  <c r="D87" i="7"/>
  <c r="E87" i="7"/>
  <c r="F87" i="7"/>
  <c r="G87" i="7"/>
  <c r="H87" i="7"/>
  <c r="I87" i="7"/>
  <c r="J87" i="7"/>
  <c r="B88" i="7"/>
  <c r="C88" i="7"/>
  <c r="D88" i="7"/>
  <c r="E88" i="7"/>
  <c r="F88" i="7"/>
  <c r="G88" i="7"/>
  <c r="H88" i="7"/>
  <c r="I88" i="7"/>
  <c r="J88" i="7"/>
  <c r="B89" i="7"/>
  <c r="C89" i="7"/>
  <c r="D89" i="7"/>
  <c r="E89" i="7"/>
  <c r="F89" i="7"/>
  <c r="G89" i="7"/>
  <c r="H89" i="7"/>
  <c r="I89" i="7"/>
  <c r="J89" i="7"/>
  <c r="B90" i="7"/>
  <c r="C90" i="7"/>
  <c r="D90" i="7"/>
  <c r="E90" i="7"/>
  <c r="F90" i="7"/>
  <c r="G90" i="7"/>
  <c r="H90" i="7"/>
  <c r="I90" i="7"/>
  <c r="J90" i="7"/>
  <c r="B91" i="7"/>
  <c r="C91" i="7"/>
  <c r="D91" i="7"/>
  <c r="E91" i="7"/>
  <c r="F91" i="7"/>
  <c r="G91" i="7"/>
  <c r="H91" i="7"/>
  <c r="I91" i="7"/>
  <c r="J91" i="7"/>
  <c r="B92" i="7"/>
  <c r="C92" i="7"/>
  <c r="D92" i="7"/>
  <c r="E92" i="7"/>
  <c r="F92" i="7"/>
  <c r="G92" i="7"/>
  <c r="H92" i="7"/>
  <c r="I92" i="7"/>
  <c r="J92" i="7"/>
  <c r="B93" i="7"/>
  <c r="C93" i="7"/>
  <c r="D93" i="7"/>
  <c r="E93" i="7"/>
  <c r="F93" i="7"/>
  <c r="G93" i="7"/>
  <c r="H93" i="7"/>
  <c r="I93" i="7"/>
  <c r="J93" i="7"/>
  <c r="B94" i="7"/>
  <c r="C94" i="7"/>
  <c r="D94" i="7"/>
  <c r="E94" i="7"/>
  <c r="F94" i="7"/>
  <c r="G94" i="7"/>
  <c r="H94" i="7"/>
  <c r="I94" i="7"/>
  <c r="J94" i="7"/>
  <c r="B2" i="7"/>
  <c r="C2" i="7"/>
  <c r="D2" i="7"/>
  <c r="E2" i="7"/>
  <c r="F2" i="7"/>
  <c r="C1" i="7"/>
  <c r="D1" i="7"/>
  <c r="E1" i="7"/>
  <c r="F1" i="7"/>
  <c r="G1" i="7"/>
  <c r="H1" i="7"/>
  <c r="I1" i="7"/>
  <c r="J1" i="7"/>
  <c r="B1" i="7"/>
  <c r="U13" i="13" l="1"/>
  <c r="V13" i="13"/>
  <c r="W13" i="13"/>
  <c r="X13" i="13"/>
  <c r="T13" i="13"/>
  <c r="F59" i="13"/>
  <c r="F73" i="13"/>
  <c r="F17" i="13"/>
  <c r="F25" i="13"/>
  <c r="F18" i="13"/>
  <c r="F32" i="13"/>
  <c r="F46" i="13"/>
  <c r="F60" i="13"/>
  <c r="F74" i="13"/>
  <c r="F26" i="13"/>
  <c r="B17" i="9"/>
  <c r="B2" i="13"/>
  <c r="H4" i="13" s="1"/>
  <c r="F19" i="13"/>
  <c r="F33" i="13"/>
  <c r="F47" i="13"/>
  <c r="F61" i="13"/>
  <c r="F75" i="13"/>
  <c r="C2" i="13"/>
  <c r="I13" i="13" s="1"/>
  <c r="C17" i="9"/>
  <c r="F68" i="13"/>
  <c r="F20" i="13"/>
  <c r="F34" i="13"/>
  <c r="F48" i="13"/>
  <c r="F62" i="13"/>
  <c r="F76" i="13"/>
  <c r="D2" i="13"/>
  <c r="P16" i="13" s="1"/>
  <c r="D17" i="9"/>
  <c r="F55" i="13"/>
  <c r="F69" i="13"/>
  <c r="F21" i="13"/>
  <c r="F35" i="13"/>
  <c r="F49" i="13"/>
  <c r="F63" i="13"/>
  <c r="F77" i="13"/>
  <c r="B1" i="13"/>
  <c r="N1" i="13" s="1"/>
  <c r="F31" i="13"/>
  <c r="F39" i="13"/>
  <c r="E17" i="9"/>
  <c r="E2" i="13"/>
  <c r="K7" i="13" s="1"/>
  <c r="F42" i="13"/>
  <c r="I4" i="13"/>
  <c r="F56" i="13"/>
  <c r="F70" i="13"/>
  <c r="F22" i="13"/>
  <c r="F36" i="13"/>
  <c r="F50" i="13"/>
  <c r="I12" i="13"/>
  <c r="F64" i="13"/>
  <c r="F78" i="13"/>
  <c r="F45" i="13"/>
  <c r="F17" i="9"/>
  <c r="F2" i="13"/>
  <c r="L12" i="13" s="1"/>
  <c r="F29" i="13"/>
  <c r="F43" i="13"/>
  <c r="F57" i="13"/>
  <c r="F71" i="13"/>
  <c r="F23" i="13"/>
  <c r="F37" i="13"/>
  <c r="K11" i="13"/>
  <c r="F51" i="13"/>
  <c r="F65" i="13"/>
  <c r="F16" i="13"/>
  <c r="F30" i="13"/>
  <c r="F44" i="13"/>
  <c r="F58" i="13"/>
  <c r="F72" i="13"/>
  <c r="F24" i="13"/>
  <c r="F38" i="13"/>
  <c r="F52" i="13"/>
  <c r="K10" i="13" l="1"/>
  <c r="K9" i="13"/>
  <c r="K12" i="13"/>
  <c r="D77" i="13" s="1"/>
  <c r="L9" i="13"/>
  <c r="J5" i="13"/>
  <c r="D31" i="13" s="1"/>
  <c r="R16" i="13"/>
  <c r="Q16" i="13"/>
  <c r="L3" i="13"/>
  <c r="E42" i="13" s="1"/>
  <c r="L13" i="13"/>
  <c r="O16" i="13"/>
  <c r="H6" i="13"/>
  <c r="B45" i="13" s="1"/>
  <c r="H13" i="13"/>
  <c r="J12" i="13"/>
  <c r="H12" i="13"/>
  <c r="B64" i="13" s="1"/>
  <c r="A1" i="12" a="1"/>
  <c r="I6" i="12" s="1"/>
  <c r="H10" i="13"/>
  <c r="B62" i="13" s="1"/>
  <c r="T2" i="13"/>
  <c r="Z13" i="13" s="1"/>
  <c r="N15" i="13"/>
  <c r="N16" i="13"/>
  <c r="L10" i="13"/>
  <c r="E75" i="13" s="1"/>
  <c r="R15" i="13"/>
  <c r="X2" i="13"/>
  <c r="AD13" i="13" s="1"/>
  <c r="K8" i="13"/>
  <c r="D73" i="13" s="1"/>
  <c r="Q15" i="13"/>
  <c r="W2" i="13"/>
  <c r="J3" i="13"/>
  <c r="C68" i="13" s="1"/>
  <c r="P15" i="13"/>
  <c r="V2" i="13"/>
  <c r="AB13" i="13" s="1"/>
  <c r="H11" i="13"/>
  <c r="B50" i="13" s="1"/>
  <c r="O15" i="13"/>
  <c r="U2" i="13"/>
  <c r="AA13" i="13" s="1"/>
  <c r="L5" i="13"/>
  <c r="E70" i="13" s="1"/>
  <c r="E36" i="13"/>
  <c r="F54" i="13"/>
  <c r="I2" i="13"/>
  <c r="C70" i="13"/>
  <c r="C57" i="13"/>
  <c r="D18" i="13"/>
  <c r="J6" i="13"/>
  <c r="D62" i="13"/>
  <c r="D75" i="13"/>
  <c r="E23" i="13"/>
  <c r="D49" i="13"/>
  <c r="L6" i="13"/>
  <c r="I8" i="13"/>
  <c r="E25" i="13"/>
  <c r="D64" i="13"/>
  <c r="D51" i="13"/>
  <c r="E77" i="13"/>
  <c r="E51" i="13"/>
  <c r="E64" i="13"/>
  <c r="E38" i="13"/>
  <c r="C30" i="13"/>
  <c r="C43" i="13"/>
  <c r="B69" i="13"/>
  <c r="C17" i="13"/>
  <c r="I5" i="13"/>
  <c r="F41" i="13"/>
  <c r="J2" i="13"/>
  <c r="F28" i="13"/>
  <c r="K2" i="13"/>
  <c r="C39" i="13"/>
  <c r="C52" i="13"/>
  <c r="B78" i="13"/>
  <c r="C26" i="13"/>
  <c r="D25" i="13"/>
  <c r="C64" i="13"/>
  <c r="C77" i="13"/>
  <c r="D38" i="13"/>
  <c r="E22" i="13"/>
  <c r="D48" i="13"/>
  <c r="D74" i="13"/>
  <c r="D61" i="13"/>
  <c r="D63" i="13"/>
  <c r="D76" i="13"/>
  <c r="D50" i="13"/>
  <c r="E24" i="13"/>
  <c r="B65" i="13"/>
  <c r="B52" i="13"/>
  <c r="B39" i="13"/>
  <c r="B26" i="13"/>
  <c r="B63" i="13"/>
  <c r="B37" i="13"/>
  <c r="B24" i="13"/>
  <c r="J7" i="13"/>
  <c r="L8" i="13"/>
  <c r="L4" i="13"/>
  <c r="E74" i="13"/>
  <c r="E61" i="13"/>
  <c r="E48" i="13"/>
  <c r="E35" i="13"/>
  <c r="L7" i="13"/>
  <c r="F67" i="13"/>
  <c r="H2" i="13"/>
  <c r="L11" i="13"/>
  <c r="K4" i="13"/>
  <c r="J4" i="13"/>
  <c r="I9" i="13"/>
  <c r="H7" i="13"/>
  <c r="K3" i="13"/>
  <c r="H5" i="13"/>
  <c r="K13" i="13"/>
  <c r="I10" i="13"/>
  <c r="H3" i="13"/>
  <c r="K6" i="13"/>
  <c r="H8" i="13"/>
  <c r="I11" i="13"/>
  <c r="E65" i="13"/>
  <c r="E78" i="13"/>
  <c r="E52" i="13"/>
  <c r="E39" i="13"/>
  <c r="C38" i="13"/>
  <c r="C51" i="13"/>
  <c r="B77" i="13"/>
  <c r="C25" i="13"/>
  <c r="B17" i="13"/>
  <c r="B56" i="13"/>
  <c r="B43" i="13"/>
  <c r="B30" i="13"/>
  <c r="J8" i="13"/>
  <c r="J13" i="13"/>
  <c r="I6" i="13"/>
  <c r="B58" i="13"/>
  <c r="B32" i="13"/>
  <c r="B19" i="13"/>
  <c r="F15" i="13"/>
  <c r="L2" i="13"/>
  <c r="J11" i="13"/>
  <c r="K5" i="13"/>
  <c r="J10" i="13"/>
  <c r="J9" i="13"/>
  <c r="H9" i="13"/>
  <c r="I7" i="13"/>
  <c r="I3" i="13"/>
  <c r="D72" i="13"/>
  <c r="D46" i="13"/>
  <c r="D59" i="13"/>
  <c r="E20" i="13"/>
  <c r="E29" i="13" l="1"/>
  <c r="E44" i="13"/>
  <c r="E31" i="13"/>
  <c r="E62" i="13"/>
  <c r="E49" i="13"/>
  <c r="E68" i="13"/>
  <c r="E55" i="13"/>
  <c r="B25" i="13"/>
  <c r="E21" i="13"/>
  <c r="C55" i="13"/>
  <c r="E57" i="13"/>
  <c r="D47" i="13"/>
  <c r="D60" i="13"/>
  <c r="B38" i="13"/>
  <c r="F3" i="12"/>
  <c r="K4" i="12"/>
  <c r="K13" i="12" s="1"/>
  <c r="B4" i="12"/>
  <c r="G7" i="12"/>
  <c r="L10" i="12"/>
  <c r="D2" i="12"/>
  <c r="I7" i="12"/>
  <c r="F6" i="12"/>
  <c r="J3" i="12"/>
  <c r="I9" i="12"/>
  <c r="I5" i="12"/>
  <c r="N4" i="12"/>
  <c r="N15" i="12" s="1"/>
  <c r="D7" i="12"/>
  <c r="A2" i="12"/>
  <c r="A13" i="12" s="1"/>
  <c r="H2" i="12"/>
  <c r="I3" i="12"/>
  <c r="B1" i="12"/>
  <c r="H8" i="12"/>
  <c r="H4" i="12"/>
  <c r="C10" i="12"/>
  <c r="I1" i="12"/>
  <c r="I2" i="12"/>
  <c r="A10" i="12"/>
  <c r="D9" i="12"/>
  <c r="L2" i="12"/>
  <c r="L14" i="12" s="1"/>
  <c r="C8" i="12"/>
  <c r="B23" i="13"/>
  <c r="G5" i="12"/>
  <c r="L8" i="12"/>
  <c r="L4" i="12"/>
  <c r="G10" i="12"/>
  <c r="J6" i="12"/>
  <c r="F7" i="12"/>
  <c r="B36" i="13"/>
  <c r="K8" i="12"/>
  <c r="A5" i="12"/>
  <c r="A16" i="12" s="1"/>
  <c r="D3" i="12"/>
  <c r="G1" i="12"/>
  <c r="M8" i="12"/>
  <c r="H6" i="12"/>
  <c r="E3" i="12"/>
  <c r="N7" i="12"/>
  <c r="N3" i="12"/>
  <c r="N14" i="12" s="1"/>
  <c r="E9" i="12"/>
  <c r="E5" i="12"/>
  <c r="E1" i="12"/>
  <c r="B8" i="12"/>
  <c r="G3" i="12"/>
  <c r="L6" i="12"/>
  <c r="L17" i="12" s="1"/>
  <c r="M7" i="12"/>
  <c r="A1" i="12"/>
  <c r="D29" i="13"/>
  <c r="D8" i="12"/>
  <c r="D4" i="12"/>
  <c r="M9" i="12"/>
  <c r="M5" i="12"/>
  <c r="J4" i="12"/>
  <c r="A8" i="12"/>
  <c r="B7" i="12"/>
  <c r="AC2" i="13"/>
  <c r="AC3" i="13"/>
  <c r="AC12" i="13"/>
  <c r="AC6" i="13"/>
  <c r="AC4" i="13"/>
  <c r="AC8" i="13"/>
  <c r="AC11" i="13"/>
  <c r="AC5" i="13"/>
  <c r="AC7" i="13"/>
  <c r="AC9" i="13"/>
  <c r="AC10" i="13"/>
  <c r="C5" i="12"/>
  <c r="C1" i="12"/>
  <c r="B9" i="12"/>
  <c r="B5" i="12"/>
  <c r="C6" i="12"/>
  <c r="M1" i="12"/>
  <c r="L9" i="12"/>
  <c r="N8" i="12"/>
  <c r="A4" i="12"/>
  <c r="A15" i="12" s="1"/>
  <c r="C3" i="12"/>
  <c r="B3" i="12"/>
  <c r="K9" i="12"/>
  <c r="J2" i="12"/>
  <c r="K5" i="12"/>
  <c r="A6" i="12"/>
  <c r="A17" i="12" s="1"/>
  <c r="K1" i="12"/>
  <c r="F9" i="12"/>
  <c r="J9" i="12"/>
  <c r="F5" i="12"/>
  <c r="F16" i="12" s="1"/>
  <c r="K10" i="12"/>
  <c r="G6" i="12"/>
  <c r="C2" i="12"/>
  <c r="D5" i="12"/>
  <c r="K3" i="12"/>
  <c r="I8" i="12"/>
  <c r="I10" i="12"/>
  <c r="N10" i="12"/>
  <c r="J7" i="12"/>
  <c r="B49" i="13"/>
  <c r="AA2" i="13"/>
  <c r="AA10" i="13"/>
  <c r="AA12" i="13"/>
  <c r="AA5" i="13"/>
  <c r="AA3" i="13"/>
  <c r="AA4" i="13"/>
  <c r="AA8" i="13"/>
  <c r="AA9" i="13"/>
  <c r="AA7" i="13"/>
  <c r="AA6" i="13"/>
  <c r="AA11" i="13"/>
  <c r="Z2" i="13"/>
  <c r="Z8" i="13"/>
  <c r="Z10" i="13"/>
  <c r="Z12" i="13"/>
  <c r="Z11" i="13"/>
  <c r="Z9" i="13"/>
  <c r="Z6" i="13"/>
  <c r="Z4" i="13"/>
  <c r="Z3" i="13"/>
  <c r="Z5" i="13"/>
  <c r="Z7" i="13"/>
  <c r="F10" i="12"/>
  <c r="F2" i="12"/>
  <c r="B6" i="12"/>
  <c r="E10" i="12"/>
  <c r="L3" i="12"/>
  <c r="E6" i="12"/>
  <c r="C7" i="12"/>
  <c r="E2" i="12"/>
  <c r="N9" i="12"/>
  <c r="J5" i="12"/>
  <c r="F1" i="12"/>
  <c r="K6" i="12"/>
  <c r="G2" i="12"/>
  <c r="F8" i="12"/>
  <c r="D1" i="12"/>
  <c r="J10" i="12"/>
  <c r="I4" i="12"/>
  <c r="I14" i="12" s="1"/>
  <c r="E4" i="12"/>
  <c r="AD2" i="13"/>
  <c r="AD3" i="13"/>
  <c r="AD12" i="13"/>
  <c r="AD5" i="13"/>
  <c r="AD10" i="13"/>
  <c r="AD4" i="13"/>
  <c r="AD6" i="13"/>
  <c r="AD8" i="13"/>
  <c r="AD11" i="13"/>
  <c r="AD7" i="13"/>
  <c r="AD9" i="13"/>
  <c r="B51" i="13"/>
  <c r="M3" i="12"/>
  <c r="H7" i="12"/>
  <c r="K7" i="12"/>
  <c r="N2" i="12"/>
  <c r="N13" i="12" s="1"/>
  <c r="L7" i="12"/>
  <c r="M10" i="12"/>
  <c r="F4" i="12"/>
  <c r="M6" i="12"/>
  <c r="E8" i="12"/>
  <c r="D10" i="12"/>
  <c r="N5" i="12"/>
  <c r="N16" i="12" s="1"/>
  <c r="J1" i="12"/>
  <c r="A7" i="12"/>
  <c r="K2" i="12"/>
  <c r="L5" i="12"/>
  <c r="M4" i="12"/>
  <c r="C9" i="12"/>
  <c r="H1" i="12"/>
  <c r="D16" i="13"/>
  <c r="G8" i="12"/>
  <c r="C4" i="12"/>
  <c r="G4" i="12"/>
  <c r="J8" i="12"/>
  <c r="G9" i="12"/>
  <c r="H3" i="12"/>
  <c r="H9" i="12"/>
  <c r="N6" i="12"/>
  <c r="N17" i="12" s="1"/>
  <c r="H5" i="12"/>
  <c r="M2" i="12"/>
  <c r="H10" i="12"/>
  <c r="D6" i="12"/>
  <c r="D15" i="12" s="1"/>
  <c r="N1" i="12"/>
  <c r="E7" i="12"/>
  <c r="A3" i="12"/>
  <c r="A14" i="12" s="1"/>
  <c r="B10" i="12"/>
  <c r="L1" i="12"/>
  <c r="B2" i="12"/>
  <c r="AB2" i="13"/>
  <c r="AB3" i="13"/>
  <c r="AB4" i="13"/>
  <c r="AB7" i="13"/>
  <c r="AB6" i="13"/>
  <c r="AB11" i="13"/>
  <c r="AB5" i="13"/>
  <c r="AB12" i="13"/>
  <c r="AB10" i="13"/>
  <c r="AB9" i="13"/>
  <c r="AB8" i="13"/>
  <c r="AC13" i="13"/>
  <c r="A9" i="12"/>
  <c r="D37" i="13"/>
  <c r="C63" i="13"/>
  <c r="C76" i="13"/>
  <c r="D24" i="13"/>
  <c r="C72" i="13"/>
  <c r="D33" i="13"/>
  <c r="D20" i="13"/>
  <c r="C59" i="13"/>
  <c r="D35" i="13"/>
  <c r="C74" i="13"/>
  <c r="C61" i="13"/>
  <c r="D22" i="13"/>
  <c r="D69" i="13"/>
  <c r="E17" i="13"/>
  <c r="D56" i="13"/>
  <c r="D43" i="13"/>
  <c r="C62" i="13"/>
  <c r="C75" i="13"/>
  <c r="D36" i="13"/>
  <c r="D23" i="13"/>
  <c r="E50" i="13"/>
  <c r="E63" i="13"/>
  <c r="E37" i="13"/>
  <c r="E76" i="13"/>
  <c r="C34" i="13"/>
  <c r="B73" i="13"/>
  <c r="C21" i="13"/>
  <c r="C47" i="13"/>
  <c r="D70" i="13"/>
  <c r="E18" i="13"/>
  <c r="D57" i="13"/>
  <c r="D44" i="13"/>
  <c r="B71" i="13"/>
  <c r="C45" i="13"/>
  <c r="C32" i="13"/>
  <c r="C19" i="13"/>
  <c r="D78" i="13"/>
  <c r="E26" i="13"/>
  <c r="D65" i="13"/>
  <c r="D52" i="13"/>
  <c r="B54" i="13"/>
  <c r="B41" i="13"/>
  <c r="B28" i="13"/>
  <c r="B15" i="13"/>
  <c r="C67" i="13"/>
  <c r="D28" i="13"/>
  <c r="C54" i="13"/>
  <c r="D15" i="13"/>
  <c r="E32" i="13"/>
  <c r="E58" i="13"/>
  <c r="E45" i="13"/>
  <c r="E71" i="13"/>
  <c r="L13" i="12"/>
  <c r="D16" i="12"/>
  <c r="B57" i="13"/>
  <c r="B44" i="13"/>
  <c r="B31" i="13"/>
  <c r="B18" i="13"/>
  <c r="C73" i="13"/>
  <c r="D21" i="13"/>
  <c r="C60" i="13"/>
  <c r="D34" i="13"/>
  <c r="E33" i="13"/>
  <c r="E72" i="13"/>
  <c r="E59" i="13"/>
  <c r="E46" i="13"/>
  <c r="C16" i="13"/>
  <c r="B68" i="13"/>
  <c r="C29" i="13"/>
  <c r="C42" i="13"/>
  <c r="E28" i="13"/>
  <c r="E41" i="13"/>
  <c r="E54" i="13"/>
  <c r="E67" i="13"/>
  <c r="D55" i="13"/>
  <c r="E16" i="13"/>
  <c r="D68" i="13"/>
  <c r="D42" i="13"/>
  <c r="C31" i="13"/>
  <c r="C44" i="13"/>
  <c r="B70" i="13"/>
  <c r="C18" i="13"/>
  <c r="B67" i="13"/>
  <c r="C41" i="13"/>
  <c r="C15" i="13"/>
  <c r="C28" i="13"/>
  <c r="C24" i="13"/>
  <c r="B76" i="13"/>
  <c r="C37" i="13"/>
  <c r="C50" i="13"/>
  <c r="B59" i="13"/>
  <c r="B46" i="13"/>
  <c r="B33" i="13"/>
  <c r="B20" i="13"/>
  <c r="E69" i="13"/>
  <c r="E43" i="13"/>
  <c r="E56" i="13"/>
  <c r="E30" i="13"/>
  <c r="J16" i="12"/>
  <c r="C20" i="13"/>
  <c r="B72" i="13"/>
  <c r="C46" i="13"/>
  <c r="C33" i="13"/>
  <c r="B60" i="13"/>
  <c r="B47" i="13"/>
  <c r="B34" i="13"/>
  <c r="B21" i="13"/>
  <c r="C48" i="13"/>
  <c r="B74" i="13"/>
  <c r="C35" i="13"/>
  <c r="C22" i="13"/>
  <c r="E73" i="13"/>
  <c r="E60" i="13"/>
  <c r="E47" i="13"/>
  <c r="E34" i="13"/>
  <c r="L16" i="12"/>
  <c r="C78" i="13"/>
  <c r="C65" i="13"/>
  <c r="D26" i="13"/>
  <c r="D39" i="13"/>
  <c r="D17" i="13"/>
  <c r="C56" i="13"/>
  <c r="C69" i="13"/>
  <c r="D30" i="13"/>
  <c r="D19" i="13"/>
  <c r="C58" i="13"/>
  <c r="C71" i="13"/>
  <c r="D32" i="13"/>
  <c r="G15" i="12"/>
  <c r="D17" i="12"/>
  <c r="B61" i="13"/>
  <c r="B48" i="13"/>
  <c r="B35" i="13"/>
  <c r="B22" i="13"/>
  <c r="D45" i="13"/>
  <c r="D58" i="13"/>
  <c r="D71" i="13"/>
  <c r="E19" i="13"/>
  <c r="B55" i="13"/>
  <c r="B42" i="13"/>
  <c r="B29" i="13"/>
  <c r="B16" i="13"/>
  <c r="D41" i="13"/>
  <c r="D54" i="13"/>
  <c r="D67" i="13"/>
  <c r="E15" i="13"/>
  <c r="D13" i="12"/>
  <c r="F17" i="12"/>
  <c r="C49" i="13"/>
  <c r="C23" i="13"/>
  <c r="B75" i="13"/>
  <c r="C36" i="13"/>
  <c r="I15" i="12" l="1"/>
  <c r="B13" i="12"/>
  <c r="C15" i="12"/>
  <c r="M13" i="12"/>
  <c r="H16" i="12"/>
  <c r="E15" i="12"/>
  <c r="F13" i="12"/>
  <c r="B17" i="12"/>
  <c r="C14" i="12"/>
  <c r="K14" i="12"/>
  <c r="G16" i="12"/>
  <c r="G17" i="12"/>
  <c r="C17" i="12"/>
  <c r="H13" i="12"/>
  <c r="I16" i="12"/>
  <c r="B15" i="12"/>
  <c r="E13" i="12"/>
  <c r="M15" i="12"/>
  <c r="H17" i="12"/>
  <c r="I17" i="12"/>
  <c r="M17" i="12"/>
  <c r="B14" i="12"/>
  <c r="J13" i="12"/>
  <c r="C16" i="12"/>
  <c r="G13" i="12"/>
  <c r="C13" i="12"/>
  <c r="M16" i="12"/>
  <c r="J14" i="12"/>
  <c r="L15" i="12"/>
  <c r="J15" i="12"/>
  <c r="E16" i="12"/>
  <c r="K17" i="12"/>
  <c r="H15" i="12"/>
  <c r="D14" i="12"/>
  <c r="B16" i="12"/>
  <c r="K15" i="12"/>
  <c r="K16" i="12"/>
  <c r="F15" i="12"/>
  <c r="E17" i="12"/>
  <c r="M14" i="12"/>
  <c r="E14" i="12"/>
  <c r="F14" i="12"/>
  <c r="I13" i="12"/>
  <c r="G14" i="12"/>
  <c r="H14" i="12"/>
  <c r="J17" i="12"/>
</calcChain>
</file>

<file path=xl/sharedStrings.xml><?xml version="1.0" encoding="utf-8"?>
<sst xmlns="http://schemas.openxmlformats.org/spreadsheetml/2006/main" count="2351" uniqueCount="554">
  <si>
    <t>Követelmények teljesíthetősége</t>
  </si>
  <si>
    <t>Tárgy hasznossága</t>
  </si>
  <si>
    <t>Segítőkészség</t>
  </si>
  <si>
    <t>Felkészültség</t>
  </si>
  <si>
    <t>Előadásmód</t>
  </si>
  <si>
    <t>Szexi</t>
  </si>
  <si>
    <t>Tantargy</t>
  </si>
  <si>
    <t>Szoveges ertekeles</t>
  </si>
  <si>
    <t>Datum</t>
  </si>
  <si>
    <t>4.48</t>
  </si>
  <si>
    <t>4.45</t>
  </si>
  <si>
    <t>4.83</t>
  </si>
  <si>
    <t>4.87</t>
  </si>
  <si>
    <t>4.75</t>
  </si>
  <si>
    <t>Analízis II</t>
  </si>
  <si>
    <t>Nagyon segítőkész, sokszor órarenden kívül, saját szabadidejéből áldozott arra, hogy a hallgatóknak konzultációt tartson. A tárgy nem a kedvencem, de ennél jobban nem hiszem, hogy el lehet magyarázni. A zh-k és vizsgák, amiket összerak szerintem elég korrektek, de a biztosított idő (felteszem az online oktatás miatt) nagyon kevés.</t>
  </si>
  <si>
    <t>2021-05-19</t>
  </si>
  <si>
    <t>Na itt kezdődik az egyetemi szintű oktatás kérem szépen. Megértetni és nem megbuktatni, ez a lényeg</t>
  </si>
  <si>
    <t>2021-05-18</t>
  </si>
  <si>
    <t>Sose gondoltam volna, hogy lehet ennyire érthetően tanítani egy ilyen bonyolult tárgyat. Sajnálom, hogy nem lesz vele több órám Bsc-n.  Köszönöm Tanár úr az egész éves munkáját!</t>
  </si>
  <si>
    <t>2021-05-12</t>
  </si>
  <si>
    <t>Nincsenek szavak.</t>
  </si>
  <si>
    <t>Szerintem a legjobb tanár az egyetemen. Nagyon érti amit tanít, megválaszoltlan kérdés nem marad. A zh-kat "kedvesen" javítja és mindenkinek egyformán. Kezdetben nem rajongtam annyira az analízést, de velem megszerettette.</t>
  </si>
  <si>
    <t>2020-12-10</t>
  </si>
  <si>
    <t>Nagyon jó tanár. Semmi kifogásolhatót nem lehet róla mondani.</t>
  </si>
  <si>
    <t>2020-04-11</t>
  </si>
  <si>
    <t>Analízis</t>
  </si>
  <si>
    <t>Az egyik legjobb tanár az iskolában. Nem véletlen, hogy az ő előadásaira még a félév végén is egész sokan bejárnak. A gyakorlatot örülök, hogy hozzá sikerült felvenni, mert nagyon érthetően magyaráz, de ha nem érted meg elsőre, akkor szívesen elmagyarázza újra, vagy másképpen. A zh-k teljesíthetőek, hogyha eleget készülsz rá, és nem előtte lévő nap próbálsz megtanulni pl. integrálni...</t>
  </si>
  <si>
    <t>2019-11-15</t>
  </si>
  <si>
    <t>Jól adja át a tudást. Látszik, hogy élvezi, amit csinál. Egyik legjobb tanár az egyetemen! "Az egyenes az egy olyan görbe, aminek nulla a görbülete."</t>
  </si>
  <si>
    <t>2019-05-01</t>
  </si>
  <si>
    <t>Analízis I</t>
  </si>
  <si>
    <t>Egyik kedvenc tanárom, nagyon szereti a tárgyat amit tanít, érdekesek az előadásai. A zh-k relatíve nehezek, de nem kérdez olyat amit nem adott le.</t>
  </si>
  <si>
    <t>2019-01-28</t>
  </si>
  <si>
    <t>Jó lenne, ha előbb írná be a jegyeket és utána írna ki megtekintést, így lehet nem kéne mindenkinek bejönnie és egy órát(!) várakoznia csak azért hogy egy pillantást vethessen a vizsgadolgozatára.</t>
  </si>
  <si>
    <t>2019-01-18</t>
  </si>
  <si>
    <t>Mindig mindenből maximálisan felkészült és teljes mértékben segítőkész mind előadáson és mind gyakrolaton is. Ha gyakorlaton valamit nem értesz, akár csak egyedül te, akkor is elmagyarázza újra máshogy.  Az előadás diák teljesen jók a tanulásra, mind ANAL I. és II.-n is.  Ha pedig a diák nem lennének elég világosak, akkor van egy hosszú részletes jegyzet is, amiből már biztosan megérted.  A ZH-k viszonylag nehezek, de teljesen  korrektek, mert csak olyan anyag van benne amit tényleg leadott.</t>
  </si>
  <si>
    <t>2018-07-29</t>
  </si>
  <si>
    <t>Hát jól megszívatott így a semmiből. Első félév anyaga: komplex számok, határérték, deriválás, integrálás. Második félév anyaga: integrálás, differenciálegyenletek, Laplace-transzformáció, Fourier-sorok, Taylor-sorok, sorok konvergenciája, többváltozós függvények integráltja/ deriváltja. Ennyi ganéjt egy félévben (meg úgy egyébként) minek megtanulni egy alapozó tantárgyból? Ha kellenének is ezek valakinek szakirányon, szabad ezeket ott megtanítani, nem a többi ember csúszásáról gondoskodni.</t>
  </si>
  <si>
    <t>2018-06-18</t>
  </si>
  <si>
    <t>Szenvedélyesen tanítja azt, amit tanít, látszik rajta, hogy szereti is. Egyszerűen nem lehet nem szeretni ezt a tanárt :D  Ja, és szerintem róla mintázták a markmyprofessor alap avatarját... :D</t>
  </si>
  <si>
    <t>2018-05-12</t>
  </si>
  <si>
    <t>Felkészült, szenvedélyes előadásmód, humoros példák, nehéz, de korrekt ZH-k.</t>
  </si>
  <si>
    <t>2018-02-12</t>
  </si>
  <si>
    <t>Jó előadásmód, érthetően beszél, lehet esetleg kérdezni is. A tárgy nem olyan könnyű, főleg elsőre, de szerintem mindent lead ami a teljesítéshez szükséges, éshát végsősoron ez a dolga :) A deriválósviccért nem tudom hogy + vagy - pont jár neki, de elég szörnyű hogy már jó legyen.</t>
  </si>
  <si>
    <t>2018-01-05</t>
  </si>
  <si>
    <t>Felkészült, segítőkész tanár, látszik rajta, hogy a tanításért csinálja, amit csinál. Néha kicsit elkalandozik előadás közben, és néhány bugyuta vicce is van, de ezzel együtt is nagyon jó minőségűek az előadásai.</t>
  </si>
  <si>
    <t>2017-11-17</t>
  </si>
  <si>
    <t>Nagyon nagy arc a tanár, amolyan szórakozott professzor, látszik, hogy szereti a munkáját és érdekli amit tanít. A zh-k és a vizsgák viszont enyhén mocsok nehezek.</t>
  </si>
  <si>
    <t>2017-03-26</t>
  </si>
  <si>
    <t>Spancim az örökké! :D</t>
  </si>
  <si>
    <t>2016-09-27</t>
  </si>
  <si>
    <t>Továbbra se változott a véleményem róla, hatalmas tudás, maximális segítőkészség, kiváló előadásmód!</t>
  </si>
  <si>
    <t>2016-06-01</t>
  </si>
  <si>
    <t>Nagyon felkészült, összeszedett, az óráinak és előadásainak megvan az íve. Tényleg nagyon segítőkész, ha nem érted harmadszor, negyedszer is el fogja magyarázni, más szemszögből.</t>
  </si>
  <si>
    <t>2016-05-31</t>
  </si>
  <si>
    <t>Kiváló előadó, barátságos ember. A tananyagot jól ismeri, érthetően és humorosan magyaráz, a zh-k és a vizsga sikeres megoldásához mindent megad. Amit megtanít, azt viszont számon is kéri.</t>
  </si>
  <si>
    <t>2016-01-20</t>
  </si>
  <si>
    <t>Az egyik legjobb oktató az egyetemen, ha ilyen tanárok lenének csak akkor semmi baj nem lenne :)</t>
  </si>
  <si>
    <t>2015-12-28</t>
  </si>
  <si>
    <t>BESZ</t>
  </si>
  <si>
    <t>BESZ I. előadásokon mindig nehéznek tűnt az anyag. De Vajda tanár úr gyakorlatain könnyedén megértettem. Teljesen korrektül javít és emberségből jeles!</t>
  </si>
  <si>
    <t>2015-12-21</t>
  </si>
  <si>
    <t>Nagyon nagy tudású tanár és maximálisan segítőkész! A probléma, hogy ha laikus vagy a témához nagyon fel kell kötnöd a gatyád, hogy lépést tudjál tartani vele. Nehezen érthető, és követhető az előadása sokszor, a számonkérés szigorú. Sokat kell tanulni, ha típus idegen a tárgy.</t>
  </si>
  <si>
    <t>2015-12-06</t>
  </si>
  <si>
    <t>NAGYON jó gyakorlatvezető, imádtam nála analízis 2-re járni, ami nagy szó, mert végigintegráltuk a világot. Szerintem a legjobb gyakvez anal2-ből. Ha figyelsz és gyakorolsz otthon, tutira meg van a tárgy.</t>
  </si>
  <si>
    <t>2014-12-15</t>
  </si>
  <si>
    <t>Jó előadó, habár mindig bealudtam az előadásán. Szerintem jól magyaráz, a vicceire azóta is emlékszem, legalább megtanultam az anyagot (megy az e^x a sivatagban, meg "miért konvergens a lépcsőház - mert monoton és korlátos :D). Szóval összességében jó, csak ne sötétítene be reggel 8-kor 3 előadásra :D</t>
  </si>
  <si>
    <t>Nagyon kedves, aranyos tanár, segítőkész, szívesen jártam az előadásaira:)</t>
  </si>
  <si>
    <t>2014-07-20</t>
  </si>
  <si>
    <t>Nagyon kedves,segítőkész,tökéletes professzor. Nagy kedvencem,mindig köszön. :)</t>
  </si>
  <si>
    <t>2014-06-10</t>
  </si>
  <si>
    <t>Nagyon kedves és aranyos tanár. Külön tetszett mikor rám mosolygott egy olyan zh leadáskor ami nem sikerült valami jól. kicsit szomorú voltam emiatt és az a mosoly akkor nagyon jól esett :D</t>
  </si>
  <si>
    <t>2014-06-03</t>
  </si>
  <si>
    <t>Remek előadó, vele minden "triviális" :)</t>
  </si>
  <si>
    <t>2013-05-14</t>
  </si>
  <si>
    <t>Érthetően, tisztán magyaráz, leadja az anyagot, és nem hagyja magára a hallgatót</t>
  </si>
  <si>
    <t>2013-02-13</t>
  </si>
  <si>
    <t>Az értékelésem magáért beszél. Kedves és nagyon cuki tanár :D</t>
  </si>
  <si>
    <t>2013-02-09</t>
  </si>
  <si>
    <t>Felkészült és tényleg jó tanár. Tanítani akar, érthetően magyaráz nem csak eldarálja az anyagot mint sokan mások. Végtelenül türelmes és segítőkész. Nem célja senkit megbuktatni, ha viszonylag felkészült az illető. Ő is azt szeretné, hogy átmenj. Az eddigi legkorrektebb tanár akivel valaha találkoztam.</t>
  </si>
  <si>
    <t>2013-01-23</t>
  </si>
  <si>
    <t>Nagyszerű felkészültség, adott téma sokoldalú megközelítése, magyarázáskor végtelen türelem. Egyértelműen Vajda István FTW!</t>
  </si>
  <si>
    <t>2012-05-02</t>
  </si>
  <si>
    <t>Életem eddigi az oktatási rendszerben eltöltött ideje alatt, az egyik (ha nem A) legjobb tanár, akihez valaha volt jó szerencsém: nagyon érti a dolgát, jól magyaráz, érthetően beszél, van humora, rendes, segítőkész és ami ezek mellett igazán naggyá teszi (szerintem), az a lelkesedése a tárgya iránt! Ejh, az öreg, már akkor hiányzott, amikor megírtam a szigorlatot! xD</t>
  </si>
  <si>
    <t>2011-12-24</t>
  </si>
  <si>
    <t>MODERÁLVA</t>
  </si>
  <si>
    <t>2011-12-20</t>
  </si>
  <si>
    <t>dmla</t>
  </si>
  <si>
    <t>Kiváló, de kritika.</t>
  </si>
  <si>
    <t>2011-12-16</t>
  </si>
  <si>
    <t>Színvonalas, érdekes és nem utolsó sorban érthető előadásokat tart, nagyon jó előadó!</t>
  </si>
  <si>
    <t>2011-12-12</t>
  </si>
  <si>
    <t>Az egyik legjobb előadás tartó tanár az egyetemen. :)</t>
  </si>
  <si>
    <t>2011-09-06</t>
  </si>
  <si>
    <t/>
  </si>
  <si>
    <t>2011-03-19</t>
  </si>
  <si>
    <t>Legjobb matektanárom.:)</t>
  </si>
  <si>
    <t>2010-10-27</t>
  </si>
  <si>
    <t xml:space="preserve">Egyik legjobb tanár a NIK-en, mindenből 5* . </t>
  </si>
  <si>
    <t>2010-10-14</t>
  </si>
  <si>
    <t>Nagyon jó előadó, szívesen jártam az előadásaira!</t>
  </si>
  <si>
    <t>2010-10-13</t>
  </si>
  <si>
    <t>Nagyon felkészült, egyike azoknak a tanároknak, akik egy ember kedvéért is képesek egy előadáson valamit 2x is elmagyarázni</t>
  </si>
  <si>
    <t>2010-09-09</t>
  </si>
  <si>
    <t>Megbuktam elsőre analízisből, de megérte... Kétszer jártam be az előadásokra, ami egy élmény... Deriválószörny:)</t>
  </si>
  <si>
    <t>2010-07-20</t>
  </si>
  <si>
    <t>analízis</t>
  </si>
  <si>
    <t>2010-06-28</t>
  </si>
  <si>
    <t>Integráljel = kígyó-bígyó XD</t>
  </si>
  <si>
    <t>2010-06-23</t>
  </si>
  <si>
    <t>2010-06-18</t>
  </si>
  <si>
    <t>Korrekt, nem azt nézi kit buktassunk meg, ha az eredmény hibás, korrekten pontozza a többi részt, ha nincs benne elvi hiba... :)</t>
  </si>
  <si>
    <t>2010-06-17</t>
  </si>
  <si>
    <t>2010-06-15</t>
  </si>
  <si>
    <t>2010-06-14</t>
  </si>
  <si>
    <t>jó!</t>
  </si>
  <si>
    <t>2010-06-11</t>
  </si>
  <si>
    <t>Emberileg nagyon pozitív tapasztalatom volt</t>
  </si>
  <si>
    <t>2010-06-10</t>
  </si>
  <si>
    <t>Alapjában véve jó tanár</t>
  </si>
  <si>
    <t>2010-06-08</t>
  </si>
  <si>
    <t>:)</t>
  </si>
  <si>
    <t>nagyon jó!</t>
  </si>
  <si>
    <t>Az analízisből a legtöbbet tudja kihozni!</t>
  </si>
  <si>
    <t>2010-05-28</t>
  </si>
  <si>
    <t>2010-05-18</t>
  </si>
  <si>
    <t>h</t>
  </si>
  <si>
    <t>2010-05-17</t>
  </si>
  <si>
    <t>favorit</t>
  </si>
  <si>
    <t>2010-05-14</t>
  </si>
  <si>
    <t>Remek</t>
  </si>
  <si>
    <t>Életem egyik legjobb tanárja!!!</t>
  </si>
  <si>
    <t>elég jó</t>
  </si>
  <si>
    <t>Nagyon jó!</t>
  </si>
  <si>
    <t>A matematika Mozartja</t>
  </si>
  <si>
    <t>A</t>
  </si>
  <si>
    <t>a LEJOBB TANÁR</t>
  </si>
  <si>
    <t>a legjobb matek tanár, aki valaha tanított</t>
  </si>
  <si>
    <t>Nagyon jó előadások, egy igazi tanár :)</t>
  </si>
  <si>
    <t>2010-05-13</t>
  </si>
  <si>
    <t>Ki ne ismerné, aki járt az előadásaira: E az x-iken, vagy miért konvergens a lépcsőház, stb;)</t>
  </si>
  <si>
    <t>2010-05-10</t>
  </si>
  <si>
    <t>A legjobb tanárom volt. Nagyszerű ember.</t>
  </si>
  <si>
    <t>2010-05-07</t>
  </si>
  <si>
    <t>No comment.</t>
  </si>
  <si>
    <t>2010-05-03</t>
  </si>
  <si>
    <t>Imádjuk a mosolyát:)</t>
  </si>
  <si>
    <t>2010-04-30</t>
  </si>
  <si>
    <t>Nagyon jól tanít, érthetően magyaráz, ésszerűen kér számon.</t>
  </si>
  <si>
    <t>Legjobb tanár</t>
  </si>
  <si>
    <t>2010-04-29</t>
  </si>
  <si>
    <t>hatalmas arc</t>
  </si>
  <si>
    <t>2010-04-27</t>
  </si>
  <si>
    <t>remek tanar</t>
  </si>
  <si>
    <t>A legjobb!</t>
  </si>
  <si>
    <t>2010-04-26</t>
  </si>
  <si>
    <t>bár minden tanár ilyen lenne</t>
  </si>
  <si>
    <t>2010-04-22</t>
  </si>
  <si>
    <t>Lángelme. Fantasztikus előadásai vannak.</t>
  </si>
  <si>
    <t>2010-04-21</t>
  </si>
  <si>
    <t>Egy tanár aki szívvel lélekkel tanít.</t>
  </si>
  <si>
    <t>kedvenc tanárom</t>
  </si>
  <si>
    <t>Ő az egyik kedvencem, nagyon figyelmesen tartja az órákat, összeszedett, és néha igen mókásan viccelődik, de sosem a tárgy rovására. Nagyon megbízható, a Zh-kat villámgyorsan javítja. látni hogy hivatásaként tanít! Dícséretes, és példát vehetne róla minden tanár!</t>
  </si>
  <si>
    <t>Csak ajánlani tudom!</t>
  </si>
  <si>
    <t>2010-04-20</t>
  </si>
  <si>
    <t>Rendes tag!</t>
  </si>
  <si>
    <t>Remek tanár, a viccei hatalmasak. :D (főleg analból)</t>
  </si>
  <si>
    <t>Minden meg van benne amire egy jó tanárnak szüksége van.</t>
  </si>
  <si>
    <t>Ő az egyik legjobb tanár a suliban... előadásai jók!</t>
  </si>
  <si>
    <t>A legjobb!!</t>
  </si>
  <si>
    <t>normális, korrekt tanár</t>
  </si>
  <si>
    <t>a legjobb :D</t>
  </si>
  <si>
    <t>Vajda bácsi jó fej, ennyi:D</t>
  </si>
  <si>
    <t>kiváló tanár, jól magyaráz, segítőkész</t>
  </si>
  <si>
    <t>(Y)</t>
  </si>
  <si>
    <t>Legjobb</t>
  </si>
  <si>
    <t>Eddigi tanulmányaim során az egyetlen olyan tanár aki megszeretette velem a matekot!</t>
  </si>
  <si>
    <t>A legjobb!!!</t>
  </si>
  <si>
    <t>Analízis tanárnak senki nem akarhat jobbat!</t>
  </si>
  <si>
    <t>Annyira szereti a tárgyat, hogy ezzel nekünk is kedvet csinál hozzá.</t>
  </si>
  <si>
    <t>legjobb</t>
  </si>
  <si>
    <t>jó fej!</t>
  </si>
  <si>
    <t>Nagyon intelligens és igyekszik át is adni a tudását!</t>
  </si>
  <si>
    <t>állat</t>
  </si>
  <si>
    <t>Kitűnően érteti meg mindenkivel az analízis bonyolult, és kevésbé bonyolult összefüggéseit</t>
  </si>
  <si>
    <t>.</t>
  </si>
  <si>
    <t>szuper tanár</t>
  </si>
  <si>
    <t>Legjobb tanár.</t>
  </si>
  <si>
    <t>2010-04-19</t>
  </si>
  <si>
    <t>BEST;)</t>
  </si>
  <si>
    <t>jó jó</t>
  </si>
  <si>
    <t>zseniális</t>
  </si>
  <si>
    <t>Eddigi legjobb tanárom... Ő tényleg, beleéléssel, érthetően adja le az anyagot!</t>
  </si>
  <si>
    <t>Kicsit unalmasak az előadásai, de ez a tantárgy hibája.</t>
  </si>
  <si>
    <t>2010-04-14</t>
  </si>
  <si>
    <t>besz</t>
  </si>
  <si>
    <t>Diák</t>
  </si>
  <si>
    <t>anonim1</t>
  </si>
  <si>
    <t>anonim2</t>
  </si>
  <si>
    <t>anonim3</t>
  </si>
  <si>
    <t>anonim4</t>
  </si>
  <si>
    <t>anonim5</t>
  </si>
  <si>
    <t>anonim6</t>
  </si>
  <si>
    <t>anonim7</t>
  </si>
  <si>
    <t>anonim8</t>
  </si>
  <si>
    <t>anonim9</t>
  </si>
  <si>
    <t>anonim10</t>
  </si>
  <si>
    <t>anonim11</t>
  </si>
  <si>
    <t>anonim12</t>
  </si>
  <si>
    <t>Forrás</t>
  </si>
  <si>
    <t>14683.html</t>
  </si>
  <si>
    <t>Az oldal javaslata</t>
  </si>
  <si>
    <t>Mintavételezés</t>
  </si>
  <si>
    <t>Oldal javaslata</t>
  </si>
  <si>
    <t>anonim13</t>
  </si>
  <si>
    <t>anonim14</t>
  </si>
  <si>
    <t>anonim15</t>
  </si>
  <si>
    <t>anonim16</t>
  </si>
  <si>
    <t>anonim17</t>
  </si>
  <si>
    <t>anonim18</t>
  </si>
  <si>
    <t>anonim19</t>
  </si>
  <si>
    <t>anonim20</t>
  </si>
  <si>
    <t>anonim21</t>
  </si>
  <si>
    <t>anonim22</t>
  </si>
  <si>
    <t>anonim23</t>
  </si>
  <si>
    <t>anonim24</t>
  </si>
  <si>
    <t>anonim25</t>
  </si>
  <si>
    <t>anonim26</t>
  </si>
  <si>
    <t>anonim27</t>
  </si>
  <si>
    <t>anonim28</t>
  </si>
  <si>
    <t>anonim29</t>
  </si>
  <si>
    <t>anonim30</t>
  </si>
  <si>
    <t>anonim31</t>
  </si>
  <si>
    <t>anonim32</t>
  </si>
  <si>
    <t>anonim33</t>
  </si>
  <si>
    <t>anonim34</t>
  </si>
  <si>
    <t>anonim35</t>
  </si>
  <si>
    <t>anonim36</t>
  </si>
  <si>
    <t>anonim37</t>
  </si>
  <si>
    <t>anonim38</t>
  </si>
  <si>
    <t>anonim39</t>
  </si>
  <si>
    <t>anonim40</t>
  </si>
  <si>
    <t>anonim41</t>
  </si>
  <si>
    <t>anonim42</t>
  </si>
  <si>
    <t>anonim43</t>
  </si>
  <si>
    <t>anonim44</t>
  </si>
  <si>
    <t>anonim45</t>
  </si>
  <si>
    <t>anonim46</t>
  </si>
  <si>
    <t>anonim47</t>
  </si>
  <si>
    <t>anonim48</t>
  </si>
  <si>
    <t>anonim49</t>
  </si>
  <si>
    <t>anonim50</t>
  </si>
  <si>
    <t>anonim51</t>
  </si>
  <si>
    <t>anonim52</t>
  </si>
  <si>
    <t>anonim53</t>
  </si>
  <si>
    <t>anonim54</t>
  </si>
  <si>
    <t>anonim55</t>
  </si>
  <si>
    <t>anonim56</t>
  </si>
  <si>
    <t>anonim57</t>
  </si>
  <si>
    <t>anonim58</t>
  </si>
  <si>
    <t>anonim59</t>
  </si>
  <si>
    <t>anonim60</t>
  </si>
  <si>
    <t>anonim61</t>
  </si>
  <si>
    <t>anonim62</t>
  </si>
  <si>
    <t>anonim63</t>
  </si>
  <si>
    <t>anonim64</t>
  </si>
  <si>
    <t>anonim65</t>
  </si>
  <si>
    <t>anonim66</t>
  </si>
  <si>
    <t>anonim67</t>
  </si>
  <si>
    <t>anonim68</t>
  </si>
  <si>
    <t>anonim69</t>
  </si>
  <si>
    <t>anonim70</t>
  </si>
  <si>
    <t>anonim71</t>
  </si>
  <si>
    <t>anonim72</t>
  </si>
  <si>
    <t>anonim73</t>
  </si>
  <si>
    <t>anonim74</t>
  </si>
  <si>
    <t>anonim75</t>
  </si>
  <si>
    <t>anonim76</t>
  </si>
  <si>
    <t>anonim77</t>
  </si>
  <si>
    <t>anonim78</t>
  </si>
  <si>
    <t>anonim79</t>
  </si>
  <si>
    <t>anonim80</t>
  </si>
  <si>
    <t>anonim81</t>
  </si>
  <si>
    <t>anonim82</t>
  </si>
  <si>
    <t>anonim83</t>
  </si>
  <si>
    <t>anonim84</t>
  </si>
  <si>
    <t>anonim85</t>
  </si>
  <si>
    <t>anonim86</t>
  </si>
  <si>
    <t>anonim87</t>
  </si>
  <si>
    <t>anonim88</t>
  </si>
  <si>
    <t>anonim89</t>
  </si>
  <si>
    <t>anonim90</t>
  </si>
  <si>
    <t>Átlag</t>
  </si>
  <si>
    <t>Azonosító:</t>
  </si>
  <si>
    <t>Objektumok:</t>
  </si>
  <si>
    <t>Attribútumok:</t>
  </si>
  <si>
    <t>Lépcsôk:</t>
  </si>
  <si>
    <t>Eltolás:</t>
  </si>
  <si>
    <t>Leírás:</t>
  </si>
  <si>
    <t>COCO STD: 1158860</t>
  </si>
  <si>
    <t>Rangsor</t>
  </si>
  <si>
    <t>X(A1)</t>
  </si>
  <si>
    <t>X(A2)</t>
  </si>
  <si>
    <t>X(A3)</t>
  </si>
  <si>
    <t>X(A4)</t>
  </si>
  <si>
    <t>X(A5)</t>
  </si>
  <si>
    <t>X(A6)</t>
  </si>
  <si>
    <t>X(A7)</t>
  </si>
  <si>
    <t>X(A8)</t>
  </si>
  <si>
    <t>X(A9)</t>
  </si>
  <si>
    <t>X(A10)</t>
  </si>
  <si>
    <t>X(A11)</t>
  </si>
  <si>
    <t>X(A12)</t>
  </si>
  <si>
    <t>Y(A13)</t>
  </si>
  <si>
    <t>O1</t>
  </si>
  <si>
    <t>O2</t>
  </si>
  <si>
    <t>O3</t>
  </si>
  <si>
    <t>O4</t>
  </si>
  <si>
    <t>O5</t>
  </si>
  <si>
    <t>Lépcsôk(1)</t>
  </si>
  <si>
    <t>S1</t>
  </si>
  <si>
    <t>(0+0)/(1)=0</t>
  </si>
  <si>
    <t>(0+5000)/(1)=5000</t>
  </si>
  <si>
    <t>S2</t>
  </si>
  <si>
    <t>(0+4833)/(1)=4833</t>
  </si>
  <si>
    <t>S3</t>
  </si>
  <si>
    <t>(0+4750)/(1)=4750</t>
  </si>
  <si>
    <t>S4</t>
  </si>
  <si>
    <t>(0+4000)/(1)=4000</t>
  </si>
  <si>
    <t>S5</t>
  </si>
  <si>
    <t>(0+3916)/(1)=3916</t>
  </si>
  <si>
    <t>Lépcsôk(2)</t>
  </si>
  <si>
    <t>COCO:STD</t>
  </si>
  <si>
    <t>Becslés</t>
  </si>
  <si>
    <t>Tény+0</t>
  </si>
  <si>
    <t>Delta</t>
  </si>
  <si>
    <t>Delta/Tény</t>
  </si>
  <si>
    <t>S1 összeg:</t>
  </si>
  <si>
    <t>S5 összeg:</t>
  </si>
  <si>
    <t>Becslés összeg:</t>
  </si>
  <si>
    <t>Tény összeg:</t>
  </si>
  <si>
    <t>Tény-becslés eltérés:</t>
  </si>
  <si>
    <t>Tény négyzetösszeg:</t>
  </si>
  <si>
    <t>Becslés négyzetösszeg:</t>
  </si>
  <si>
    <t>Négyzetösszeg hiba:</t>
  </si>
  <si>
    <t>Open url</t>
  </si>
  <si>
    <r>
      <t>Maximális memória használat: </t>
    </r>
    <r>
      <rPr>
        <b/>
        <sz val="9"/>
        <color rgb="FF333333"/>
        <rFont val="Verdana"/>
        <family val="2"/>
        <charset val="238"/>
      </rPr>
      <t>1.34 Mb</t>
    </r>
  </si>
  <si>
    <r>
      <t>A futtatás idôtartama: </t>
    </r>
    <r>
      <rPr>
        <b/>
        <sz val="9"/>
        <color rgb="FF333333"/>
        <rFont val="Verdana"/>
        <family val="2"/>
        <charset val="238"/>
      </rPr>
      <t>0.06 mp (0 p)</t>
    </r>
  </si>
  <si>
    <t>rank1</t>
  </si>
  <si>
    <t>rank2</t>
  </si>
  <si>
    <t>rank3</t>
  </si>
  <si>
    <t>rank4</t>
  </si>
  <si>
    <t>rank5</t>
  </si>
  <si>
    <t>Y(A5)</t>
  </si>
  <si>
    <t>O6</t>
  </si>
  <si>
    <t>O7</t>
  </si>
  <si>
    <t>O8</t>
  </si>
  <si>
    <t>O9</t>
  </si>
  <si>
    <t>O10</t>
  </si>
  <si>
    <t>O11</t>
  </si>
  <si>
    <t>O12</t>
  </si>
  <si>
    <t>S6</t>
  </si>
  <si>
    <t>S7</t>
  </si>
  <si>
    <t>S8</t>
  </si>
  <si>
    <t>S9</t>
  </si>
  <si>
    <t>S10</t>
  </si>
  <si>
    <t>S11</t>
  </si>
  <si>
    <t>S12</t>
  </si>
  <si>
    <t>S12 összeg:</t>
  </si>
  <si>
    <r>
      <t>A futtatás idôtartama: </t>
    </r>
    <r>
      <rPr>
        <b/>
        <sz val="9"/>
        <color rgb="FF333333"/>
        <rFont val="Verdana"/>
        <family val="2"/>
        <charset val="238"/>
      </rPr>
      <t>0.05 mp (0 p)</t>
    </r>
  </si>
  <si>
    <t>(4957.5+4999.4)/(2)=4978.45</t>
  </si>
  <si>
    <t>(11+11)/(2)=11</t>
  </si>
  <si>
    <t>(4956.5+4998.4)/(2)=4977.45</t>
  </si>
  <si>
    <t>(10+10)/(2)=10</t>
  </si>
  <si>
    <t>(4955.5+4997.4)/(2)=4976.45</t>
  </si>
  <si>
    <t>(9+9)/(2)=9</t>
  </si>
  <si>
    <t>(4954.5+4996.4)/(2)=4975.45</t>
  </si>
  <si>
    <t>(8+8)/(2)=8</t>
  </si>
  <si>
    <t>(4953.5+4995.4)/(2)=4974.45</t>
  </si>
  <si>
    <t>(7+7)/(2)=7</t>
  </si>
  <si>
    <t>(4952.5+4994.4)/(2)=4973.45</t>
  </si>
  <si>
    <t>(6+6)/(2)=6</t>
  </si>
  <si>
    <t>(4951.5+4993.4)/(2)=4972.45</t>
  </si>
  <si>
    <t>(5+5)/(2)=5</t>
  </si>
  <si>
    <t>(4950.5+4992.4)/(2)=4971.45</t>
  </si>
  <si>
    <t>(4+4)/(2)=4</t>
  </si>
  <si>
    <t>(4949.5+4991.4)/(2)=4970.45</t>
  </si>
  <si>
    <t>(3+3)/(2)=3</t>
  </si>
  <si>
    <t>(4948.5+4990.4)/(2)=4969.45</t>
  </si>
  <si>
    <t>(2+2)/(2)=2</t>
  </si>
  <si>
    <t>(4947.5+4989.4)/(2)=4968.45</t>
  </si>
  <si>
    <t>(1+1)/(2)=1</t>
  </si>
  <si>
    <t>(4946.5+4987.4)/(2)=4966.95</t>
  </si>
  <si>
    <t>(0+0)/(2)=0</t>
  </si>
  <si>
    <t>COCO:Y0</t>
  </si>
  <si>
    <t>COCO STD: 8598849</t>
  </si>
  <si>
    <t>(0+3000)/(1)=3000</t>
  </si>
  <si>
    <r>
      <t>A futtatás idôtartama: </t>
    </r>
    <r>
      <rPr>
        <b/>
        <sz val="9"/>
        <color rgb="FF333333"/>
        <rFont val="Verdana"/>
        <family val="2"/>
        <charset val="238"/>
      </rPr>
      <t>0.03 mp (0 p)</t>
    </r>
  </si>
  <si>
    <t>(1959.2+3918.4)/(2)=2938.8</t>
  </si>
  <si>
    <t>(1959.2+979.6)/(2)=1469.4</t>
  </si>
  <si>
    <t>(979.6+0)/(2)=489.8</t>
  </si>
  <si>
    <t>(0+3918.4)/(2)=1959.2</t>
  </si>
  <si>
    <t>(979.6+979.6)/(2)=979.6</t>
  </si>
  <si>
    <t>(0+979.6)/(2)=489.8</t>
  </si>
  <si>
    <t>COCO STD: 7852750</t>
  </si>
  <si>
    <t>(0+5217.4)/(2)=2608.7</t>
  </si>
  <si>
    <t>(3130.4+0)/(2)=1565.2</t>
  </si>
  <si>
    <t>(1043.5+0)/(2)=521.75</t>
  </si>
  <si>
    <t>(0+4173.9)/(2)=2086.95</t>
  </si>
  <si>
    <t>(0+2087)/(2)=1043.5</t>
  </si>
  <si>
    <r>
      <t>A futtatás idôtartama: </t>
    </r>
    <r>
      <rPr>
        <b/>
        <sz val="9"/>
        <color rgb="FF333333"/>
        <rFont val="Verdana"/>
        <family val="2"/>
        <charset val="238"/>
      </rPr>
      <t>0.04 mp (0 p)</t>
    </r>
  </si>
  <si>
    <t>COCO STD: 9153536</t>
  </si>
  <si>
    <r>
      <t>A futtatás idôtartama: </t>
    </r>
    <r>
      <rPr>
        <b/>
        <sz val="9"/>
        <color rgb="FF333333"/>
        <rFont val="Verdana"/>
        <family val="2"/>
        <charset val="238"/>
      </rPr>
      <t>0.07 mp (0 p)</t>
    </r>
  </si>
  <si>
    <t>COCO Y0: 2491149</t>
  </si>
  <si>
    <t>COCO Y0: 9089119</t>
  </si>
  <si>
    <t>Y(A6)</t>
  </si>
  <si>
    <t>(11.9+10.9)/(2)=11.45</t>
  </si>
  <si>
    <t>(18.9+10.9)/(2)=14.9</t>
  </si>
  <si>
    <t>(10.9+10.9)/(2)=10.95</t>
  </si>
  <si>
    <t>(959.1+977)/(2)=968.05</t>
  </si>
  <si>
    <t>(10.9+9.9)/(2)=10.45</t>
  </si>
  <si>
    <t>(17.9+9.9)/(2)=13.95</t>
  </si>
  <si>
    <t>(9.9+9.9)/(2)=9.95</t>
  </si>
  <si>
    <t>(958.1+976)/(2)=967.05</t>
  </si>
  <si>
    <t>(9.9+9)/(2)=9.45</t>
  </si>
  <si>
    <t>(10.9+9)/(2)=9.95</t>
  </si>
  <si>
    <t>(9+9)/(2)=8.95</t>
  </si>
  <si>
    <t>(957.1+975)/(2)=966.05</t>
  </si>
  <si>
    <t>(8+8)/(2)=7.95</t>
  </si>
  <si>
    <t>(956.1+974)/(2)=965.1</t>
  </si>
  <si>
    <t>(7+7)/(2)=6.95</t>
  </si>
  <si>
    <t>(955.1+973)/(2)=964.1</t>
  </si>
  <si>
    <t>(6+6)/(2)=5.95</t>
  </si>
  <si>
    <t>(954.1+972)/(2)=963.1</t>
  </si>
  <si>
    <t>(5+5)/(2)=4.95</t>
  </si>
  <si>
    <t>(953.1+971)/(2)=962.1</t>
  </si>
  <si>
    <t>(952.1+970.1)/(2)=961.1</t>
  </si>
  <si>
    <t>(951.2+969.1)/(2)=960.1</t>
  </si>
  <si>
    <t>(950.2+968.1)/(2)=959.1</t>
  </si>
  <si>
    <t>(949.2+967.1)/(2)=958.1</t>
  </si>
  <si>
    <t>GYANÚS, MERT AZ 5-5-ÖN KÍVÜL NINCS TÖBB AZONOS ÉRTÉKPÁR</t>
  </si>
  <si>
    <t>DELTA^2</t>
  </si>
  <si>
    <t>y0</t>
  </si>
  <si>
    <t>COCO Y0: 9244956</t>
  </si>
  <si>
    <t>(966.4+993.5)/(2)=979.95</t>
  </si>
  <si>
    <t>(959.4+992.5)/(2)=975.95</t>
  </si>
  <si>
    <t>(958.4+991.5)/(2)=974.95</t>
  </si>
  <si>
    <t>(957.4+990.5)/(2)=973.95</t>
  </si>
  <si>
    <r>
      <t>Maximális memória használat: </t>
    </r>
    <r>
      <rPr>
        <b/>
        <sz val="7"/>
        <color rgb="FF333333"/>
        <rFont val="Verdana"/>
        <family val="2"/>
        <charset val="238"/>
      </rPr>
      <t>1.35 Mb</t>
    </r>
  </si>
  <si>
    <r>
      <t>A futtatás idôtartama: </t>
    </r>
    <r>
      <rPr>
        <b/>
        <sz val="7"/>
        <color rgb="FF333333"/>
        <rFont val="Verdana"/>
        <family val="2"/>
        <charset val="238"/>
      </rPr>
      <t>0.06 mp (0 p)</t>
    </r>
  </si>
  <si>
    <t>attribútum-kockázat</t>
  </si>
  <si>
    <t>konklúzió</t>
  </si>
  <si>
    <t>alacsonyabb átlaghoz (3.9) jobb kockázati érték (1015)</t>
  </si>
  <si>
    <t>magasabb átlaghoz (4.0) nagyobb kockázati érték (1018)</t>
  </si>
  <si>
    <t>egyelőre ellentmondásos beavatkozási pont</t>
  </si>
  <si>
    <t>további vizsgálatok szükségesek</t>
  </si>
  <si>
    <t>pl. idősor? Romló vs javuló helyzet?</t>
  </si>
  <si>
    <t>dátum eltérés</t>
  </si>
  <si>
    <t>=idősorban van eleve!!!</t>
  </si>
  <si>
    <t>statisztikák</t>
  </si>
  <si>
    <t>meredekség</t>
  </si>
  <si>
    <t>időtengely (nap)</t>
  </si>
  <si>
    <t>szórás</t>
  </si>
  <si>
    <t>max</t>
  </si>
  <si>
    <t>min</t>
  </si>
  <si>
    <t>medián</t>
  </si>
  <si>
    <t>módusz</t>
  </si>
  <si>
    <t>irány</t>
  </si>
  <si>
    <t>max-min</t>
  </si>
  <si>
    <t>transzponálás</t>
  </si>
  <si>
    <t>sorrend</t>
  </si>
  <si>
    <t>Y0</t>
  </si>
  <si>
    <t>minél kisebb</t>
  </si>
  <si>
    <t>minél nagyobb</t>
  </si>
  <si>
    <t>COCO Y0: 7143095</t>
  </si>
  <si>
    <t>Y(A8)</t>
  </si>
  <si>
    <t>(0+989)/(1)=989</t>
  </si>
  <si>
    <t>(0+980)/(1)=980</t>
  </si>
  <si>
    <t>(0+4)/(1)=4</t>
  </si>
  <si>
    <t>(0+17)/(1)=17</t>
  </si>
  <si>
    <t>(0+979)/(1)=979</t>
  </si>
  <si>
    <t>(0+3)/(1)=3</t>
  </si>
  <si>
    <t>(0+6)/(1)=6</t>
  </si>
  <si>
    <t>(0+978)/(1)=978</t>
  </si>
  <si>
    <t>(0+2)/(1)=2</t>
  </si>
  <si>
    <t>(0+977)/(1)=977</t>
  </si>
  <si>
    <t>(0+1)/(1)=1</t>
  </si>
  <si>
    <r>
      <t>Maximális memória használat: </t>
    </r>
    <r>
      <rPr>
        <b/>
        <sz val="7"/>
        <color rgb="FF333333"/>
        <rFont val="Verdana"/>
        <family val="2"/>
        <charset val="238"/>
      </rPr>
      <t>1.34 Mb</t>
    </r>
  </si>
  <si>
    <r>
      <t>A futtatás idôtartama: </t>
    </r>
    <r>
      <rPr>
        <b/>
        <sz val="7"/>
        <color rgb="FF333333"/>
        <rFont val="Verdana"/>
        <family val="2"/>
        <charset val="238"/>
      </rPr>
      <t>0.1 mp (0 p)</t>
    </r>
  </si>
  <si>
    <t>&lt;--még fel nem használt input!</t>
  </si>
  <si>
    <t>COCO Y0: 3314318</t>
  </si>
  <si>
    <t>(4+996.8)/(2)=500.4</t>
  </si>
  <si>
    <t>(982.8+4)/(2)=493.4</t>
  </si>
  <si>
    <t>(3+995.8)/(2)=499.4</t>
  </si>
  <si>
    <t>(981.8+3)/(2)=492.4</t>
  </si>
  <si>
    <t>(2+994.8)/(2)=498.4</t>
  </si>
  <si>
    <t>(980.8+2)/(2)=491.4</t>
  </si>
  <si>
    <t>(1+993.8)/(2)=497.4</t>
  </si>
  <si>
    <t>(979.8+1)/(2)=490.4</t>
  </si>
  <si>
    <t>(978.8+0)/(2)=489.4</t>
  </si>
  <si>
    <r>
      <t>A futtatás idôtartama: </t>
    </r>
    <r>
      <rPr>
        <b/>
        <sz val="7"/>
        <color rgb="FF333333"/>
        <rFont val="Verdana"/>
        <family val="2"/>
        <charset val="238"/>
      </rPr>
      <t>0.04 mp (0 p)</t>
    </r>
  </si>
  <si>
    <t>idealitás</t>
  </si>
  <si>
    <t>annál inkább rendben, minél nagyobb</t>
  </si>
  <si>
    <t>ÚJ OAM</t>
  </si>
  <si>
    <t>átlag(1…12)</t>
  </si>
  <si>
    <t>átlag(1…10)</t>
  </si>
  <si>
    <t>I.</t>
  </si>
  <si>
    <t>II.</t>
  </si>
  <si>
    <t>minél nagyobb, annál ideálisabb</t>
  </si>
  <si>
    <r>
      <t>A futtatás idôtartama: </t>
    </r>
    <r>
      <rPr>
        <b/>
        <sz val="7"/>
        <color rgb="FF333333"/>
        <rFont val="Verdana"/>
        <family val="2"/>
        <charset val="238"/>
      </rPr>
      <t>0.05 mp (0 p)</t>
    </r>
  </si>
  <si>
    <t>attribútum idealitás</t>
  </si>
  <si>
    <t>minél KISEBB</t>
  </si>
  <si>
    <t>nagyobb</t>
  </si>
  <si>
    <t>COCO Y0: 3044851</t>
  </si>
  <si>
    <t>(4+1001.6)/(2)=502.8</t>
  </si>
  <si>
    <t>(990.6+4)/(2)=497.3</t>
  </si>
  <si>
    <t>(3+1000.6)/(2)=501.8</t>
  </si>
  <si>
    <t>(989.6+3)/(2)=496.3</t>
  </si>
  <si>
    <t>(2+999.6)/(2)=500.8</t>
  </si>
  <si>
    <t>(987.6+2)/(2)=494.8</t>
  </si>
  <si>
    <t>(1+998.6)/(2)=499.8</t>
  </si>
  <si>
    <t>(986.6+1)/(2)=493.8</t>
  </si>
  <si>
    <t>(0+997.6)/(2)=498.8</t>
  </si>
  <si>
    <t>(985.6+0)/(2)=492.8</t>
  </si>
  <si>
    <t>&lt;--holtverseny</t>
  </si>
  <si>
    <t>=quasi nincs szignifikáns különbség</t>
  </si>
  <si>
    <t>&lt;--felhasználva (egymás hatását kioltották)</t>
  </si>
  <si>
    <t>COCO Y0: 5881619</t>
  </si>
  <si>
    <t>(0+990)/(1)=990</t>
  </si>
  <si>
    <t>(0+998)/(1)=998</t>
  </si>
  <si>
    <t>(0+997)/(1)=997</t>
  </si>
  <si>
    <t>(0+988)/(1)=988</t>
  </si>
  <si>
    <t>COCO Y0: 2814343</t>
  </si>
  <si>
    <t>Y(A4)</t>
  </si>
  <si>
    <t>(4+5)/(2)=4.5</t>
  </si>
  <si>
    <t>(993.4+4)/(2)=498.7</t>
  </si>
  <si>
    <t>(4+1001.4)/(2)=502.7</t>
  </si>
  <si>
    <t>(3+4)/(2)=3.5</t>
  </si>
  <si>
    <t>(992.4+3)/(2)=497.7</t>
  </si>
  <si>
    <t>(3+1000.4)/(2)=501.7</t>
  </si>
  <si>
    <t>(2+3)/(2)=2.5</t>
  </si>
  <si>
    <t>(991.4+2)/(2)=496.7</t>
  </si>
  <si>
    <t>(2+999.4)/(2)=500.7</t>
  </si>
  <si>
    <t>(1+2)/(2)=1.5</t>
  </si>
  <si>
    <t>(990.4+1)/(2)=495.7</t>
  </si>
  <si>
    <t>(1+998.4)/(2)=499.7</t>
  </si>
  <si>
    <t>(989.4+0)/(2)=494.7</t>
  </si>
  <si>
    <t>(0+997.4)/(2)=498.7</t>
  </si>
  <si>
    <t>&lt;--itt kell mégis inkább tüzet oltani, mert a naiv átlagok és a meredekség kioltják egymás hatását, tehát marad a két modellrészeredmény (I és II)</t>
  </si>
  <si>
    <t>önálló tényezőként értelmezve</t>
  </si>
  <si>
    <t xml:space="preserve">&lt;--még fel nem használt attribútumok </t>
  </si>
  <si>
    <t>a szórás és az átlag INVERZE (véletlenül)</t>
  </si>
  <si>
    <t>&lt;--a meredekség indirekt módon mégis hat: mert direkt módon is a követelmény lenne a gyengébb a fenti holtverseny után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</si>
</sst>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9" x14ac:knownFonts="1">
    <font>
      <sz val="11"/>
      <color theme="1"/>
      <name val="Calibri"/>
      <family val="2"/>
      <scheme val="minor"/>
    </font>
    <font>
      <sz val="8"/>
      <name val="Calibri"/>
      <family val="2"/>
      <scheme val="minor"/>
    </font>
    <font>
      <sz val="14"/>
      <color rgb="FF000000"/>
      <name val="Times New Roman"/>
      <family val="1"/>
      <charset val="238"/>
    </font>
    <font>
      <sz val="8"/>
      <color rgb="FF000000"/>
      <name val="Verdana"/>
      <family val="2"/>
      <charset val="238"/>
    </font>
    <font>
      <b/>
      <sz val="8"/>
      <color rgb="FF000000"/>
      <name val="Verdana"/>
      <family val="2"/>
      <charset val="238"/>
    </font>
    <font>
      <b/>
      <sz val="7"/>
      <color rgb="FFFFFFFF"/>
      <name val="Verdana"/>
      <family val="2"/>
      <charset val="238"/>
    </font>
    <font>
      <sz val="7"/>
      <color rgb="FF333333"/>
      <name val="Verdana"/>
      <family val="2"/>
      <charset val="238"/>
    </font>
    <font>
      <sz val="10"/>
      <color rgb="FF333333"/>
      <name val="Verdana"/>
      <family val="2"/>
      <charset val="238"/>
    </font>
    <font>
      <sz val="9"/>
      <color rgb="FF333333"/>
      <name val="Verdana"/>
      <family val="2"/>
      <charset val="238"/>
    </font>
    <font>
      <b/>
      <sz val="9"/>
      <color rgb="FF333333"/>
      <name val="Verdana"/>
      <family val="2"/>
      <charset val="238"/>
    </font>
    <font>
      <u/>
      <sz val="11"/>
      <color theme="10"/>
      <name val="Calibri"/>
      <family val="2"/>
      <scheme val="minor"/>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b/>
      <sz val="7"/>
      <color rgb="FF333333"/>
      <name val="Verdana"/>
      <family val="2"/>
      <charset val="238"/>
    </font>
    <font>
      <sz val="11"/>
      <color rgb="FFFF0000"/>
      <name val="Calibri"/>
      <family val="2"/>
      <scheme val="minor"/>
    </font>
    <font>
      <b/>
      <sz val="5"/>
      <color theme="1"/>
      <name val="Verdana"/>
      <family val="2"/>
      <charset val="238"/>
    </font>
  </fonts>
  <fills count="8">
    <fill>
      <patternFill patternType="none"/>
    </fill>
    <fill>
      <patternFill patternType="gray125"/>
    </fill>
    <fill>
      <patternFill patternType="solid">
        <fgColor rgb="FFFFFF00"/>
        <bgColor indexed="64"/>
      </patternFill>
    </fill>
    <fill>
      <patternFill patternType="solid">
        <fgColor rgb="FF333333"/>
        <bgColor indexed="64"/>
      </patternFill>
    </fill>
    <fill>
      <patternFill patternType="solid">
        <fgColor rgb="FFFFFFFF"/>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s>
  <borders count="4">
    <border>
      <left/>
      <right/>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rgb="FF000000"/>
      </left>
      <right/>
      <top/>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xf numFmtId="14" fontId="0" fillId="0" borderId="0" xfId="0" applyNumberFormat="1"/>
    <xf numFmtId="164" fontId="0" fillId="0" borderId="0" xfId="0" applyNumberFormat="1"/>
    <xf numFmtId="165" fontId="0" fillId="0" borderId="0" xfId="0" applyNumberFormat="1"/>
    <xf numFmtId="165" fontId="0" fillId="2" borderId="0" xfId="0" applyNumberFormat="1" applyFill="1"/>
    <xf numFmtId="0" fontId="0" fillId="2" borderId="0" xfId="0" applyFill="1"/>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right" vertical="center" wrapText="1"/>
    </xf>
    <xf numFmtId="0" fontId="3" fillId="0" borderId="0" xfId="0" applyFont="1" applyAlignment="1">
      <alignment vertical="center" wrapText="1"/>
    </xf>
    <xf numFmtId="0" fontId="5" fillId="3"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0" fillId="0" borderId="0" xfId="1"/>
    <xf numFmtId="0" fontId="8" fillId="0" borderId="0" xfId="0" applyFont="1"/>
    <xf numFmtId="0" fontId="6" fillId="5"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6" borderId="0" xfId="0" applyFill="1"/>
    <xf numFmtId="0" fontId="0" fillId="6" borderId="0" xfId="0" applyFill="1" applyAlignment="1">
      <alignment wrapText="1"/>
    </xf>
    <xf numFmtId="0" fontId="12" fillId="0" borderId="0" xfId="0" applyFont="1" applyAlignment="1">
      <alignment horizontal="right" vertical="center" wrapText="1"/>
    </xf>
    <xf numFmtId="0" fontId="11" fillId="0" borderId="0" xfId="0" applyFont="1" applyAlignment="1">
      <alignment vertical="center" wrapText="1"/>
    </xf>
    <xf numFmtId="0" fontId="13" fillId="3"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6" fillId="0" borderId="0" xfId="0" applyFont="1"/>
    <xf numFmtId="0" fontId="0" fillId="0" borderId="0" xfId="0" applyAlignment="1">
      <alignment wrapText="1"/>
    </xf>
    <xf numFmtId="0" fontId="0" fillId="0" borderId="0" xfId="0" quotePrefix="1"/>
    <xf numFmtId="0" fontId="17" fillId="0" borderId="0" xfId="0" quotePrefix="1" applyFont="1"/>
    <xf numFmtId="0" fontId="13"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5" borderId="0" xfId="0" applyFill="1"/>
    <xf numFmtId="0" fontId="0" fillId="7" borderId="0" xfId="0" applyFill="1"/>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1</xdr:col>
      <xdr:colOff>38100</xdr:colOff>
      <xdr:row>67</xdr:row>
      <xdr:rowOff>22860</xdr:rowOff>
    </xdr:to>
    <xdr:pic>
      <xdr:nvPicPr>
        <xdr:cNvPr id="2" name="Kép 1" descr="COCO">
          <a:extLst>
            <a:ext uri="{FF2B5EF4-FFF2-40B4-BE49-F238E27FC236}">
              <a16:creationId xmlns:a16="http://schemas.microsoft.com/office/drawing/2014/main" id="{2DEF7DFD-518D-46C4-A438-E1197EF73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8720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1</xdr:col>
      <xdr:colOff>38100</xdr:colOff>
      <xdr:row>126</xdr:row>
      <xdr:rowOff>22860</xdr:rowOff>
    </xdr:to>
    <xdr:pic>
      <xdr:nvPicPr>
        <xdr:cNvPr id="3" name="Kép 2" descr="COCO">
          <a:extLst>
            <a:ext uri="{FF2B5EF4-FFF2-40B4-BE49-F238E27FC236}">
              <a16:creationId xmlns:a16="http://schemas.microsoft.com/office/drawing/2014/main" id="{5B2CF2C6-90E0-49CC-8A9F-30ED8CCBC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8672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3</xdr:col>
      <xdr:colOff>76200</xdr:colOff>
      <xdr:row>81</xdr:row>
      <xdr:rowOff>108858</xdr:rowOff>
    </xdr:to>
    <xdr:pic>
      <xdr:nvPicPr>
        <xdr:cNvPr id="2" name="Picture 1" descr="CO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4950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155</xdr:row>
      <xdr:rowOff>0</xdr:rowOff>
    </xdr:from>
    <xdr:to>
      <xdr:col>3</xdr:col>
      <xdr:colOff>76200</xdr:colOff>
      <xdr:row>158</xdr:row>
      <xdr:rowOff>1</xdr:rowOff>
    </xdr:to>
    <xdr:pic>
      <xdr:nvPicPr>
        <xdr:cNvPr id="3" name="Picture 2" descr="COC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421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231</xdr:row>
      <xdr:rowOff>0</xdr:rowOff>
    </xdr:from>
    <xdr:to>
      <xdr:col>3</xdr:col>
      <xdr:colOff>76200</xdr:colOff>
      <xdr:row>234</xdr:row>
      <xdr:rowOff>0</xdr:rowOff>
    </xdr:to>
    <xdr:pic>
      <xdr:nvPicPr>
        <xdr:cNvPr id="4" name="Picture 3" descr="COC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307</xdr:row>
      <xdr:rowOff>0</xdr:rowOff>
    </xdr:from>
    <xdr:to>
      <xdr:col>3</xdr:col>
      <xdr:colOff>76200</xdr:colOff>
      <xdr:row>309</xdr:row>
      <xdr:rowOff>185056</xdr:rowOff>
    </xdr:to>
    <xdr:pic>
      <xdr:nvPicPr>
        <xdr:cNvPr id="5" name="Picture 4" descr="CO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8276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384</xdr:row>
      <xdr:rowOff>0</xdr:rowOff>
    </xdr:from>
    <xdr:to>
      <xdr:col>3</xdr:col>
      <xdr:colOff>76200</xdr:colOff>
      <xdr:row>387</xdr:row>
      <xdr:rowOff>0</xdr:rowOff>
    </xdr:to>
    <xdr:pic>
      <xdr:nvPicPr>
        <xdr:cNvPr id="6" name="Picture 5" descr="CO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8776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384</xdr:row>
      <xdr:rowOff>0</xdr:rowOff>
    </xdr:from>
    <xdr:to>
      <xdr:col>3</xdr:col>
      <xdr:colOff>76200</xdr:colOff>
      <xdr:row>387</xdr:row>
      <xdr:rowOff>0</xdr:rowOff>
    </xdr:to>
    <xdr:pic>
      <xdr:nvPicPr>
        <xdr:cNvPr id="7" name="Picture 6" descr="COCO">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8776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307</xdr:row>
      <xdr:rowOff>0</xdr:rowOff>
    </xdr:from>
    <xdr:to>
      <xdr:col>3</xdr:col>
      <xdr:colOff>76200</xdr:colOff>
      <xdr:row>309</xdr:row>
      <xdr:rowOff>185056</xdr:rowOff>
    </xdr:to>
    <xdr:pic>
      <xdr:nvPicPr>
        <xdr:cNvPr id="8" name="Picture 7" descr="COCO">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8276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155</xdr:row>
      <xdr:rowOff>0</xdr:rowOff>
    </xdr:from>
    <xdr:to>
      <xdr:col>3</xdr:col>
      <xdr:colOff>76200</xdr:colOff>
      <xdr:row>158</xdr:row>
      <xdr:rowOff>1</xdr:rowOff>
    </xdr:to>
    <xdr:pic>
      <xdr:nvPicPr>
        <xdr:cNvPr id="9" name="Picture 8" descr="COCO">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4215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17</xdr:row>
      <xdr:rowOff>0</xdr:rowOff>
    </xdr:from>
    <xdr:to>
      <xdr:col>28</xdr:col>
      <xdr:colOff>76200</xdr:colOff>
      <xdr:row>19</xdr:row>
      <xdr:rowOff>163287</xdr:rowOff>
    </xdr:to>
    <xdr:pic>
      <xdr:nvPicPr>
        <xdr:cNvPr id="10" name="Picture 9" descr="COCO">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0" y="323850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0</xdr:colOff>
      <xdr:row>0</xdr:row>
      <xdr:rowOff>0</xdr:rowOff>
    </xdr:from>
    <xdr:to>
      <xdr:col>53</xdr:col>
      <xdr:colOff>76200</xdr:colOff>
      <xdr:row>3</xdr:row>
      <xdr:rowOff>22860</xdr:rowOff>
    </xdr:to>
    <xdr:pic>
      <xdr:nvPicPr>
        <xdr:cNvPr id="11" name="Kép 10" descr="COCO">
          <a:extLst>
            <a:ext uri="{FF2B5EF4-FFF2-40B4-BE49-F238E27FC236}">
              <a16:creationId xmlns:a16="http://schemas.microsoft.com/office/drawing/2014/main" id="{EE75DAF1-C2CF-4986-B7E2-41C78DF5C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52</xdr:row>
      <xdr:rowOff>0</xdr:rowOff>
    </xdr:from>
    <xdr:to>
      <xdr:col>12</xdr:col>
      <xdr:colOff>76200</xdr:colOff>
      <xdr:row>54</xdr:row>
      <xdr:rowOff>188322</xdr:rowOff>
    </xdr:to>
    <xdr:pic>
      <xdr:nvPicPr>
        <xdr:cNvPr id="13" name="Kép 12" descr="COCO">
          <a:extLst>
            <a:ext uri="{FF2B5EF4-FFF2-40B4-BE49-F238E27FC236}">
              <a16:creationId xmlns:a16="http://schemas.microsoft.com/office/drawing/2014/main" id="{2571C7BD-B200-4535-9FF5-84688682D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431036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52</xdr:row>
      <xdr:rowOff>0</xdr:rowOff>
    </xdr:from>
    <xdr:to>
      <xdr:col>12</xdr:col>
      <xdr:colOff>76200</xdr:colOff>
      <xdr:row>55</xdr:row>
      <xdr:rowOff>0</xdr:rowOff>
    </xdr:to>
    <xdr:pic>
      <xdr:nvPicPr>
        <xdr:cNvPr id="14" name="Kép 13" descr="COCO">
          <a:extLst>
            <a:ext uri="{FF2B5EF4-FFF2-40B4-BE49-F238E27FC236}">
              <a16:creationId xmlns:a16="http://schemas.microsoft.com/office/drawing/2014/main" id="{36819122-CAA0-4441-9FDE-C96CDF3B5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412748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109</xdr:row>
      <xdr:rowOff>228600</xdr:rowOff>
    </xdr:from>
    <xdr:to>
      <xdr:col>12</xdr:col>
      <xdr:colOff>76200</xdr:colOff>
      <xdr:row>112</xdr:row>
      <xdr:rowOff>133894</xdr:rowOff>
    </xdr:to>
    <xdr:pic>
      <xdr:nvPicPr>
        <xdr:cNvPr id="15" name="Kép 14" descr="COCO">
          <a:extLst>
            <a:ext uri="{FF2B5EF4-FFF2-40B4-BE49-F238E27FC236}">
              <a16:creationId xmlns:a16="http://schemas.microsoft.com/office/drawing/2014/main" id="{7609F3AC-44FF-4326-B806-9AE1A41D1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27127200"/>
          <a:ext cx="1905000" cy="62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162</xdr:row>
      <xdr:rowOff>0</xdr:rowOff>
    </xdr:from>
    <xdr:to>
      <xdr:col>12</xdr:col>
      <xdr:colOff>76200</xdr:colOff>
      <xdr:row>165</xdr:row>
      <xdr:rowOff>0</xdr:rowOff>
    </xdr:to>
    <xdr:pic>
      <xdr:nvPicPr>
        <xdr:cNvPr id="16" name="Kép 15" descr="COCO">
          <a:extLst>
            <a:ext uri="{FF2B5EF4-FFF2-40B4-BE49-F238E27FC236}">
              <a16:creationId xmlns:a16="http://schemas.microsoft.com/office/drawing/2014/main" id="{39FA8CD4-6A16-4FAA-B24F-E03B69A97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797808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1905000</xdr:colOff>
      <xdr:row>21</xdr:row>
      <xdr:rowOff>0</xdr:rowOff>
    </xdr:to>
    <xdr:pic>
      <xdr:nvPicPr>
        <xdr:cNvPr id="2" name="Picture 1" descr="COC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iau.my-x.hu/myx-free/coco/test/331431820220326040950.html" TargetMode="External"/><Relationship Id="rId1" Type="http://schemas.openxmlformats.org/officeDocument/2006/relationships/hyperlink" Target="https://miau.my-x.hu/myx-free/coco/test/714309520220326040821.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iau.my-x.hu/myx-free/coco/test/304485120220326041830.html" TargetMode="External"/><Relationship Id="rId3" Type="http://schemas.openxmlformats.org/officeDocument/2006/relationships/hyperlink" Target="https://miau.my-x.hu/myx-free/coco/test/785275020220325100016.html" TargetMode="External"/><Relationship Id="rId7" Type="http://schemas.openxmlformats.org/officeDocument/2006/relationships/hyperlink" Target="https://miau.my-x.hu/myx-free/coco/test/924495620220325174026.html" TargetMode="External"/><Relationship Id="rId2" Type="http://schemas.openxmlformats.org/officeDocument/2006/relationships/hyperlink" Target="https://miau.my-x.hu/myx-free/coco/test/859884920220325095711.html" TargetMode="External"/><Relationship Id="rId1" Type="http://schemas.openxmlformats.org/officeDocument/2006/relationships/hyperlink" Target="https://miau.my-x.hu/myx-free/coco/test/643361220220325095413.html" TargetMode="External"/><Relationship Id="rId6" Type="http://schemas.openxmlformats.org/officeDocument/2006/relationships/hyperlink" Target="https://miau.my-x.hu/myx-free/coco/test/908911920220325102032.html" TargetMode="External"/><Relationship Id="rId11" Type="http://schemas.openxmlformats.org/officeDocument/2006/relationships/drawing" Target="../drawings/drawing2.xml"/><Relationship Id="rId5" Type="http://schemas.openxmlformats.org/officeDocument/2006/relationships/hyperlink" Target="https://miau.my-x.hu/myx-free/coco/test/249114920220325100738.html" TargetMode="External"/><Relationship Id="rId10" Type="http://schemas.openxmlformats.org/officeDocument/2006/relationships/hyperlink" Target="https://miau.my-x.hu/myx-free/coco/test/281434320220326042913.html" TargetMode="External"/><Relationship Id="rId4" Type="http://schemas.openxmlformats.org/officeDocument/2006/relationships/hyperlink" Target="https://miau.my-x.hu/myx-free/coco/test/915353620220325100501.html" TargetMode="External"/><Relationship Id="rId9" Type="http://schemas.openxmlformats.org/officeDocument/2006/relationships/hyperlink" Target="https://miau.my-x.hu/myx-free/coco/test/588161920220326042740.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miau.my-x.hu/myx-free/coco/test/11588602022032509265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workbookViewId="0">
      <selection activeCell="A4" sqref="A4:A5"/>
    </sheetView>
  </sheetViews>
  <sheetFormatPr defaultRowHeight="14.4" x14ac:dyDescent="0.3"/>
  <cols>
    <col min="16" max="16" width="10.109375" bestFit="1" customWidth="1"/>
  </cols>
  <sheetData>
    <row r="1" spans="1:16" x14ac:dyDescent="0.3">
      <c r="B1" t="str">
        <f>'14683'!A1</f>
        <v>Követelmények teljesíthetősége</v>
      </c>
      <c r="C1" t="str">
        <f>'14683'!B1</f>
        <v>Tárgy hasznossága</v>
      </c>
      <c r="D1" t="str">
        <f>'14683'!C1</f>
        <v>Segítőkészség</v>
      </c>
      <c r="E1" t="str">
        <f>'14683'!D1</f>
        <v>Felkészültség</v>
      </c>
      <c r="F1" t="str">
        <f>'14683'!E1</f>
        <v>Előadásmód</v>
      </c>
      <c r="G1" t="str">
        <f>'14683'!F1</f>
        <v>Szexi</v>
      </c>
      <c r="H1" t="str">
        <f>'14683'!G1</f>
        <v>Tantargy</v>
      </c>
      <c r="I1" t="str">
        <f>'14683'!H1</f>
        <v>Szoveges ertekeles</v>
      </c>
      <c r="J1" t="str">
        <f>'14683'!I1</f>
        <v>Datum</v>
      </c>
      <c r="M1" t="s">
        <v>213</v>
      </c>
      <c r="N1" t="str">
        <f>'14683'!G1</f>
        <v>Tantargy</v>
      </c>
      <c r="O1" t="s">
        <v>210</v>
      </c>
      <c r="P1" t="str">
        <f>'14683'!I1</f>
        <v>Datum</v>
      </c>
    </row>
    <row r="2" spans="1:16" x14ac:dyDescent="0.3">
      <c r="B2" t="str">
        <f>'14683'!A2</f>
        <v>4.48</v>
      </c>
      <c r="C2" t="str">
        <f>'14683'!B2</f>
        <v>4.45</v>
      </c>
      <c r="D2" t="str">
        <f>'14683'!C2</f>
        <v>4.83</v>
      </c>
      <c r="E2" t="str">
        <f>'14683'!D2</f>
        <v>4.87</v>
      </c>
      <c r="F2" t="str">
        <f>'14683'!E2</f>
        <v>4.75</v>
      </c>
      <c r="H2" t="s">
        <v>26</v>
      </c>
      <c r="N2" t="s">
        <v>14</v>
      </c>
      <c r="O2" t="s">
        <v>211</v>
      </c>
      <c r="P2" s="1">
        <v>44640</v>
      </c>
    </row>
    <row r="4" spans="1:16" x14ac:dyDescent="0.3">
      <c r="A4" t="s">
        <v>197</v>
      </c>
      <c r="B4" t="s">
        <v>0</v>
      </c>
      <c r="C4" t="s">
        <v>1</v>
      </c>
      <c r="D4" t="s">
        <v>2</v>
      </c>
      <c r="E4" t="s">
        <v>3</v>
      </c>
      <c r="F4" t="s">
        <v>4</v>
      </c>
      <c r="G4" t="s">
        <v>5</v>
      </c>
      <c r="H4" t="s">
        <v>6</v>
      </c>
      <c r="I4" t="s">
        <v>7</v>
      </c>
      <c r="J4" t="s">
        <v>8</v>
      </c>
    </row>
    <row r="5" spans="1:16" x14ac:dyDescent="0.3">
      <c r="A5" t="s">
        <v>198</v>
      </c>
      <c r="B5">
        <f>IF('14683'!$G10='14683Analizis'!$H$2,'14683'!A10)</f>
        <v>4</v>
      </c>
      <c r="C5">
        <f>IF('14683'!$G10='14683Analizis'!$H$2,'14683'!B10)</f>
        <v>4</v>
      </c>
      <c r="D5">
        <f>IF('14683'!$G10='14683Analizis'!$H$2,'14683'!C10)</f>
        <v>5</v>
      </c>
      <c r="E5">
        <f>IF('14683'!$G10='14683Analizis'!$H$2,'14683'!D10)</f>
        <v>5</v>
      </c>
      <c r="F5">
        <f>IF('14683'!$G10='14683Analizis'!$H$2,'14683'!E10)</f>
        <v>5</v>
      </c>
      <c r="G5">
        <f>IF('14683'!$G10='14683Analizis'!$H$2,'14683'!F10)</f>
        <v>0</v>
      </c>
      <c r="H5" t="str">
        <f>IF('14683'!$G10='14683Analizis'!$H$2,'14683'!G10)</f>
        <v>Analízis</v>
      </c>
      <c r="I5" t="str">
        <f>IF('14683'!$G10='14683Analizis'!$H$2,'14683'!H10)</f>
        <v>Az egyik legjobb tanár az iskolában. Nem véletlen, hogy az ő előadásaira még a félév végén is egész sokan bejárnak. A gyakorlatot örülök, hogy hozzá sikerült felvenni, mert nagyon érthetően magyaráz, de ha nem érted meg elsőre, akkor szívesen elmagyarázza újra, vagy másképpen. A zh-k teljesíthetőek, hogyha eleget készülsz rá, és nem előtte lévő nap próbálsz megtanulni pl. integrálni...</v>
      </c>
      <c r="J5" t="str">
        <f>IF('14683'!$G10='14683Analizis'!$H$2,'14683'!I10)</f>
        <v>2019-11-15</v>
      </c>
    </row>
    <row r="6" spans="1:16" x14ac:dyDescent="0.3">
      <c r="A6" t="s">
        <v>199</v>
      </c>
      <c r="B6">
        <f>IF('14683'!$G16='14683Analizis'!$H$2,'14683'!A16)</f>
        <v>5</v>
      </c>
      <c r="C6">
        <f>IF('14683'!$G16='14683Analizis'!$H$2,'14683'!B16)</f>
        <v>5</v>
      </c>
      <c r="D6">
        <f>IF('14683'!$G16='14683Analizis'!$H$2,'14683'!C16)</f>
        <v>5</v>
      </c>
      <c r="E6">
        <f>IF('14683'!$G16='14683Analizis'!$H$2,'14683'!D16)</f>
        <v>5</v>
      </c>
      <c r="F6">
        <f>IF('14683'!$G16='14683Analizis'!$H$2,'14683'!E16)</f>
        <v>5</v>
      </c>
      <c r="G6">
        <f>IF('14683'!$G16='14683Analizis'!$H$2,'14683'!F16)</f>
        <v>1</v>
      </c>
      <c r="H6" t="str">
        <f>IF('14683'!$G16='14683Analizis'!$H$2,'14683'!G16)</f>
        <v>Analízis</v>
      </c>
      <c r="I6" t="str">
        <f>IF('14683'!$G16='14683Analizis'!$H$2,'14683'!H16)</f>
        <v>Szenvedélyesen tanítja azt, amit tanít, látszik rajta, hogy szereti is. Egyszerűen nem lehet nem szeretni ezt a tanárt :D  Ja, és szerintem róla mintázták a markmyprofessor alap avatarját... :D</v>
      </c>
      <c r="J6" t="str">
        <f>IF('14683'!$G16='14683Analizis'!$H$2,'14683'!I16)</f>
        <v>2018-05-12</v>
      </c>
    </row>
    <row r="7" spans="1:16" x14ac:dyDescent="0.3">
      <c r="A7" t="s">
        <v>200</v>
      </c>
      <c r="B7">
        <f>IF('14683'!$G20='14683Analizis'!$H$2,'14683'!A20)</f>
        <v>2</v>
      </c>
      <c r="C7">
        <f>IF('14683'!$G20='14683Analizis'!$H$2,'14683'!B20)</f>
        <v>3</v>
      </c>
      <c r="D7">
        <f>IF('14683'!$G20='14683Analizis'!$H$2,'14683'!C20)</f>
        <v>5</v>
      </c>
      <c r="E7">
        <f>IF('14683'!$G20='14683Analizis'!$H$2,'14683'!D20)</f>
        <v>5</v>
      </c>
      <c r="F7">
        <f>IF('14683'!$G20='14683Analizis'!$H$2,'14683'!E20)</f>
        <v>5</v>
      </c>
      <c r="G7">
        <f>IF('14683'!$G20='14683Analizis'!$H$2,'14683'!F20)</f>
        <v>0</v>
      </c>
      <c r="H7" t="str">
        <f>IF('14683'!$G20='14683Analizis'!$H$2,'14683'!G20)</f>
        <v>Analízis</v>
      </c>
      <c r="I7" t="str">
        <f>IF('14683'!$G20='14683Analizis'!$H$2,'14683'!H20)</f>
        <v>Nagyon nagy arc a tanár, amolyan szórakozott professzor, látszik, hogy szereti a munkáját és érdekli amit tanít. A zh-k és a vizsgák viszont enyhén mocsok nehezek.</v>
      </c>
      <c r="J7" t="str">
        <f>IF('14683'!$G20='14683Analizis'!$H$2,'14683'!I20)</f>
        <v>2017-03-26</v>
      </c>
    </row>
    <row r="8" spans="1:16" x14ac:dyDescent="0.3">
      <c r="A8" t="s">
        <v>201</v>
      </c>
      <c r="B8">
        <f>IF('14683'!$G25='14683Analizis'!$H$2,'14683'!A25)</f>
        <v>5</v>
      </c>
      <c r="C8">
        <f>IF('14683'!$G25='14683Analizis'!$H$2,'14683'!B25)</f>
        <v>5</v>
      </c>
      <c r="D8">
        <f>IF('14683'!$G25='14683Analizis'!$H$2,'14683'!C25)</f>
        <v>5</v>
      </c>
      <c r="E8">
        <f>IF('14683'!$G25='14683Analizis'!$H$2,'14683'!D25)</f>
        <v>5</v>
      </c>
      <c r="F8">
        <f>IF('14683'!$G25='14683Analizis'!$H$2,'14683'!E25)</f>
        <v>5</v>
      </c>
      <c r="G8">
        <f>IF('14683'!$G25='14683Analizis'!$H$2,'14683'!F25)</f>
        <v>0</v>
      </c>
      <c r="H8" t="str">
        <f>IF('14683'!$G25='14683Analizis'!$H$2,'14683'!G25)</f>
        <v>Analízis</v>
      </c>
      <c r="I8" t="str">
        <f>IF('14683'!$G25='14683Analizis'!$H$2,'14683'!H25)</f>
        <v>Az egyik legjobb oktató az egyetemen, ha ilyen tanárok lenének csak akkor semmi baj nem lenne :)</v>
      </c>
      <c r="J8" t="str">
        <f>IF('14683'!$G25='14683Analizis'!$H$2,'14683'!I25)</f>
        <v>2015-12-28</v>
      </c>
    </row>
    <row r="9" spans="1:16" x14ac:dyDescent="0.3">
      <c r="A9" t="s">
        <v>202</v>
      </c>
      <c r="B9">
        <f>IF('14683'!$G27='14683Analizis'!$H$2,'14683'!A27)</f>
        <v>3</v>
      </c>
      <c r="C9">
        <f>IF('14683'!$G27='14683Analizis'!$H$2,'14683'!B27)</f>
        <v>4</v>
      </c>
      <c r="D9">
        <f>IF('14683'!$G27='14683Analizis'!$H$2,'14683'!C27)</f>
        <v>5</v>
      </c>
      <c r="E9">
        <f>IF('14683'!$G27='14683Analizis'!$H$2,'14683'!D27)</f>
        <v>5</v>
      </c>
      <c r="F9">
        <f>IF('14683'!$G27='14683Analizis'!$H$2,'14683'!E27)</f>
        <v>3</v>
      </c>
      <c r="G9">
        <f>IF('14683'!$G27='14683Analizis'!$H$2,'14683'!F27)</f>
        <v>0</v>
      </c>
      <c r="H9" t="str">
        <f>IF('14683'!$G27='14683Analizis'!$H$2,'14683'!G27)</f>
        <v>Analízis</v>
      </c>
      <c r="I9" t="str">
        <f>IF('14683'!$G27='14683Analizis'!$H$2,'14683'!H27)</f>
        <v>Nagyon nagy tudású tanár és maximálisan segítőkész! A probléma, hogy ha laikus vagy a témához nagyon fel kell kötnöd a gatyád, hogy lépést tudjál tartani vele. Nehezen érthető, és követhető az előadása sokszor, a számonkérés szigorú. Sokat kell tanulni, ha típus idegen a tárgy.</v>
      </c>
      <c r="J9" t="str">
        <f>IF('14683'!$G27='14683Analizis'!$H$2,'14683'!I27)</f>
        <v>2015-12-06</v>
      </c>
    </row>
    <row r="10" spans="1:16" x14ac:dyDescent="0.3">
      <c r="A10" t="s">
        <v>203</v>
      </c>
      <c r="B10">
        <f>IF('14683'!$G30='14683Analizis'!$H$2,'14683'!A30)</f>
        <v>4</v>
      </c>
      <c r="C10">
        <f>IF('14683'!$G30='14683Analizis'!$H$2,'14683'!B30)</f>
        <v>5</v>
      </c>
      <c r="D10">
        <f>IF('14683'!$G30='14683Analizis'!$H$2,'14683'!C30)</f>
        <v>5</v>
      </c>
      <c r="E10">
        <f>IF('14683'!$G30='14683Analizis'!$H$2,'14683'!D30)</f>
        <v>5</v>
      </c>
      <c r="F10">
        <f>IF('14683'!$G30='14683Analizis'!$H$2,'14683'!E30)</f>
        <v>5</v>
      </c>
      <c r="G10">
        <f>IF('14683'!$G30='14683Analizis'!$H$2,'14683'!F30)</f>
        <v>0</v>
      </c>
      <c r="H10" t="str">
        <f>IF('14683'!$G30='14683Analizis'!$H$2,'14683'!G30)</f>
        <v>Analízis</v>
      </c>
      <c r="I10" t="str">
        <f>IF('14683'!$G30='14683Analizis'!$H$2,'14683'!H30)</f>
        <v>Nagyon kedves, aranyos tanár, segítőkész, szívesen jártam az előadásaira:)</v>
      </c>
      <c r="J10" t="str">
        <f>IF('14683'!$G30='14683Analizis'!$H$2,'14683'!I30)</f>
        <v>2014-07-20</v>
      </c>
    </row>
    <row r="11" spans="1:16" x14ac:dyDescent="0.3">
      <c r="A11" t="s">
        <v>204</v>
      </c>
      <c r="B11">
        <f>IF('14683'!$G31='14683Analizis'!$H$2,'14683'!A31)</f>
        <v>5</v>
      </c>
      <c r="C11">
        <f>IF('14683'!$G31='14683Analizis'!$H$2,'14683'!B31)</f>
        <v>5</v>
      </c>
      <c r="D11">
        <f>IF('14683'!$G31='14683Analizis'!$H$2,'14683'!C31)</f>
        <v>5</v>
      </c>
      <c r="E11">
        <f>IF('14683'!$G31='14683Analizis'!$H$2,'14683'!D31)</f>
        <v>5</v>
      </c>
      <c r="F11">
        <f>IF('14683'!$G31='14683Analizis'!$H$2,'14683'!E31)</f>
        <v>5</v>
      </c>
      <c r="G11">
        <f>IF('14683'!$G31='14683Analizis'!$H$2,'14683'!F31)</f>
        <v>1</v>
      </c>
      <c r="H11" t="str">
        <f>IF('14683'!$G31='14683Analizis'!$H$2,'14683'!G31)</f>
        <v>Analízis</v>
      </c>
      <c r="I11" t="str">
        <f>IF('14683'!$G31='14683Analizis'!$H$2,'14683'!H31)</f>
        <v>Nagyon kedves,segítőkész,tökéletes professzor. Nagy kedvencem,mindig köszön. :)</v>
      </c>
      <c r="J11" t="str">
        <f>IF('14683'!$G31='14683Analizis'!$H$2,'14683'!I31)</f>
        <v>2014-06-10</v>
      </c>
    </row>
    <row r="12" spans="1:16" x14ac:dyDescent="0.3">
      <c r="A12" t="s">
        <v>205</v>
      </c>
      <c r="B12">
        <f>IF('14683'!$G32='14683Analizis'!$H$2,'14683'!A32)</f>
        <v>5</v>
      </c>
      <c r="C12">
        <f>IF('14683'!$G32='14683Analizis'!$H$2,'14683'!B32)</f>
        <v>5</v>
      </c>
      <c r="D12">
        <f>IF('14683'!$G32='14683Analizis'!$H$2,'14683'!C32)</f>
        <v>5</v>
      </c>
      <c r="E12">
        <f>IF('14683'!$G32='14683Analizis'!$H$2,'14683'!D32)</f>
        <v>5</v>
      </c>
      <c r="F12">
        <f>IF('14683'!$G32='14683Analizis'!$H$2,'14683'!E32)</f>
        <v>5</v>
      </c>
      <c r="G12">
        <f>IF('14683'!$G32='14683Analizis'!$H$2,'14683'!F32)</f>
        <v>1</v>
      </c>
      <c r="H12" t="str">
        <f>IF('14683'!$G32='14683Analizis'!$H$2,'14683'!G32)</f>
        <v>Analízis</v>
      </c>
      <c r="I12" t="str">
        <f>IF('14683'!$G32='14683Analizis'!$H$2,'14683'!H32)</f>
        <v>Nagyon kedves és aranyos tanár. Külön tetszett mikor rám mosolygott egy olyan zh leadáskor ami nem sikerült valami jól. kicsit szomorú voltam emiatt és az a mosoly akkor nagyon jól esett :D</v>
      </c>
      <c r="J12" t="str">
        <f>IF('14683'!$G32='14683Analizis'!$H$2,'14683'!I32)</f>
        <v>2014-06-03</v>
      </c>
    </row>
    <row r="13" spans="1:16" x14ac:dyDescent="0.3">
      <c r="A13" t="s">
        <v>206</v>
      </c>
      <c r="B13">
        <f>IF('14683'!$G33='14683Analizis'!$H$2,'14683'!A33)</f>
        <v>5</v>
      </c>
      <c r="C13">
        <f>IF('14683'!$G33='14683Analizis'!$H$2,'14683'!B33)</f>
        <v>5</v>
      </c>
      <c r="D13">
        <f>IF('14683'!$G33='14683Analizis'!$H$2,'14683'!C33)</f>
        <v>5</v>
      </c>
      <c r="E13">
        <f>IF('14683'!$G33='14683Analizis'!$H$2,'14683'!D33)</f>
        <v>5</v>
      </c>
      <c r="F13">
        <f>IF('14683'!$G33='14683Analizis'!$H$2,'14683'!E33)</f>
        <v>5</v>
      </c>
      <c r="G13">
        <f>IF('14683'!$G33='14683Analizis'!$H$2,'14683'!F33)</f>
        <v>0</v>
      </c>
      <c r="H13" t="str">
        <f>IF('14683'!$G33='14683Analizis'!$H$2,'14683'!G33)</f>
        <v>Analízis</v>
      </c>
      <c r="I13" t="str">
        <f>IF('14683'!$G33='14683Analizis'!$H$2,'14683'!H33)</f>
        <v>Remek előadó, vele minden "triviális" :)</v>
      </c>
      <c r="J13" t="str">
        <f>IF('14683'!$G33='14683Analizis'!$H$2,'14683'!I33)</f>
        <v>2013-05-14</v>
      </c>
    </row>
    <row r="14" spans="1:16" x14ac:dyDescent="0.3">
      <c r="A14" t="s">
        <v>207</v>
      </c>
      <c r="B14">
        <f>IF('14683'!$G34='14683Analizis'!$H$2,'14683'!A34)</f>
        <v>4</v>
      </c>
      <c r="C14">
        <f>IF('14683'!$G34='14683Analizis'!$H$2,'14683'!B34)</f>
        <v>4</v>
      </c>
      <c r="D14">
        <f>IF('14683'!$G34='14683Analizis'!$H$2,'14683'!C34)</f>
        <v>5</v>
      </c>
      <c r="E14">
        <f>IF('14683'!$G34='14683Analizis'!$H$2,'14683'!D34)</f>
        <v>5</v>
      </c>
      <c r="F14">
        <f>IF('14683'!$G34='14683Analizis'!$H$2,'14683'!E34)</f>
        <v>5</v>
      </c>
      <c r="G14">
        <f>IF('14683'!$G34='14683Analizis'!$H$2,'14683'!F34)</f>
        <v>0</v>
      </c>
      <c r="H14" t="str">
        <f>IF('14683'!$G34='14683Analizis'!$H$2,'14683'!G34)</f>
        <v>Analízis</v>
      </c>
      <c r="I14" t="str">
        <f>IF('14683'!$G34='14683Analizis'!$H$2,'14683'!H34)</f>
        <v>Érthetően, tisztán magyaráz, leadja az anyagot, és nem hagyja magára a hallgatót</v>
      </c>
      <c r="J14" t="str">
        <f>IF('14683'!$G34='14683Analizis'!$H$2,'14683'!I34)</f>
        <v>2013-02-13</v>
      </c>
    </row>
    <row r="15" spans="1:16" x14ac:dyDescent="0.3">
      <c r="A15" t="s">
        <v>208</v>
      </c>
      <c r="B15">
        <f>IF('14683'!$G35='14683Analizis'!$H$2,'14683'!A35)</f>
        <v>5</v>
      </c>
      <c r="C15">
        <f>IF('14683'!$G35='14683Analizis'!$H$2,'14683'!B35)</f>
        <v>5</v>
      </c>
      <c r="D15">
        <f>IF('14683'!$G35='14683Analizis'!$H$2,'14683'!C35)</f>
        <v>5</v>
      </c>
      <c r="E15">
        <f>IF('14683'!$G35='14683Analizis'!$H$2,'14683'!D35)</f>
        <v>5</v>
      </c>
      <c r="F15">
        <f>IF('14683'!$G35='14683Analizis'!$H$2,'14683'!E35)</f>
        <v>5</v>
      </c>
      <c r="G15">
        <f>IF('14683'!$G35='14683Analizis'!$H$2,'14683'!F35)</f>
        <v>1</v>
      </c>
      <c r="H15" t="str">
        <f>IF('14683'!$G35='14683Analizis'!$H$2,'14683'!G35)</f>
        <v>Analízis</v>
      </c>
      <c r="I15" t="str">
        <f>IF('14683'!$G35='14683Analizis'!$H$2,'14683'!H35)</f>
        <v>Az értékelésem magáért beszél. Kedves és nagyon cuki tanár :D</v>
      </c>
      <c r="J15" t="str">
        <f>IF('14683'!$G35='14683Analizis'!$H$2,'14683'!I35)</f>
        <v>2013-02-09</v>
      </c>
    </row>
    <row r="16" spans="1:16" x14ac:dyDescent="0.3">
      <c r="A16" t="s">
        <v>209</v>
      </c>
      <c r="B16">
        <f>IF('14683'!$G36='14683Analizis'!$H$2,'14683'!A36)</f>
        <v>5</v>
      </c>
      <c r="C16">
        <f>IF('14683'!$G36='14683Analizis'!$H$2,'14683'!B36)</f>
        <v>5</v>
      </c>
      <c r="D16">
        <f>IF('14683'!$G36='14683Analizis'!$H$2,'14683'!C36)</f>
        <v>5</v>
      </c>
      <c r="E16">
        <f>IF('14683'!$G36='14683Analizis'!$H$2,'14683'!D36)</f>
        <v>5</v>
      </c>
      <c r="F16">
        <f>IF('14683'!$G36='14683Analizis'!$H$2,'14683'!E36)</f>
        <v>5</v>
      </c>
      <c r="G16">
        <f>IF('14683'!$G36='14683Analizis'!$H$2,'14683'!F36)</f>
        <v>0</v>
      </c>
      <c r="H16" t="str">
        <f>IF('14683'!$G36='14683Analizis'!$H$2,'14683'!G36)</f>
        <v>Analízis</v>
      </c>
      <c r="I16" t="str">
        <f>IF('14683'!$G36='14683Analizis'!$H$2,'14683'!H36)</f>
        <v>Felkészült és tényleg jó tanár. Tanítani akar, érthetően magyaráz nem csak eldarálja az anyagot mint sokan mások. Végtelenül türelmes és segítőkész. Nem célja senkit megbuktatni, ha viszonylag felkészült az illető. Ő is azt szeretné, hogy átmenj. Az eddigi legkorrektebb tanár akivel valaha találkoztam.</v>
      </c>
      <c r="J16" t="str">
        <f>IF('14683'!$G36='14683Analizis'!$H$2,'14683'!I36)</f>
        <v>2013-01-23</v>
      </c>
    </row>
    <row r="17" spans="1:10" x14ac:dyDescent="0.3">
      <c r="A17" t="s">
        <v>215</v>
      </c>
      <c r="B17">
        <f>IF('14683'!$G37='14683Analizis'!$H$2,'14683'!A37)</f>
        <v>3</v>
      </c>
      <c r="C17">
        <f>IF('14683'!$G37='14683Analizis'!$H$2,'14683'!B37)</f>
        <v>4</v>
      </c>
      <c r="D17">
        <f>IF('14683'!$G37='14683Analizis'!$H$2,'14683'!C37)</f>
        <v>5</v>
      </c>
      <c r="E17">
        <f>IF('14683'!$G37='14683Analizis'!$H$2,'14683'!D37)</f>
        <v>5</v>
      </c>
      <c r="F17">
        <f>IF('14683'!$G37='14683Analizis'!$H$2,'14683'!E37)</f>
        <v>5</v>
      </c>
      <c r="G17">
        <f>IF('14683'!$G37='14683Analizis'!$H$2,'14683'!F37)</f>
        <v>0</v>
      </c>
      <c r="H17" t="str">
        <f>IF('14683'!$G37='14683Analizis'!$H$2,'14683'!G37)</f>
        <v>Analízis</v>
      </c>
      <c r="I17" t="str">
        <f>IF('14683'!$G37='14683Analizis'!$H$2,'14683'!H37)</f>
        <v>Nagyszerű felkészültség, adott téma sokoldalú megközelítése, magyarázáskor végtelen türelem. Egyértelműen Vajda István FTW!</v>
      </c>
      <c r="J17" t="str">
        <f>IF('14683'!$G37='14683Analizis'!$H$2,'14683'!I37)</f>
        <v>2012-05-02</v>
      </c>
    </row>
    <row r="18" spans="1:10" x14ac:dyDescent="0.3">
      <c r="A18" t="s">
        <v>216</v>
      </c>
      <c r="B18">
        <f>IF('14683'!$G38='14683Analizis'!$H$2,'14683'!A38)</f>
        <v>5</v>
      </c>
      <c r="C18">
        <f>IF('14683'!$G38='14683Analizis'!$H$2,'14683'!B38)</f>
        <v>5</v>
      </c>
      <c r="D18">
        <f>IF('14683'!$G38='14683Analizis'!$H$2,'14683'!C38)</f>
        <v>5</v>
      </c>
      <c r="E18">
        <f>IF('14683'!$G38='14683Analizis'!$H$2,'14683'!D38)</f>
        <v>5</v>
      </c>
      <c r="F18">
        <f>IF('14683'!$G38='14683Analizis'!$H$2,'14683'!E38)</f>
        <v>5</v>
      </c>
      <c r="G18">
        <f>IF('14683'!$G38='14683Analizis'!$H$2,'14683'!F38)</f>
        <v>0</v>
      </c>
      <c r="H18" t="str">
        <f>IF('14683'!$G38='14683Analizis'!$H$2,'14683'!G38)</f>
        <v>Analízis</v>
      </c>
      <c r="I18" t="str">
        <f>IF('14683'!$G38='14683Analizis'!$H$2,'14683'!H38)</f>
        <v>Életem eddigi az oktatási rendszerben eltöltött ideje alatt, az egyik (ha nem A) legjobb tanár, akihez valaha volt jó szerencsém: nagyon érti a dolgát, jól magyaráz, érthetően beszél, van humora, rendes, segítőkész és ami ezek mellett igazán naggyá teszi (szerintem), az a lelkesedése a tárgya iránt! Ejh, az öreg, már akkor hiányzott, amikor megírtam a szigorlatot! xD</v>
      </c>
      <c r="J18" t="str">
        <f>IF('14683'!$G38='14683Analizis'!$H$2,'14683'!I38)</f>
        <v>2011-12-24</v>
      </c>
    </row>
    <row r="19" spans="1:10" x14ac:dyDescent="0.3">
      <c r="A19" t="s">
        <v>217</v>
      </c>
      <c r="B19">
        <f>IF('14683'!$G39='14683Analizis'!$H$2,'14683'!A39)</f>
        <v>3</v>
      </c>
      <c r="C19">
        <f>IF('14683'!$G39='14683Analizis'!$H$2,'14683'!B39)</f>
        <v>3</v>
      </c>
      <c r="D19">
        <f>IF('14683'!$G39='14683Analizis'!$H$2,'14683'!C39)</f>
        <v>5</v>
      </c>
      <c r="E19">
        <f>IF('14683'!$G39='14683Analizis'!$H$2,'14683'!D39)</f>
        <v>5</v>
      </c>
      <c r="F19">
        <f>IF('14683'!$G39='14683Analizis'!$H$2,'14683'!E39)</f>
        <v>5</v>
      </c>
      <c r="G19">
        <f>IF('14683'!$G39='14683Analizis'!$H$2,'14683'!F39)</f>
        <v>0</v>
      </c>
      <c r="H19" t="str">
        <f>IF('14683'!$G39='14683Analizis'!$H$2,'14683'!G39)</f>
        <v>Analízis</v>
      </c>
      <c r="I19" t="str">
        <f>IF('14683'!$G39='14683Analizis'!$H$2,'14683'!H39)</f>
        <v>MODERÁLVA</v>
      </c>
      <c r="J19" t="str">
        <f>IF('14683'!$G39='14683Analizis'!$H$2,'14683'!I39)</f>
        <v>2011-12-20</v>
      </c>
    </row>
    <row r="20" spans="1:10" x14ac:dyDescent="0.3">
      <c r="A20" t="s">
        <v>218</v>
      </c>
      <c r="B20">
        <f>IF('14683'!$G41='14683Analizis'!$H$2,'14683'!A41)</f>
        <v>4</v>
      </c>
      <c r="C20">
        <f>IF('14683'!$G41='14683Analizis'!$H$2,'14683'!B41)</f>
        <v>4</v>
      </c>
      <c r="D20">
        <f>IF('14683'!$G41='14683Analizis'!$H$2,'14683'!C41)</f>
        <v>5</v>
      </c>
      <c r="E20">
        <f>IF('14683'!$G41='14683Analizis'!$H$2,'14683'!D41)</f>
        <v>5</v>
      </c>
      <c r="F20">
        <f>IF('14683'!$G41='14683Analizis'!$H$2,'14683'!E41)</f>
        <v>5</v>
      </c>
      <c r="G20">
        <f>IF('14683'!$G41='14683Analizis'!$H$2,'14683'!F41)</f>
        <v>0</v>
      </c>
      <c r="H20" t="str">
        <f>IF('14683'!$G41='14683Analizis'!$H$2,'14683'!G41)</f>
        <v>Analízis</v>
      </c>
      <c r="I20" t="str">
        <f>IF('14683'!$G41='14683Analizis'!$H$2,'14683'!H41)</f>
        <v>Színvonalas, érdekes és nem utolsó sorban érthető előadásokat tart, nagyon jó előadó!</v>
      </c>
      <c r="J20" t="str">
        <f>IF('14683'!$G41='14683Analizis'!$H$2,'14683'!I41)</f>
        <v>2011-12-12</v>
      </c>
    </row>
    <row r="21" spans="1:10" x14ac:dyDescent="0.3">
      <c r="A21" t="s">
        <v>219</v>
      </c>
      <c r="B21">
        <f>IF('14683'!$G42='14683Analizis'!$H$2,'14683'!A42)</f>
        <v>5</v>
      </c>
      <c r="C21">
        <f>IF('14683'!$G42='14683Analizis'!$H$2,'14683'!B42)</f>
        <v>3</v>
      </c>
      <c r="D21">
        <f>IF('14683'!$G42='14683Analizis'!$H$2,'14683'!C42)</f>
        <v>5</v>
      </c>
      <c r="E21">
        <f>IF('14683'!$G42='14683Analizis'!$H$2,'14683'!D42)</f>
        <v>5</v>
      </c>
      <c r="F21">
        <f>IF('14683'!$G42='14683Analizis'!$H$2,'14683'!E42)</f>
        <v>5</v>
      </c>
      <c r="G21">
        <f>IF('14683'!$G42='14683Analizis'!$H$2,'14683'!F42)</f>
        <v>0</v>
      </c>
      <c r="H21" t="str">
        <f>IF('14683'!$G42='14683Analizis'!$H$2,'14683'!G42)</f>
        <v>Analízis</v>
      </c>
      <c r="I21" t="str">
        <f>IF('14683'!$G42='14683Analizis'!$H$2,'14683'!H42)</f>
        <v>Az egyik legjobb előadás tartó tanár az egyetemen. :)</v>
      </c>
      <c r="J21" t="str">
        <f>IF('14683'!$G42='14683Analizis'!$H$2,'14683'!I42)</f>
        <v>2011-09-06</v>
      </c>
    </row>
    <row r="22" spans="1:10" x14ac:dyDescent="0.3">
      <c r="A22" t="s">
        <v>220</v>
      </c>
      <c r="B22">
        <f>IF('14683'!$G43='14683Analizis'!$H$2,'14683'!A43)</f>
        <v>4</v>
      </c>
      <c r="C22">
        <f>IF('14683'!$G43='14683Analizis'!$H$2,'14683'!B43)</f>
        <v>4</v>
      </c>
      <c r="D22">
        <f>IF('14683'!$G43='14683Analizis'!$H$2,'14683'!C43)</f>
        <v>5</v>
      </c>
      <c r="E22">
        <f>IF('14683'!$G43='14683Analizis'!$H$2,'14683'!D43)</f>
        <v>5</v>
      </c>
      <c r="F22">
        <f>IF('14683'!$G43='14683Analizis'!$H$2,'14683'!E43)</f>
        <v>5</v>
      </c>
      <c r="G22">
        <f>IF('14683'!$G43='14683Analizis'!$H$2,'14683'!F43)</f>
        <v>0</v>
      </c>
      <c r="H22" t="str">
        <f>IF('14683'!$G43='14683Analizis'!$H$2,'14683'!G43)</f>
        <v>Analízis</v>
      </c>
      <c r="I22" t="str">
        <f>IF('14683'!$G43='14683Analizis'!$H$2,'14683'!H43)</f>
        <v/>
      </c>
      <c r="J22" t="str">
        <f>IF('14683'!$G43='14683Analizis'!$H$2,'14683'!I43)</f>
        <v>2011-03-19</v>
      </c>
    </row>
    <row r="23" spans="1:10" x14ac:dyDescent="0.3">
      <c r="A23" t="s">
        <v>221</v>
      </c>
      <c r="B23">
        <f>IF('14683'!$G44='14683Analizis'!$H$2,'14683'!A44)</f>
        <v>5</v>
      </c>
      <c r="C23">
        <f>IF('14683'!$G44='14683Analizis'!$H$2,'14683'!B44)</f>
        <v>5</v>
      </c>
      <c r="D23">
        <f>IF('14683'!$G44='14683Analizis'!$H$2,'14683'!C44)</f>
        <v>5</v>
      </c>
      <c r="E23">
        <f>IF('14683'!$G44='14683Analizis'!$H$2,'14683'!D44)</f>
        <v>5</v>
      </c>
      <c r="F23">
        <f>IF('14683'!$G44='14683Analizis'!$H$2,'14683'!E44)</f>
        <v>5</v>
      </c>
      <c r="G23">
        <f>IF('14683'!$G44='14683Analizis'!$H$2,'14683'!F44)</f>
        <v>0</v>
      </c>
      <c r="H23" t="str">
        <f>IF('14683'!$G44='14683Analizis'!$H$2,'14683'!G44)</f>
        <v>Analízis</v>
      </c>
      <c r="I23" t="str">
        <f>IF('14683'!$G44='14683Analizis'!$H$2,'14683'!H44)</f>
        <v>Legjobb matektanárom.:)</v>
      </c>
      <c r="J23" t="str">
        <f>IF('14683'!$G44='14683Analizis'!$H$2,'14683'!I44)</f>
        <v>2010-10-27</v>
      </c>
    </row>
    <row r="24" spans="1:10" x14ac:dyDescent="0.3">
      <c r="A24" t="s">
        <v>222</v>
      </c>
      <c r="B24">
        <f>IF('14683'!$G45='14683Analizis'!$H$2,'14683'!A45)</f>
        <v>5</v>
      </c>
      <c r="C24">
        <f>IF('14683'!$G45='14683Analizis'!$H$2,'14683'!B45)</f>
        <v>5</v>
      </c>
      <c r="D24">
        <f>IF('14683'!$G45='14683Analizis'!$H$2,'14683'!C45)</f>
        <v>5</v>
      </c>
      <c r="E24">
        <f>IF('14683'!$G45='14683Analizis'!$H$2,'14683'!D45)</f>
        <v>5</v>
      </c>
      <c r="F24">
        <f>IF('14683'!$G45='14683Analizis'!$H$2,'14683'!E45)</f>
        <v>5</v>
      </c>
      <c r="G24">
        <f>IF('14683'!$G45='14683Analizis'!$H$2,'14683'!F45)</f>
        <v>0</v>
      </c>
      <c r="H24" t="str">
        <f>IF('14683'!$G45='14683Analizis'!$H$2,'14683'!G45)</f>
        <v>Analízis</v>
      </c>
      <c r="I24" t="str">
        <f>IF('14683'!$G45='14683Analizis'!$H$2,'14683'!H45)</f>
        <v xml:space="preserve">Egyik legjobb tanár a NIK-en, mindenből 5* . </v>
      </c>
      <c r="J24" t="str">
        <f>IF('14683'!$G45='14683Analizis'!$H$2,'14683'!I45)</f>
        <v>2010-10-14</v>
      </c>
    </row>
    <row r="25" spans="1:10" x14ac:dyDescent="0.3">
      <c r="A25" t="s">
        <v>223</v>
      </c>
      <c r="B25">
        <f>IF('14683'!$G46='14683Analizis'!$H$2,'14683'!A46)</f>
        <v>4</v>
      </c>
      <c r="C25">
        <f>IF('14683'!$G46='14683Analizis'!$H$2,'14683'!B46)</f>
        <v>5</v>
      </c>
      <c r="D25">
        <f>IF('14683'!$G46='14683Analizis'!$H$2,'14683'!C46)</f>
        <v>5</v>
      </c>
      <c r="E25">
        <f>IF('14683'!$G46='14683Analizis'!$H$2,'14683'!D46)</f>
        <v>5</v>
      </c>
      <c r="F25">
        <f>IF('14683'!$G46='14683Analizis'!$H$2,'14683'!E46)</f>
        <v>5</v>
      </c>
      <c r="G25">
        <f>IF('14683'!$G46='14683Analizis'!$H$2,'14683'!F46)</f>
        <v>0</v>
      </c>
      <c r="H25" t="str">
        <f>IF('14683'!$G46='14683Analizis'!$H$2,'14683'!G46)</f>
        <v>Analízis</v>
      </c>
      <c r="I25" t="str">
        <f>IF('14683'!$G46='14683Analizis'!$H$2,'14683'!H46)</f>
        <v>Nagyon jó előadó, szívesen jártam az előadásaira!</v>
      </c>
      <c r="J25" t="str">
        <f>IF('14683'!$G46='14683Analizis'!$H$2,'14683'!I46)</f>
        <v>2010-10-13</v>
      </c>
    </row>
    <row r="26" spans="1:10" x14ac:dyDescent="0.3">
      <c r="A26" t="s">
        <v>224</v>
      </c>
      <c r="B26">
        <f>IF('14683'!$G47='14683Analizis'!$H$2,'14683'!A47)</f>
        <v>5</v>
      </c>
      <c r="C26">
        <f>IF('14683'!$G47='14683Analizis'!$H$2,'14683'!B47)</f>
        <v>5</v>
      </c>
      <c r="D26">
        <f>IF('14683'!$G47='14683Analizis'!$H$2,'14683'!C47)</f>
        <v>5</v>
      </c>
      <c r="E26">
        <f>IF('14683'!$G47='14683Analizis'!$H$2,'14683'!D47)</f>
        <v>5</v>
      </c>
      <c r="F26">
        <f>IF('14683'!$G47='14683Analizis'!$H$2,'14683'!E47)</f>
        <v>5</v>
      </c>
      <c r="G26">
        <f>IF('14683'!$G47='14683Analizis'!$H$2,'14683'!F47)</f>
        <v>1</v>
      </c>
      <c r="H26" t="str">
        <f>IF('14683'!$G47='14683Analizis'!$H$2,'14683'!G47)</f>
        <v>Analízis</v>
      </c>
      <c r="I26" t="str">
        <f>IF('14683'!$G47='14683Analizis'!$H$2,'14683'!H47)</f>
        <v>Nagyon felkészült, egyike azoknak a tanároknak, akik egy ember kedvéért is képesek egy előadáson valamit 2x is elmagyarázni</v>
      </c>
      <c r="J26" t="str">
        <f>IF('14683'!$G47='14683Analizis'!$H$2,'14683'!I47)</f>
        <v>2010-09-09</v>
      </c>
    </row>
    <row r="27" spans="1:10" x14ac:dyDescent="0.3">
      <c r="A27" t="s">
        <v>225</v>
      </c>
      <c r="B27">
        <f>IF('14683'!$G48='14683Analizis'!$H$2,'14683'!A48)</f>
        <v>5</v>
      </c>
      <c r="C27">
        <f>IF('14683'!$G48='14683Analizis'!$H$2,'14683'!B48)</f>
        <v>5</v>
      </c>
      <c r="D27">
        <f>IF('14683'!$G48='14683Analizis'!$H$2,'14683'!C48)</f>
        <v>5</v>
      </c>
      <c r="E27">
        <f>IF('14683'!$G48='14683Analizis'!$H$2,'14683'!D48)</f>
        <v>5</v>
      </c>
      <c r="F27">
        <f>IF('14683'!$G48='14683Analizis'!$H$2,'14683'!E48)</f>
        <v>5</v>
      </c>
      <c r="G27">
        <f>IF('14683'!$G48='14683Analizis'!$H$2,'14683'!F48)</f>
        <v>0</v>
      </c>
      <c r="H27" t="str">
        <f>IF('14683'!$G48='14683Analizis'!$H$2,'14683'!G48)</f>
        <v>Analízis</v>
      </c>
      <c r="I27" t="str">
        <f>IF('14683'!$G48='14683Analizis'!$H$2,'14683'!H48)</f>
        <v>Megbuktam elsőre analízisből, de megérte... Kétszer jártam be az előadásokra, ami egy élmény... Deriválószörny:)</v>
      </c>
      <c r="J27" t="str">
        <f>IF('14683'!$G48='14683Analizis'!$H$2,'14683'!I48)</f>
        <v>2010-07-20</v>
      </c>
    </row>
    <row r="28" spans="1:10" x14ac:dyDescent="0.3">
      <c r="A28" t="s">
        <v>226</v>
      </c>
      <c r="B28">
        <f>IF('14683'!$G49='14683Analizis'!$H$2,'14683'!A49)</f>
        <v>5</v>
      </c>
      <c r="C28">
        <f>IF('14683'!$G49='14683Analizis'!$H$2,'14683'!B49)</f>
        <v>5</v>
      </c>
      <c r="D28">
        <f>IF('14683'!$G49='14683Analizis'!$H$2,'14683'!C49)</f>
        <v>5</v>
      </c>
      <c r="E28">
        <f>IF('14683'!$G49='14683Analizis'!$H$2,'14683'!D49)</f>
        <v>5</v>
      </c>
      <c r="F28">
        <f>IF('14683'!$G49='14683Analizis'!$H$2,'14683'!E49)</f>
        <v>5</v>
      </c>
      <c r="G28">
        <f>IF('14683'!$G49='14683Analizis'!$H$2,'14683'!F49)</f>
        <v>0</v>
      </c>
      <c r="H28" t="str">
        <f>IF('14683'!$G49='14683Analizis'!$H$2,'14683'!G49)</f>
        <v>Analízis</v>
      </c>
      <c r="I28" t="str">
        <f>IF('14683'!$G49='14683Analizis'!$H$2,'14683'!H49)</f>
        <v>analízis</v>
      </c>
      <c r="J28" t="str">
        <f>IF('14683'!$G49='14683Analizis'!$H$2,'14683'!I49)</f>
        <v>2010-06-28</v>
      </c>
    </row>
    <row r="29" spans="1:10" x14ac:dyDescent="0.3">
      <c r="A29" t="s">
        <v>227</v>
      </c>
      <c r="B29">
        <f>IF('14683'!$G50='14683Analizis'!$H$2,'14683'!A50)</f>
        <v>5</v>
      </c>
      <c r="C29">
        <f>IF('14683'!$G50='14683Analizis'!$H$2,'14683'!B50)</f>
        <v>3</v>
      </c>
      <c r="D29">
        <f>IF('14683'!$G50='14683Analizis'!$H$2,'14683'!C50)</f>
        <v>5</v>
      </c>
      <c r="E29">
        <f>IF('14683'!$G50='14683Analizis'!$H$2,'14683'!D50)</f>
        <v>5</v>
      </c>
      <c r="F29">
        <f>IF('14683'!$G50='14683Analizis'!$H$2,'14683'!E50)</f>
        <v>5</v>
      </c>
      <c r="G29">
        <f>IF('14683'!$G50='14683Analizis'!$H$2,'14683'!F50)</f>
        <v>0</v>
      </c>
      <c r="H29" t="str">
        <f>IF('14683'!$G50='14683Analizis'!$H$2,'14683'!G50)</f>
        <v>Analízis</v>
      </c>
      <c r="I29" t="str">
        <f>IF('14683'!$G50='14683Analizis'!$H$2,'14683'!H50)</f>
        <v>Integráljel = kígyó-bígyó XD</v>
      </c>
      <c r="J29" t="str">
        <f>IF('14683'!$G50='14683Analizis'!$H$2,'14683'!I50)</f>
        <v>2010-06-23</v>
      </c>
    </row>
    <row r="30" spans="1:10" x14ac:dyDescent="0.3">
      <c r="A30" t="s">
        <v>228</v>
      </c>
      <c r="B30">
        <f>IF('14683'!$G51='14683Analizis'!$H$2,'14683'!A51)</f>
        <v>5</v>
      </c>
      <c r="C30">
        <f>IF('14683'!$G51='14683Analizis'!$H$2,'14683'!B51)</f>
        <v>5</v>
      </c>
      <c r="D30">
        <f>IF('14683'!$G51='14683Analizis'!$H$2,'14683'!C51)</f>
        <v>5</v>
      </c>
      <c r="E30">
        <f>IF('14683'!$G51='14683Analizis'!$H$2,'14683'!D51)</f>
        <v>5</v>
      </c>
      <c r="F30">
        <f>IF('14683'!$G51='14683Analizis'!$H$2,'14683'!E51)</f>
        <v>5</v>
      </c>
      <c r="G30">
        <f>IF('14683'!$G51='14683Analizis'!$H$2,'14683'!F51)</f>
        <v>0</v>
      </c>
      <c r="H30" t="str">
        <f>IF('14683'!$G51='14683Analizis'!$H$2,'14683'!G51)</f>
        <v>Analízis</v>
      </c>
      <c r="I30" t="str">
        <f>IF('14683'!$G51='14683Analizis'!$H$2,'14683'!H51)</f>
        <v/>
      </c>
      <c r="J30" t="str">
        <f>IF('14683'!$G51='14683Analizis'!$H$2,'14683'!I51)</f>
        <v>2010-06-18</v>
      </c>
    </row>
    <row r="31" spans="1:10" x14ac:dyDescent="0.3">
      <c r="A31" t="s">
        <v>229</v>
      </c>
      <c r="B31">
        <f>IF('14683'!$G52='14683Analizis'!$H$2,'14683'!A52)</f>
        <v>4</v>
      </c>
      <c r="C31">
        <f>IF('14683'!$G52='14683Analizis'!$H$2,'14683'!B52)</f>
        <v>5</v>
      </c>
      <c r="D31">
        <f>IF('14683'!$G52='14683Analizis'!$H$2,'14683'!C52)</f>
        <v>5</v>
      </c>
      <c r="E31">
        <f>IF('14683'!$G52='14683Analizis'!$H$2,'14683'!D52)</f>
        <v>5</v>
      </c>
      <c r="F31">
        <f>IF('14683'!$G52='14683Analizis'!$H$2,'14683'!E52)</f>
        <v>5</v>
      </c>
      <c r="G31">
        <f>IF('14683'!$G52='14683Analizis'!$H$2,'14683'!F52)</f>
        <v>0</v>
      </c>
      <c r="H31" t="str">
        <f>IF('14683'!$G52='14683Analizis'!$H$2,'14683'!G52)</f>
        <v>Analízis</v>
      </c>
      <c r="I31" t="str">
        <f>IF('14683'!$G52='14683Analizis'!$H$2,'14683'!H52)</f>
        <v>Korrekt, nem azt nézi kit buktassunk meg, ha az eredmény hibás, korrekten pontozza a többi részt, ha nincs benne elvi hiba... :)</v>
      </c>
      <c r="J31" t="str">
        <f>IF('14683'!$G52='14683Analizis'!$H$2,'14683'!I52)</f>
        <v>2010-06-17</v>
      </c>
    </row>
    <row r="32" spans="1:10" x14ac:dyDescent="0.3">
      <c r="A32" t="s">
        <v>230</v>
      </c>
      <c r="B32">
        <f>IF('14683'!$G54='14683Analizis'!$H$2,'14683'!A54)</f>
        <v>4</v>
      </c>
      <c r="C32">
        <f>IF('14683'!$G54='14683Analizis'!$H$2,'14683'!B54)</f>
        <v>5</v>
      </c>
      <c r="D32">
        <f>IF('14683'!$G54='14683Analizis'!$H$2,'14683'!C54)</f>
        <v>4</v>
      </c>
      <c r="E32">
        <f>IF('14683'!$G54='14683Analizis'!$H$2,'14683'!D54)</f>
        <v>3</v>
      </c>
      <c r="F32">
        <f>IF('14683'!$G54='14683Analizis'!$H$2,'14683'!E54)</f>
        <v>3</v>
      </c>
      <c r="G32">
        <f>IF('14683'!$G54='14683Analizis'!$H$2,'14683'!F54)</f>
        <v>0</v>
      </c>
      <c r="H32" t="str">
        <f>IF('14683'!$G54='14683Analizis'!$H$2,'14683'!G54)</f>
        <v>Analízis</v>
      </c>
      <c r="I32" t="str">
        <f>IF('14683'!$G54='14683Analizis'!$H$2,'14683'!H54)</f>
        <v/>
      </c>
      <c r="J32" t="str">
        <f>IF('14683'!$G54='14683Analizis'!$H$2,'14683'!I54)</f>
        <v>2010-06-15</v>
      </c>
    </row>
    <row r="33" spans="1:10" x14ac:dyDescent="0.3">
      <c r="A33" t="s">
        <v>231</v>
      </c>
      <c r="B33">
        <f>IF('14683'!$G55='14683Analizis'!$H$2,'14683'!A55)</f>
        <v>5</v>
      </c>
      <c r="C33">
        <f>IF('14683'!$G55='14683Analizis'!$H$2,'14683'!B55)</f>
        <v>5</v>
      </c>
      <c r="D33">
        <f>IF('14683'!$G55='14683Analizis'!$H$2,'14683'!C55)</f>
        <v>4</v>
      </c>
      <c r="E33">
        <f>IF('14683'!$G55='14683Analizis'!$H$2,'14683'!D55)</f>
        <v>4</v>
      </c>
      <c r="F33">
        <f>IF('14683'!$G55='14683Analizis'!$H$2,'14683'!E55)</f>
        <v>3</v>
      </c>
      <c r="G33">
        <f>IF('14683'!$G55='14683Analizis'!$H$2,'14683'!F55)</f>
        <v>0</v>
      </c>
      <c r="H33" t="str">
        <f>IF('14683'!$G55='14683Analizis'!$H$2,'14683'!G55)</f>
        <v>Analízis</v>
      </c>
      <c r="I33" t="str">
        <f>IF('14683'!$G55='14683Analizis'!$H$2,'14683'!H55)</f>
        <v/>
      </c>
      <c r="J33" t="str">
        <f>IF('14683'!$G55='14683Analizis'!$H$2,'14683'!I55)</f>
        <v>2010-06-14</v>
      </c>
    </row>
    <row r="34" spans="1:10" x14ac:dyDescent="0.3">
      <c r="A34" t="s">
        <v>232</v>
      </c>
      <c r="B34">
        <f>IF('14683'!$G56='14683Analizis'!$H$2,'14683'!A56)</f>
        <v>4</v>
      </c>
      <c r="C34">
        <f>IF('14683'!$G56='14683Analizis'!$H$2,'14683'!B56)</f>
        <v>4</v>
      </c>
      <c r="D34">
        <f>IF('14683'!$G56='14683Analizis'!$H$2,'14683'!C56)</f>
        <v>5</v>
      </c>
      <c r="E34">
        <f>IF('14683'!$G56='14683Analizis'!$H$2,'14683'!D56)</f>
        <v>4</v>
      </c>
      <c r="F34">
        <f>IF('14683'!$G56='14683Analizis'!$H$2,'14683'!E56)</f>
        <v>4</v>
      </c>
      <c r="G34">
        <f>IF('14683'!$G56='14683Analizis'!$H$2,'14683'!F56)</f>
        <v>0</v>
      </c>
      <c r="H34" t="str">
        <f>IF('14683'!$G56='14683Analizis'!$H$2,'14683'!G56)</f>
        <v>Analízis</v>
      </c>
      <c r="I34" t="str">
        <f>IF('14683'!$G56='14683Analizis'!$H$2,'14683'!H56)</f>
        <v>jó!</v>
      </c>
      <c r="J34" t="str">
        <f>IF('14683'!$G56='14683Analizis'!$H$2,'14683'!I56)</f>
        <v>2010-06-11</v>
      </c>
    </row>
    <row r="35" spans="1:10" x14ac:dyDescent="0.3">
      <c r="A35" t="s">
        <v>233</v>
      </c>
      <c r="B35">
        <f>IF('14683'!$G57='14683Analizis'!$H$2,'14683'!A57)</f>
        <v>3</v>
      </c>
      <c r="C35">
        <f>IF('14683'!$G57='14683Analizis'!$H$2,'14683'!B57)</f>
        <v>2</v>
      </c>
      <c r="D35">
        <f>IF('14683'!$G57='14683Analizis'!$H$2,'14683'!C57)</f>
        <v>5</v>
      </c>
      <c r="E35">
        <f>IF('14683'!$G57='14683Analizis'!$H$2,'14683'!D57)</f>
        <v>3</v>
      </c>
      <c r="F35">
        <f>IF('14683'!$G57='14683Analizis'!$H$2,'14683'!E57)</f>
        <v>2</v>
      </c>
      <c r="G35">
        <f>IF('14683'!$G57='14683Analizis'!$H$2,'14683'!F57)</f>
        <v>0</v>
      </c>
      <c r="H35" t="str">
        <f>IF('14683'!$G57='14683Analizis'!$H$2,'14683'!G57)</f>
        <v>Analízis</v>
      </c>
      <c r="I35" t="str">
        <f>IF('14683'!$G57='14683Analizis'!$H$2,'14683'!H57)</f>
        <v>Emberileg nagyon pozitív tapasztalatom volt</v>
      </c>
      <c r="J35" t="str">
        <f>IF('14683'!$G57='14683Analizis'!$H$2,'14683'!I57)</f>
        <v>2010-06-10</v>
      </c>
    </row>
    <row r="36" spans="1:10" x14ac:dyDescent="0.3">
      <c r="A36" t="s">
        <v>234</v>
      </c>
      <c r="B36">
        <f>IF('14683'!$G59='14683Analizis'!$H$2,'14683'!A59)</f>
        <v>5</v>
      </c>
      <c r="C36">
        <f>IF('14683'!$G59='14683Analizis'!$H$2,'14683'!B59)</f>
        <v>5</v>
      </c>
      <c r="D36">
        <f>IF('14683'!$G59='14683Analizis'!$H$2,'14683'!C59)</f>
        <v>5</v>
      </c>
      <c r="E36">
        <f>IF('14683'!$G59='14683Analizis'!$H$2,'14683'!D59)</f>
        <v>5</v>
      </c>
      <c r="F36">
        <f>IF('14683'!$G59='14683Analizis'!$H$2,'14683'!E59)</f>
        <v>5</v>
      </c>
      <c r="G36">
        <f>IF('14683'!$G59='14683Analizis'!$H$2,'14683'!F59)</f>
        <v>1</v>
      </c>
      <c r="H36" t="str">
        <f>IF('14683'!$G59='14683Analizis'!$H$2,'14683'!G59)</f>
        <v>Analízis</v>
      </c>
      <c r="I36" t="str">
        <f>IF('14683'!$G59='14683Analizis'!$H$2,'14683'!H59)</f>
        <v/>
      </c>
      <c r="J36" t="str">
        <f>IF('14683'!$G59='14683Analizis'!$H$2,'14683'!I59)</f>
        <v>2010-06-08</v>
      </c>
    </row>
    <row r="37" spans="1:10" x14ac:dyDescent="0.3">
      <c r="A37" t="s">
        <v>235</v>
      </c>
      <c r="B37">
        <f>IF('14683'!$G61='14683Analizis'!$H$2,'14683'!A61)</f>
        <v>5</v>
      </c>
      <c r="C37">
        <f>IF('14683'!$G61='14683Analizis'!$H$2,'14683'!B61)</f>
        <v>5</v>
      </c>
      <c r="D37">
        <f>IF('14683'!$G61='14683Analizis'!$H$2,'14683'!C61)</f>
        <v>5</v>
      </c>
      <c r="E37">
        <f>IF('14683'!$G61='14683Analizis'!$H$2,'14683'!D61)</f>
        <v>5</v>
      </c>
      <c r="F37">
        <f>IF('14683'!$G61='14683Analizis'!$H$2,'14683'!E61)</f>
        <v>5</v>
      </c>
      <c r="G37">
        <f>IF('14683'!$G61='14683Analizis'!$H$2,'14683'!F61)</f>
        <v>0</v>
      </c>
      <c r="H37" t="str">
        <f>IF('14683'!$G61='14683Analizis'!$H$2,'14683'!G61)</f>
        <v>Analízis</v>
      </c>
      <c r="I37" t="str">
        <f>IF('14683'!$G61='14683Analizis'!$H$2,'14683'!H61)</f>
        <v>nagyon jó!</v>
      </c>
      <c r="J37" t="str">
        <f>IF('14683'!$G61='14683Analizis'!$H$2,'14683'!I61)</f>
        <v>2010-06-08</v>
      </c>
    </row>
    <row r="38" spans="1:10" x14ac:dyDescent="0.3">
      <c r="A38" t="s">
        <v>236</v>
      </c>
      <c r="B38">
        <f>IF('14683'!$G62='14683Analizis'!$H$2,'14683'!A62)</f>
        <v>4</v>
      </c>
      <c r="C38">
        <f>IF('14683'!$G62='14683Analizis'!$H$2,'14683'!B62)</f>
        <v>4</v>
      </c>
      <c r="D38">
        <f>IF('14683'!$G62='14683Analizis'!$H$2,'14683'!C62)</f>
        <v>4</v>
      </c>
      <c r="E38">
        <f>IF('14683'!$G62='14683Analizis'!$H$2,'14683'!D62)</f>
        <v>3</v>
      </c>
      <c r="F38">
        <f>IF('14683'!$G62='14683Analizis'!$H$2,'14683'!E62)</f>
        <v>4</v>
      </c>
      <c r="G38">
        <f>IF('14683'!$G62='14683Analizis'!$H$2,'14683'!F62)</f>
        <v>0</v>
      </c>
      <c r="H38" t="str">
        <f>IF('14683'!$G62='14683Analizis'!$H$2,'14683'!G62)</f>
        <v>Analízis</v>
      </c>
      <c r="I38" t="str">
        <f>IF('14683'!$G62='14683Analizis'!$H$2,'14683'!H62)</f>
        <v/>
      </c>
      <c r="J38" t="str">
        <f>IF('14683'!$G62='14683Analizis'!$H$2,'14683'!I62)</f>
        <v>2010-06-08</v>
      </c>
    </row>
    <row r="39" spans="1:10" x14ac:dyDescent="0.3">
      <c r="A39" t="s">
        <v>237</v>
      </c>
      <c r="B39">
        <f>IF('14683'!$G63='14683Analizis'!$H$2,'14683'!A63)</f>
        <v>3</v>
      </c>
      <c r="C39">
        <f>IF('14683'!$G63='14683Analizis'!$H$2,'14683'!B63)</f>
        <v>2</v>
      </c>
      <c r="D39">
        <f>IF('14683'!$G63='14683Analizis'!$H$2,'14683'!C63)</f>
        <v>3</v>
      </c>
      <c r="E39">
        <f>IF('14683'!$G63='14683Analizis'!$H$2,'14683'!D63)</f>
        <v>5</v>
      </c>
      <c r="F39">
        <f>IF('14683'!$G63='14683Analizis'!$H$2,'14683'!E63)</f>
        <v>3</v>
      </c>
      <c r="G39">
        <f>IF('14683'!$G63='14683Analizis'!$H$2,'14683'!F63)</f>
        <v>0</v>
      </c>
      <c r="H39" t="str">
        <f>IF('14683'!$G63='14683Analizis'!$H$2,'14683'!G63)</f>
        <v>Analízis</v>
      </c>
      <c r="I39" t="str">
        <f>IF('14683'!$G63='14683Analizis'!$H$2,'14683'!H63)</f>
        <v>Az analízisből a legtöbbet tudja kihozni!</v>
      </c>
      <c r="J39" t="str">
        <f>IF('14683'!$G63='14683Analizis'!$H$2,'14683'!I63)</f>
        <v>2010-05-28</v>
      </c>
    </row>
    <row r="40" spans="1:10" x14ac:dyDescent="0.3">
      <c r="A40" t="s">
        <v>238</v>
      </c>
      <c r="B40">
        <f>IF('14683'!$G64='14683Analizis'!$H$2,'14683'!A64)</f>
        <v>5</v>
      </c>
      <c r="C40">
        <f>IF('14683'!$G64='14683Analizis'!$H$2,'14683'!B64)</f>
        <v>5</v>
      </c>
      <c r="D40">
        <f>IF('14683'!$G64='14683Analizis'!$H$2,'14683'!C64)</f>
        <v>5</v>
      </c>
      <c r="E40">
        <f>IF('14683'!$G64='14683Analizis'!$H$2,'14683'!D64)</f>
        <v>5</v>
      </c>
      <c r="F40">
        <f>IF('14683'!$G64='14683Analizis'!$H$2,'14683'!E64)</f>
        <v>5</v>
      </c>
      <c r="G40">
        <f>IF('14683'!$G64='14683Analizis'!$H$2,'14683'!F64)</f>
        <v>0</v>
      </c>
      <c r="H40" t="str">
        <f>IF('14683'!$G64='14683Analizis'!$H$2,'14683'!G64)</f>
        <v>Analízis</v>
      </c>
      <c r="I40" t="str">
        <f>IF('14683'!$G64='14683Analizis'!$H$2,'14683'!H64)</f>
        <v/>
      </c>
      <c r="J40" t="str">
        <f>IF('14683'!$G64='14683Analizis'!$H$2,'14683'!I64)</f>
        <v>2010-05-18</v>
      </c>
    </row>
    <row r="41" spans="1:10" x14ac:dyDescent="0.3">
      <c r="A41" t="s">
        <v>239</v>
      </c>
      <c r="B41">
        <f>IF('14683'!$G66='14683Analizis'!$H$2,'14683'!A66)</f>
        <v>5</v>
      </c>
      <c r="C41">
        <f>IF('14683'!$G66='14683Analizis'!$H$2,'14683'!B66)</f>
        <v>5</v>
      </c>
      <c r="D41">
        <f>IF('14683'!$G66='14683Analizis'!$H$2,'14683'!C66)</f>
        <v>5</v>
      </c>
      <c r="E41">
        <f>IF('14683'!$G66='14683Analizis'!$H$2,'14683'!D66)</f>
        <v>5</v>
      </c>
      <c r="F41">
        <f>IF('14683'!$G66='14683Analizis'!$H$2,'14683'!E66)</f>
        <v>5</v>
      </c>
      <c r="G41">
        <f>IF('14683'!$G66='14683Analizis'!$H$2,'14683'!F66)</f>
        <v>0</v>
      </c>
      <c r="H41" t="str">
        <f>IF('14683'!$G66='14683Analizis'!$H$2,'14683'!G66)</f>
        <v>Analízis</v>
      </c>
      <c r="I41" t="str">
        <f>IF('14683'!$G66='14683Analizis'!$H$2,'14683'!H66)</f>
        <v>h</v>
      </c>
      <c r="J41" t="str">
        <f>IF('14683'!$G66='14683Analizis'!$H$2,'14683'!I66)</f>
        <v>2010-05-17</v>
      </c>
    </row>
    <row r="42" spans="1:10" x14ac:dyDescent="0.3">
      <c r="A42" t="s">
        <v>240</v>
      </c>
      <c r="B42">
        <f>IF('14683'!$G69='14683Analizis'!$H$2,'14683'!A69)</f>
        <v>5</v>
      </c>
      <c r="C42">
        <f>IF('14683'!$G69='14683Analizis'!$H$2,'14683'!B69)</f>
        <v>5</v>
      </c>
      <c r="D42">
        <f>IF('14683'!$G69='14683Analizis'!$H$2,'14683'!C69)</f>
        <v>5</v>
      </c>
      <c r="E42">
        <f>IF('14683'!$G69='14683Analizis'!$H$2,'14683'!D69)</f>
        <v>5</v>
      </c>
      <c r="F42">
        <f>IF('14683'!$G69='14683Analizis'!$H$2,'14683'!E69)</f>
        <v>5</v>
      </c>
      <c r="G42">
        <f>IF('14683'!$G69='14683Analizis'!$H$2,'14683'!F69)</f>
        <v>0</v>
      </c>
      <c r="H42" t="str">
        <f>IF('14683'!$G69='14683Analizis'!$H$2,'14683'!G69)</f>
        <v>Analízis</v>
      </c>
      <c r="I42" t="str">
        <f>IF('14683'!$G69='14683Analizis'!$H$2,'14683'!H69)</f>
        <v>Életem egyik legjobb tanárja!!!</v>
      </c>
      <c r="J42" t="str">
        <f>IF('14683'!$G69='14683Analizis'!$H$2,'14683'!I69)</f>
        <v>2010-05-14</v>
      </c>
    </row>
    <row r="43" spans="1:10" x14ac:dyDescent="0.3">
      <c r="A43" t="s">
        <v>241</v>
      </c>
      <c r="B43">
        <f>IF('14683'!$G70='14683Analizis'!$H$2,'14683'!A70)</f>
        <v>3</v>
      </c>
      <c r="C43">
        <f>IF('14683'!$G70='14683Analizis'!$H$2,'14683'!B70)</f>
        <v>2</v>
      </c>
      <c r="D43">
        <f>IF('14683'!$G70='14683Analizis'!$H$2,'14683'!C70)</f>
        <v>4</v>
      </c>
      <c r="E43">
        <f>IF('14683'!$G70='14683Analizis'!$H$2,'14683'!D70)</f>
        <v>5</v>
      </c>
      <c r="F43">
        <f>IF('14683'!$G70='14683Analizis'!$H$2,'14683'!E70)</f>
        <v>5</v>
      </c>
      <c r="G43">
        <f>IF('14683'!$G70='14683Analizis'!$H$2,'14683'!F70)</f>
        <v>0</v>
      </c>
      <c r="H43" t="str">
        <f>IF('14683'!$G70='14683Analizis'!$H$2,'14683'!G70)</f>
        <v>Analízis</v>
      </c>
      <c r="I43" t="str">
        <f>IF('14683'!$G70='14683Analizis'!$H$2,'14683'!H70)</f>
        <v>elég jó</v>
      </c>
      <c r="J43" t="str">
        <f>IF('14683'!$G70='14683Analizis'!$H$2,'14683'!I70)</f>
        <v>2010-05-14</v>
      </c>
    </row>
    <row r="44" spans="1:10" x14ac:dyDescent="0.3">
      <c r="A44" t="s">
        <v>242</v>
      </c>
      <c r="B44">
        <f>IF('14683'!$G71='14683Analizis'!$H$2,'14683'!A71)</f>
        <v>3</v>
      </c>
      <c r="C44">
        <f>IF('14683'!$G71='14683Analizis'!$H$2,'14683'!B71)</f>
        <v>3</v>
      </c>
      <c r="D44">
        <f>IF('14683'!$G71='14683Analizis'!$H$2,'14683'!C71)</f>
        <v>5</v>
      </c>
      <c r="E44">
        <f>IF('14683'!$G71='14683Analizis'!$H$2,'14683'!D71)</f>
        <v>5</v>
      </c>
      <c r="F44">
        <f>IF('14683'!$G71='14683Analizis'!$H$2,'14683'!E71)</f>
        <v>5</v>
      </c>
      <c r="G44">
        <f>IF('14683'!$G71='14683Analizis'!$H$2,'14683'!F71)</f>
        <v>0</v>
      </c>
      <c r="H44" t="str">
        <f>IF('14683'!$G71='14683Analizis'!$H$2,'14683'!G71)</f>
        <v>Analízis</v>
      </c>
      <c r="I44" t="str">
        <f>IF('14683'!$G71='14683Analizis'!$H$2,'14683'!H71)</f>
        <v>Nagyon jó!</v>
      </c>
      <c r="J44" t="str">
        <f>IF('14683'!$G71='14683Analizis'!$H$2,'14683'!I71)</f>
        <v>2010-05-14</v>
      </c>
    </row>
    <row r="45" spans="1:10" x14ac:dyDescent="0.3">
      <c r="A45" t="s">
        <v>243</v>
      </c>
      <c r="B45">
        <f>IF('14683'!$G72='14683Analizis'!$H$2,'14683'!A72)</f>
        <v>5</v>
      </c>
      <c r="C45">
        <f>IF('14683'!$G72='14683Analizis'!$H$2,'14683'!B72)</f>
        <v>5</v>
      </c>
      <c r="D45">
        <f>IF('14683'!$G72='14683Analizis'!$H$2,'14683'!C72)</f>
        <v>5</v>
      </c>
      <c r="E45">
        <f>IF('14683'!$G72='14683Analizis'!$H$2,'14683'!D72)</f>
        <v>5</v>
      </c>
      <c r="F45">
        <f>IF('14683'!$G72='14683Analizis'!$H$2,'14683'!E72)</f>
        <v>5</v>
      </c>
      <c r="G45">
        <f>IF('14683'!$G72='14683Analizis'!$H$2,'14683'!F72)</f>
        <v>0</v>
      </c>
      <c r="H45" t="str">
        <f>IF('14683'!$G72='14683Analizis'!$H$2,'14683'!G72)</f>
        <v>Analízis</v>
      </c>
      <c r="I45" t="str">
        <f>IF('14683'!$G72='14683Analizis'!$H$2,'14683'!H72)</f>
        <v>A matematika Mozartja</v>
      </c>
      <c r="J45" t="str">
        <f>IF('14683'!$G72='14683Analizis'!$H$2,'14683'!I72)</f>
        <v>2010-05-14</v>
      </c>
    </row>
    <row r="46" spans="1:10" x14ac:dyDescent="0.3">
      <c r="A46" t="s">
        <v>244</v>
      </c>
      <c r="B46">
        <f>IF('14683'!$G75='14683Analizis'!$H$2,'14683'!A75)</f>
        <v>5</v>
      </c>
      <c r="C46">
        <f>IF('14683'!$G75='14683Analizis'!$H$2,'14683'!B75)</f>
        <v>5</v>
      </c>
      <c r="D46">
        <f>IF('14683'!$G75='14683Analizis'!$H$2,'14683'!C75)</f>
        <v>5</v>
      </c>
      <c r="E46">
        <f>IF('14683'!$G75='14683Analizis'!$H$2,'14683'!D75)</f>
        <v>5</v>
      </c>
      <c r="F46">
        <f>IF('14683'!$G75='14683Analizis'!$H$2,'14683'!E75)</f>
        <v>5</v>
      </c>
      <c r="G46">
        <f>IF('14683'!$G75='14683Analizis'!$H$2,'14683'!F75)</f>
        <v>0</v>
      </c>
      <c r="H46" t="str">
        <f>IF('14683'!$G75='14683Analizis'!$H$2,'14683'!G75)</f>
        <v>Analízis</v>
      </c>
      <c r="I46" t="str">
        <f>IF('14683'!$G75='14683Analizis'!$H$2,'14683'!H75)</f>
        <v>a legjobb matek tanár, aki valaha tanított</v>
      </c>
      <c r="J46" t="str">
        <f>IF('14683'!$G75='14683Analizis'!$H$2,'14683'!I75)</f>
        <v>2010-05-14</v>
      </c>
    </row>
    <row r="47" spans="1:10" x14ac:dyDescent="0.3">
      <c r="A47" t="s">
        <v>245</v>
      </c>
      <c r="B47">
        <f>IF('14683'!$G76='14683Analizis'!$H$2,'14683'!A76)</f>
        <v>5</v>
      </c>
      <c r="C47">
        <f>IF('14683'!$G76='14683Analizis'!$H$2,'14683'!B76)</f>
        <v>5</v>
      </c>
      <c r="D47">
        <f>IF('14683'!$G76='14683Analizis'!$H$2,'14683'!C76)</f>
        <v>5</v>
      </c>
      <c r="E47">
        <f>IF('14683'!$G76='14683Analizis'!$H$2,'14683'!D76)</f>
        <v>5</v>
      </c>
      <c r="F47">
        <f>IF('14683'!$G76='14683Analizis'!$H$2,'14683'!E76)</f>
        <v>5</v>
      </c>
      <c r="G47">
        <f>IF('14683'!$G76='14683Analizis'!$H$2,'14683'!F76)</f>
        <v>0</v>
      </c>
      <c r="H47" t="str">
        <f>IF('14683'!$G76='14683Analizis'!$H$2,'14683'!G76)</f>
        <v>Analízis</v>
      </c>
      <c r="I47" t="str">
        <f>IF('14683'!$G76='14683Analizis'!$H$2,'14683'!H76)</f>
        <v>Nagyon jó előadások, egy igazi tanár :)</v>
      </c>
      <c r="J47" t="str">
        <f>IF('14683'!$G76='14683Analizis'!$H$2,'14683'!I76)</f>
        <v>2010-05-13</v>
      </c>
    </row>
    <row r="48" spans="1:10" x14ac:dyDescent="0.3">
      <c r="A48" t="s">
        <v>246</v>
      </c>
      <c r="B48">
        <f>IF('14683'!$G77='14683Analizis'!$H$2,'14683'!A77)</f>
        <v>5</v>
      </c>
      <c r="C48">
        <f>IF('14683'!$G77='14683Analizis'!$H$2,'14683'!B77)</f>
        <v>5</v>
      </c>
      <c r="D48">
        <f>IF('14683'!$G77='14683Analizis'!$H$2,'14683'!C77)</f>
        <v>5</v>
      </c>
      <c r="E48">
        <f>IF('14683'!$G77='14683Analizis'!$H$2,'14683'!D77)</f>
        <v>5</v>
      </c>
      <c r="F48">
        <f>IF('14683'!$G77='14683Analizis'!$H$2,'14683'!E77)</f>
        <v>5</v>
      </c>
      <c r="G48">
        <f>IF('14683'!$G77='14683Analizis'!$H$2,'14683'!F77)</f>
        <v>0</v>
      </c>
      <c r="H48" t="str">
        <f>IF('14683'!$G77='14683Analizis'!$H$2,'14683'!G77)</f>
        <v>Analízis</v>
      </c>
      <c r="I48" t="str">
        <f>IF('14683'!$G77='14683Analizis'!$H$2,'14683'!H77)</f>
        <v>Ki ne ismerné, aki járt az előadásaira: E az x-iken, vagy miért konvergens a lépcsőház, stb;)</v>
      </c>
      <c r="J48" t="str">
        <f>IF('14683'!$G77='14683Analizis'!$H$2,'14683'!I77)</f>
        <v>2010-05-10</v>
      </c>
    </row>
    <row r="49" spans="1:10" x14ac:dyDescent="0.3">
      <c r="A49" t="s">
        <v>247</v>
      </c>
      <c r="B49">
        <f>IF('14683'!$G78='14683Analizis'!$H$2,'14683'!A78)</f>
        <v>4</v>
      </c>
      <c r="C49">
        <f>IF('14683'!$G78='14683Analizis'!$H$2,'14683'!B78)</f>
        <v>5</v>
      </c>
      <c r="D49">
        <f>IF('14683'!$G78='14683Analizis'!$H$2,'14683'!C78)</f>
        <v>5</v>
      </c>
      <c r="E49">
        <f>IF('14683'!$G78='14683Analizis'!$H$2,'14683'!D78)</f>
        <v>5</v>
      </c>
      <c r="F49">
        <f>IF('14683'!$G78='14683Analizis'!$H$2,'14683'!E78)</f>
        <v>5</v>
      </c>
      <c r="G49">
        <f>IF('14683'!$G78='14683Analizis'!$H$2,'14683'!F78)</f>
        <v>0</v>
      </c>
      <c r="H49" t="str">
        <f>IF('14683'!$G78='14683Analizis'!$H$2,'14683'!G78)</f>
        <v>Analízis</v>
      </c>
      <c r="I49" t="str">
        <f>IF('14683'!$G78='14683Analizis'!$H$2,'14683'!H78)</f>
        <v>A legjobb tanárom volt. Nagyszerű ember.</v>
      </c>
      <c r="J49" t="str">
        <f>IF('14683'!$G78='14683Analizis'!$H$2,'14683'!I78)</f>
        <v>2010-05-07</v>
      </c>
    </row>
    <row r="50" spans="1:10" x14ac:dyDescent="0.3">
      <c r="A50" t="s">
        <v>248</v>
      </c>
      <c r="B50">
        <f>IF('14683'!$G79='14683Analizis'!$H$2,'14683'!A79)</f>
        <v>5</v>
      </c>
      <c r="C50">
        <f>IF('14683'!$G79='14683Analizis'!$H$2,'14683'!B79)</f>
        <v>5</v>
      </c>
      <c r="D50">
        <f>IF('14683'!$G79='14683Analizis'!$H$2,'14683'!C79)</f>
        <v>5</v>
      </c>
      <c r="E50">
        <f>IF('14683'!$G79='14683Analizis'!$H$2,'14683'!D79)</f>
        <v>5</v>
      </c>
      <c r="F50">
        <f>IF('14683'!$G79='14683Analizis'!$H$2,'14683'!E79)</f>
        <v>5</v>
      </c>
      <c r="G50">
        <f>IF('14683'!$G79='14683Analizis'!$H$2,'14683'!F79)</f>
        <v>0</v>
      </c>
      <c r="H50" t="str">
        <f>IF('14683'!$G79='14683Analizis'!$H$2,'14683'!G79)</f>
        <v>Analízis</v>
      </c>
      <c r="I50" t="str">
        <f>IF('14683'!$G79='14683Analizis'!$H$2,'14683'!H79)</f>
        <v>No comment.</v>
      </c>
      <c r="J50" t="str">
        <f>IF('14683'!$G79='14683Analizis'!$H$2,'14683'!I79)</f>
        <v>2010-05-03</v>
      </c>
    </row>
    <row r="51" spans="1:10" x14ac:dyDescent="0.3">
      <c r="A51" t="s">
        <v>249</v>
      </c>
      <c r="B51">
        <f>IF('14683'!$G80='14683Analizis'!$H$2,'14683'!A80)</f>
        <v>5</v>
      </c>
      <c r="C51">
        <f>IF('14683'!$G80='14683Analizis'!$H$2,'14683'!B80)</f>
        <v>3</v>
      </c>
      <c r="D51">
        <f>IF('14683'!$G80='14683Analizis'!$H$2,'14683'!C80)</f>
        <v>5</v>
      </c>
      <c r="E51">
        <f>IF('14683'!$G80='14683Analizis'!$H$2,'14683'!D80)</f>
        <v>5</v>
      </c>
      <c r="F51">
        <f>IF('14683'!$G80='14683Analizis'!$H$2,'14683'!E80)</f>
        <v>5</v>
      </c>
      <c r="G51">
        <f>IF('14683'!$G80='14683Analizis'!$H$2,'14683'!F80)</f>
        <v>0</v>
      </c>
      <c r="H51" t="str">
        <f>IF('14683'!$G80='14683Analizis'!$H$2,'14683'!G80)</f>
        <v>Analízis</v>
      </c>
      <c r="I51" t="str">
        <f>IF('14683'!$G80='14683Analizis'!$H$2,'14683'!H80)</f>
        <v>Imádjuk a mosolyát:)</v>
      </c>
      <c r="J51" t="str">
        <f>IF('14683'!$G80='14683Analizis'!$H$2,'14683'!I80)</f>
        <v>2010-04-30</v>
      </c>
    </row>
    <row r="52" spans="1:10" x14ac:dyDescent="0.3">
      <c r="A52" t="s">
        <v>250</v>
      </c>
      <c r="B52">
        <f>IF('14683'!$G81='14683Analizis'!$H$2,'14683'!A81)</f>
        <v>5</v>
      </c>
      <c r="C52">
        <f>IF('14683'!$G81='14683Analizis'!$H$2,'14683'!B81)</f>
        <v>5</v>
      </c>
      <c r="D52">
        <f>IF('14683'!$G81='14683Analizis'!$H$2,'14683'!C81)</f>
        <v>5</v>
      </c>
      <c r="E52">
        <f>IF('14683'!$G81='14683Analizis'!$H$2,'14683'!D81)</f>
        <v>5</v>
      </c>
      <c r="F52">
        <f>IF('14683'!$G81='14683Analizis'!$H$2,'14683'!E81)</f>
        <v>5</v>
      </c>
      <c r="G52">
        <f>IF('14683'!$G81='14683Analizis'!$H$2,'14683'!F81)</f>
        <v>0</v>
      </c>
      <c r="H52" t="str">
        <f>IF('14683'!$G81='14683Analizis'!$H$2,'14683'!G81)</f>
        <v>Analízis</v>
      </c>
      <c r="I52" t="str">
        <f>IF('14683'!$G81='14683Analizis'!$H$2,'14683'!H81)</f>
        <v>Nagyon jól tanít, érthetően magyaráz, ésszerűen kér számon.</v>
      </c>
      <c r="J52" t="str">
        <f>IF('14683'!$G81='14683Analizis'!$H$2,'14683'!I81)</f>
        <v>2010-04-30</v>
      </c>
    </row>
    <row r="53" spans="1:10" x14ac:dyDescent="0.3">
      <c r="A53" t="s">
        <v>251</v>
      </c>
      <c r="B53">
        <f>IF('14683'!$G82='14683Analizis'!$H$2,'14683'!A82)</f>
        <v>5</v>
      </c>
      <c r="C53">
        <f>IF('14683'!$G82='14683Analizis'!$H$2,'14683'!B82)</f>
        <v>5</v>
      </c>
      <c r="D53">
        <f>IF('14683'!$G82='14683Analizis'!$H$2,'14683'!C82)</f>
        <v>5</v>
      </c>
      <c r="E53">
        <f>IF('14683'!$G82='14683Analizis'!$H$2,'14683'!D82)</f>
        <v>5</v>
      </c>
      <c r="F53">
        <f>IF('14683'!$G82='14683Analizis'!$H$2,'14683'!E82)</f>
        <v>5</v>
      </c>
      <c r="G53">
        <f>IF('14683'!$G82='14683Analizis'!$H$2,'14683'!F82)</f>
        <v>1</v>
      </c>
      <c r="H53" t="str">
        <f>IF('14683'!$G82='14683Analizis'!$H$2,'14683'!G82)</f>
        <v>Analízis</v>
      </c>
      <c r="I53" t="str">
        <f>IF('14683'!$G82='14683Analizis'!$H$2,'14683'!H82)</f>
        <v>Legjobb tanár</v>
      </c>
      <c r="J53" t="str">
        <f>IF('14683'!$G82='14683Analizis'!$H$2,'14683'!I82)</f>
        <v>2010-04-29</v>
      </c>
    </row>
    <row r="54" spans="1:10" x14ac:dyDescent="0.3">
      <c r="A54" t="s">
        <v>252</v>
      </c>
      <c r="B54">
        <f>IF('14683'!$G83='14683Analizis'!$H$2,'14683'!A83)</f>
        <v>5</v>
      </c>
      <c r="C54">
        <f>IF('14683'!$G83='14683Analizis'!$H$2,'14683'!B83)</f>
        <v>5</v>
      </c>
      <c r="D54">
        <f>IF('14683'!$G83='14683Analizis'!$H$2,'14683'!C83)</f>
        <v>5</v>
      </c>
      <c r="E54">
        <f>IF('14683'!$G83='14683Analizis'!$H$2,'14683'!D83)</f>
        <v>5</v>
      </c>
      <c r="F54">
        <f>IF('14683'!$G83='14683Analizis'!$H$2,'14683'!E83)</f>
        <v>5</v>
      </c>
      <c r="G54">
        <f>IF('14683'!$G83='14683Analizis'!$H$2,'14683'!F83)</f>
        <v>1</v>
      </c>
      <c r="H54" t="str">
        <f>IF('14683'!$G83='14683Analizis'!$H$2,'14683'!G83)</f>
        <v>Analízis</v>
      </c>
      <c r="I54" t="str">
        <f>IF('14683'!$G83='14683Analizis'!$H$2,'14683'!H83)</f>
        <v>:)</v>
      </c>
      <c r="J54" t="str">
        <f>IF('14683'!$G83='14683Analizis'!$H$2,'14683'!I83)</f>
        <v>2010-04-29</v>
      </c>
    </row>
    <row r="55" spans="1:10" x14ac:dyDescent="0.3">
      <c r="A55" t="s">
        <v>253</v>
      </c>
      <c r="B55">
        <f>IF('14683'!$G84='14683Analizis'!$H$2,'14683'!A84)</f>
        <v>5</v>
      </c>
      <c r="C55">
        <f>IF('14683'!$G84='14683Analizis'!$H$2,'14683'!B84)</f>
        <v>5</v>
      </c>
      <c r="D55">
        <f>IF('14683'!$G84='14683Analizis'!$H$2,'14683'!C84)</f>
        <v>5</v>
      </c>
      <c r="E55">
        <f>IF('14683'!$G84='14683Analizis'!$H$2,'14683'!D84)</f>
        <v>5</v>
      </c>
      <c r="F55">
        <f>IF('14683'!$G84='14683Analizis'!$H$2,'14683'!E84)</f>
        <v>5</v>
      </c>
      <c r="G55">
        <f>IF('14683'!$G84='14683Analizis'!$H$2,'14683'!F84)</f>
        <v>0</v>
      </c>
      <c r="H55" t="str">
        <f>IF('14683'!$G84='14683Analizis'!$H$2,'14683'!G84)</f>
        <v>Analízis</v>
      </c>
      <c r="I55" t="str">
        <f>IF('14683'!$G84='14683Analizis'!$H$2,'14683'!H84)</f>
        <v>hatalmas arc</v>
      </c>
      <c r="J55" t="str">
        <f>IF('14683'!$G84='14683Analizis'!$H$2,'14683'!I84)</f>
        <v>2010-04-27</v>
      </c>
    </row>
    <row r="56" spans="1:10" x14ac:dyDescent="0.3">
      <c r="A56" t="s">
        <v>254</v>
      </c>
      <c r="B56">
        <f>IF('14683'!$G85='14683Analizis'!$H$2,'14683'!A85)</f>
        <v>5</v>
      </c>
      <c r="C56">
        <f>IF('14683'!$G85='14683Analizis'!$H$2,'14683'!B85)</f>
        <v>5</v>
      </c>
      <c r="D56">
        <f>IF('14683'!$G85='14683Analizis'!$H$2,'14683'!C85)</f>
        <v>5</v>
      </c>
      <c r="E56">
        <f>IF('14683'!$G85='14683Analizis'!$H$2,'14683'!D85)</f>
        <v>5</v>
      </c>
      <c r="F56">
        <f>IF('14683'!$G85='14683Analizis'!$H$2,'14683'!E85)</f>
        <v>5</v>
      </c>
      <c r="G56">
        <f>IF('14683'!$G85='14683Analizis'!$H$2,'14683'!F85)</f>
        <v>0</v>
      </c>
      <c r="H56" t="str">
        <f>IF('14683'!$G85='14683Analizis'!$H$2,'14683'!G85)</f>
        <v>Analízis</v>
      </c>
      <c r="I56" t="str">
        <f>IF('14683'!$G85='14683Analizis'!$H$2,'14683'!H85)</f>
        <v>remek tanar</v>
      </c>
      <c r="J56" t="str">
        <f>IF('14683'!$G85='14683Analizis'!$H$2,'14683'!I85)</f>
        <v>2010-04-27</v>
      </c>
    </row>
    <row r="57" spans="1:10" x14ac:dyDescent="0.3">
      <c r="A57" t="s">
        <v>255</v>
      </c>
      <c r="B57">
        <f>IF('14683'!$G86='14683Analizis'!$H$2,'14683'!A86)</f>
        <v>5</v>
      </c>
      <c r="C57">
        <f>IF('14683'!$G86='14683Analizis'!$H$2,'14683'!B86)</f>
        <v>4</v>
      </c>
      <c r="D57">
        <f>IF('14683'!$G86='14683Analizis'!$H$2,'14683'!C86)</f>
        <v>5</v>
      </c>
      <c r="E57">
        <f>IF('14683'!$G86='14683Analizis'!$H$2,'14683'!D86)</f>
        <v>5</v>
      </c>
      <c r="F57">
        <f>IF('14683'!$G86='14683Analizis'!$H$2,'14683'!E86)</f>
        <v>5</v>
      </c>
      <c r="G57">
        <f>IF('14683'!$G86='14683Analizis'!$H$2,'14683'!F86)</f>
        <v>1</v>
      </c>
      <c r="H57" t="str">
        <f>IF('14683'!$G86='14683Analizis'!$H$2,'14683'!G86)</f>
        <v>Analízis</v>
      </c>
      <c r="I57" t="str">
        <f>IF('14683'!$G86='14683Analizis'!$H$2,'14683'!H86)</f>
        <v>A legjobb!</v>
      </c>
      <c r="J57" t="str">
        <f>IF('14683'!$G86='14683Analizis'!$H$2,'14683'!I86)</f>
        <v>2010-04-26</v>
      </c>
    </row>
    <row r="58" spans="1:10" x14ac:dyDescent="0.3">
      <c r="A58" t="s">
        <v>256</v>
      </c>
      <c r="B58">
        <f>IF('14683'!$G87='14683Analizis'!$H$2,'14683'!A87)</f>
        <v>5</v>
      </c>
      <c r="C58">
        <f>IF('14683'!$G87='14683Analizis'!$H$2,'14683'!B87)</f>
        <v>5</v>
      </c>
      <c r="D58">
        <f>IF('14683'!$G87='14683Analizis'!$H$2,'14683'!C87)</f>
        <v>5</v>
      </c>
      <c r="E58">
        <f>IF('14683'!$G87='14683Analizis'!$H$2,'14683'!D87)</f>
        <v>5</v>
      </c>
      <c r="F58">
        <f>IF('14683'!$G87='14683Analizis'!$H$2,'14683'!E87)</f>
        <v>5</v>
      </c>
      <c r="G58">
        <f>IF('14683'!$G87='14683Analizis'!$H$2,'14683'!F87)</f>
        <v>0</v>
      </c>
      <c r="H58" t="str">
        <f>IF('14683'!$G87='14683Analizis'!$H$2,'14683'!G87)</f>
        <v>Analízis</v>
      </c>
      <c r="I58" t="str">
        <f>IF('14683'!$G87='14683Analizis'!$H$2,'14683'!H87)</f>
        <v>bár minden tanár ilyen lenne</v>
      </c>
      <c r="J58" t="str">
        <f>IF('14683'!$G87='14683Analizis'!$H$2,'14683'!I87)</f>
        <v>2010-04-22</v>
      </c>
    </row>
    <row r="59" spans="1:10" x14ac:dyDescent="0.3">
      <c r="A59" t="s">
        <v>257</v>
      </c>
      <c r="B59">
        <f>IF('14683'!$G88='14683Analizis'!$H$2,'14683'!A88)</f>
        <v>5</v>
      </c>
      <c r="C59">
        <f>IF('14683'!$G88='14683Analizis'!$H$2,'14683'!B88)</f>
        <v>5</v>
      </c>
      <c r="D59">
        <f>IF('14683'!$G88='14683Analizis'!$H$2,'14683'!C88)</f>
        <v>5</v>
      </c>
      <c r="E59">
        <f>IF('14683'!$G88='14683Analizis'!$H$2,'14683'!D88)</f>
        <v>5</v>
      </c>
      <c r="F59">
        <f>IF('14683'!$G88='14683Analizis'!$H$2,'14683'!E88)</f>
        <v>5</v>
      </c>
      <c r="G59">
        <f>IF('14683'!$G88='14683Analizis'!$H$2,'14683'!F88)</f>
        <v>0</v>
      </c>
      <c r="H59" t="str">
        <f>IF('14683'!$G88='14683Analizis'!$H$2,'14683'!G88)</f>
        <v>Analízis</v>
      </c>
      <c r="I59" t="str">
        <f>IF('14683'!$G88='14683Analizis'!$H$2,'14683'!H88)</f>
        <v>Lángelme. Fantasztikus előadásai vannak.</v>
      </c>
      <c r="J59" t="str">
        <f>IF('14683'!$G88='14683Analizis'!$H$2,'14683'!I88)</f>
        <v>2010-04-21</v>
      </c>
    </row>
    <row r="60" spans="1:10" x14ac:dyDescent="0.3">
      <c r="A60" t="s">
        <v>258</v>
      </c>
      <c r="B60">
        <f>IF('14683'!$G89='14683Analizis'!$H$2,'14683'!A89)</f>
        <v>4</v>
      </c>
      <c r="C60">
        <f>IF('14683'!$G89='14683Analizis'!$H$2,'14683'!B89)</f>
        <v>4</v>
      </c>
      <c r="D60">
        <f>IF('14683'!$G89='14683Analizis'!$H$2,'14683'!C89)</f>
        <v>5</v>
      </c>
      <c r="E60">
        <f>IF('14683'!$G89='14683Analizis'!$H$2,'14683'!D89)</f>
        <v>5</v>
      </c>
      <c r="F60">
        <f>IF('14683'!$G89='14683Analizis'!$H$2,'14683'!E89)</f>
        <v>5</v>
      </c>
      <c r="G60">
        <f>IF('14683'!$G89='14683Analizis'!$H$2,'14683'!F89)</f>
        <v>0</v>
      </c>
      <c r="H60" t="str">
        <f>IF('14683'!$G89='14683Analizis'!$H$2,'14683'!G89)</f>
        <v>Analízis</v>
      </c>
      <c r="I60" t="str">
        <f>IF('14683'!$G89='14683Analizis'!$H$2,'14683'!H89)</f>
        <v>Egy tanár aki szívvel lélekkel tanít.</v>
      </c>
      <c r="J60" t="str">
        <f>IF('14683'!$G89='14683Analizis'!$H$2,'14683'!I89)</f>
        <v>2010-04-21</v>
      </c>
    </row>
    <row r="61" spans="1:10" x14ac:dyDescent="0.3">
      <c r="A61" t="s">
        <v>259</v>
      </c>
      <c r="B61">
        <f>IF('14683'!$G90='14683Analizis'!$H$2,'14683'!A90)</f>
        <v>5</v>
      </c>
      <c r="C61">
        <f>IF('14683'!$G90='14683Analizis'!$H$2,'14683'!B90)</f>
        <v>5</v>
      </c>
      <c r="D61">
        <f>IF('14683'!$G90='14683Analizis'!$H$2,'14683'!C90)</f>
        <v>5</v>
      </c>
      <c r="E61">
        <f>IF('14683'!$G90='14683Analizis'!$H$2,'14683'!D90)</f>
        <v>5</v>
      </c>
      <c r="F61">
        <f>IF('14683'!$G90='14683Analizis'!$H$2,'14683'!E90)</f>
        <v>5</v>
      </c>
      <c r="G61">
        <f>IF('14683'!$G90='14683Analizis'!$H$2,'14683'!F90)</f>
        <v>0</v>
      </c>
      <c r="H61" t="str">
        <f>IF('14683'!$G90='14683Analizis'!$H$2,'14683'!G90)</f>
        <v>Analízis</v>
      </c>
      <c r="I61" t="str">
        <f>IF('14683'!$G90='14683Analizis'!$H$2,'14683'!H90)</f>
        <v>kedvenc tanárom</v>
      </c>
      <c r="J61" t="str">
        <f>IF('14683'!$G90='14683Analizis'!$H$2,'14683'!I90)</f>
        <v>2010-04-21</v>
      </c>
    </row>
    <row r="62" spans="1:10" x14ac:dyDescent="0.3">
      <c r="A62" t="s">
        <v>260</v>
      </c>
      <c r="B62">
        <f>IF('14683'!$G91='14683Analizis'!$H$2,'14683'!A91)</f>
        <v>5</v>
      </c>
      <c r="C62">
        <f>IF('14683'!$G91='14683Analizis'!$H$2,'14683'!B91)</f>
        <v>5</v>
      </c>
      <c r="D62">
        <f>IF('14683'!$G91='14683Analizis'!$H$2,'14683'!C91)</f>
        <v>5</v>
      </c>
      <c r="E62">
        <f>IF('14683'!$G91='14683Analizis'!$H$2,'14683'!D91)</f>
        <v>5</v>
      </c>
      <c r="F62">
        <f>IF('14683'!$G91='14683Analizis'!$H$2,'14683'!E91)</f>
        <v>5</v>
      </c>
      <c r="G62">
        <f>IF('14683'!$G91='14683Analizis'!$H$2,'14683'!F91)</f>
        <v>0</v>
      </c>
      <c r="H62" t="str">
        <f>IF('14683'!$G91='14683Analizis'!$H$2,'14683'!G91)</f>
        <v>Analízis</v>
      </c>
      <c r="I62" t="str">
        <f>IF('14683'!$G91='14683Analizis'!$H$2,'14683'!H91)</f>
        <v>Ő az egyik kedvencem, nagyon figyelmesen tartja az órákat, összeszedett, és néha igen mókásan viccelődik, de sosem a tárgy rovására. Nagyon megbízható, a Zh-kat villámgyorsan javítja. látni hogy hivatásaként tanít! Dícséretes, és példát vehetne róla minden tanár!</v>
      </c>
      <c r="J62" t="str">
        <f>IF('14683'!$G91='14683Analizis'!$H$2,'14683'!I91)</f>
        <v>2010-04-21</v>
      </c>
    </row>
    <row r="63" spans="1:10" x14ac:dyDescent="0.3">
      <c r="A63" t="s">
        <v>261</v>
      </c>
      <c r="B63">
        <f>IF('14683'!$G92='14683Analizis'!$H$2,'14683'!A92)</f>
        <v>5</v>
      </c>
      <c r="C63">
        <f>IF('14683'!$G92='14683Analizis'!$H$2,'14683'!B92)</f>
        <v>5</v>
      </c>
      <c r="D63">
        <f>IF('14683'!$G92='14683Analizis'!$H$2,'14683'!C92)</f>
        <v>5</v>
      </c>
      <c r="E63">
        <f>IF('14683'!$G92='14683Analizis'!$H$2,'14683'!D92)</f>
        <v>5</v>
      </c>
      <c r="F63">
        <f>IF('14683'!$G92='14683Analizis'!$H$2,'14683'!E92)</f>
        <v>5</v>
      </c>
      <c r="G63">
        <f>IF('14683'!$G92='14683Analizis'!$H$2,'14683'!F92)</f>
        <v>0</v>
      </c>
      <c r="H63" t="str">
        <f>IF('14683'!$G92='14683Analizis'!$H$2,'14683'!G92)</f>
        <v>Analízis</v>
      </c>
      <c r="I63" t="str">
        <f>IF('14683'!$G92='14683Analizis'!$H$2,'14683'!H92)</f>
        <v>Csak ajánlani tudom!</v>
      </c>
      <c r="J63" t="str">
        <f>IF('14683'!$G92='14683Analizis'!$H$2,'14683'!I92)</f>
        <v>2010-04-20</v>
      </c>
    </row>
    <row r="64" spans="1:10" x14ac:dyDescent="0.3">
      <c r="A64" t="s">
        <v>262</v>
      </c>
      <c r="B64">
        <f>IF('14683'!$G93='14683Analizis'!$H$2,'14683'!A93)</f>
        <v>4</v>
      </c>
      <c r="C64">
        <f>IF('14683'!$G93='14683Analizis'!$H$2,'14683'!B93)</f>
        <v>4</v>
      </c>
      <c r="D64">
        <f>IF('14683'!$G93='14683Analizis'!$H$2,'14683'!C93)</f>
        <v>5</v>
      </c>
      <c r="E64">
        <f>IF('14683'!$G93='14683Analizis'!$H$2,'14683'!D93)</f>
        <v>5</v>
      </c>
      <c r="F64">
        <f>IF('14683'!$G93='14683Analizis'!$H$2,'14683'!E93)</f>
        <v>4</v>
      </c>
      <c r="G64">
        <f>IF('14683'!$G93='14683Analizis'!$H$2,'14683'!F93)</f>
        <v>0</v>
      </c>
      <c r="H64" t="str">
        <f>IF('14683'!$G93='14683Analizis'!$H$2,'14683'!G93)</f>
        <v>Analízis</v>
      </c>
      <c r="I64" t="str">
        <f>IF('14683'!$G93='14683Analizis'!$H$2,'14683'!H93)</f>
        <v>Rendes tag!</v>
      </c>
      <c r="J64" t="str">
        <f>IF('14683'!$G93='14683Analizis'!$H$2,'14683'!I93)</f>
        <v>2010-04-20</v>
      </c>
    </row>
    <row r="65" spans="1:10" x14ac:dyDescent="0.3">
      <c r="A65" t="s">
        <v>263</v>
      </c>
      <c r="B65">
        <f>IF('14683'!$G94='14683Analizis'!$H$2,'14683'!A94)</f>
        <v>4</v>
      </c>
      <c r="C65">
        <f>IF('14683'!$G94='14683Analizis'!$H$2,'14683'!B94)</f>
        <v>3</v>
      </c>
      <c r="D65">
        <f>IF('14683'!$G94='14683Analizis'!$H$2,'14683'!C94)</f>
        <v>5</v>
      </c>
      <c r="E65">
        <f>IF('14683'!$G94='14683Analizis'!$H$2,'14683'!D94)</f>
        <v>5</v>
      </c>
      <c r="F65">
        <f>IF('14683'!$G94='14683Analizis'!$H$2,'14683'!E94)</f>
        <v>5</v>
      </c>
      <c r="G65">
        <f>IF('14683'!$G94='14683Analizis'!$H$2,'14683'!F94)</f>
        <v>0</v>
      </c>
      <c r="H65" t="str">
        <f>IF('14683'!$G94='14683Analizis'!$H$2,'14683'!G94)</f>
        <v>Analízis</v>
      </c>
      <c r="I65" t="str">
        <f>IF('14683'!$G94='14683Analizis'!$H$2,'14683'!H94)</f>
        <v>:)</v>
      </c>
      <c r="J65" t="str">
        <f>IF('14683'!$G94='14683Analizis'!$H$2,'14683'!I94)</f>
        <v>2010-04-20</v>
      </c>
    </row>
    <row r="66" spans="1:10" x14ac:dyDescent="0.3">
      <c r="A66" t="s">
        <v>264</v>
      </c>
      <c r="B66">
        <f>IF('14683'!$G96='14683Analizis'!$H$2,'14683'!A96)</f>
        <v>5</v>
      </c>
      <c r="C66">
        <f>IF('14683'!$G96='14683Analizis'!$H$2,'14683'!B96)</f>
        <v>5</v>
      </c>
      <c r="D66">
        <f>IF('14683'!$G96='14683Analizis'!$H$2,'14683'!C96)</f>
        <v>5</v>
      </c>
      <c r="E66">
        <f>IF('14683'!$G96='14683Analizis'!$H$2,'14683'!D96)</f>
        <v>5</v>
      </c>
      <c r="F66">
        <f>IF('14683'!$G96='14683Analizis'!$H$2,'14683'!E96)</f>
        <v>5</v>
      </c>
      <c r="G66">
        <f>IF('14683'!$G96='14683Analizis'!$H$2,'14683'!F96)</f>
        <v>0</v>
      </c>
      <c r="H66" t="str">
        <f>IF('14683'!$G96='14683Analizis'!$H$2,'14683'!G96)</f>
        <v>Analízis</v>
      </c>
      <c r="I66" t="str">
        <f>IF('14683'!$G96='14683Analizis'!$H$2,'14683'!H96)</f>
        <v>Minden meg van benne amire egy jó tanárnak szüksége van.</v>
      </c>
      <c r="J66" t="str">
        <f>IF('14683'!$G96='14683Analizis'!$H$2,'14683'!I96)</f>
        <v>2010-04-20</v>
      </c>
    </row>
    <row r="67" spans="1:10" x14ac:dyDescent="0.3">
      <c r="A67" t="s">
        <v>265</v>
      </c>
      <c r="B67">
        <f>IF('14683'!$G97='14683Analizis'!$H$2,'14683'!A97)</f>
        <v>5</v>
      </c>
      <c r="C67">
        <f>IF('14683'!$G97='14683Analizis'!$H$2,'14683'!B97)</f>
        <v>5</v>
      </c>
      <c r="D67">
        <f>IF('14683'!$G97='14683Analizis'!$H$2,'14683'!C97)</f>
        <v>5</v>
      </c>
      <c r="E67">
        <f>IF('14683'!$G97='14683Analizis'!$H$2,'14683'!D97)</f>
        <v>5</v>
      </c>
      <c r="F67">
        <f>IF('14683'!$G97='14683Analizis'!$H$2,'14683'!E97)</f>
        <v>5</v>
      </c>
      <c r="G67">
        <f>IF('14683'!$G97='14683Analizis'!$H$2,'14683'!F97)</f>
        <v>0</v>
      </c>
      <c r="H67" t="str">
        <f>IF('14683'!$G97='14683Analizis'!$H$2,'14683'!G97)</f>
        <v>Analízis</v>
      </c>
      <c r="I67" t="str">
        <f>IF('14683'!$G97='14683Analizis'!$H$2,'14683'!H97)</f>
        <v>Ő az egyik legjobb tanár a suliban... előadásai jók!</v>
      </c>
      <c r="J67" t="str">
        <f>IF('14683'!$G97='14683Analizis'!$H$2,'14683'!I97)</f>
        <v>2010-04-20</v>
      </c>
    </row>
    <row r="68" spans="1:10" x14ac:dyDescent="0.3">
      <c r="A68" t="s">
        <v>266</v>
      </c>
      <c r="B68">
        <f>IF('14683'!$G99='14683Analizis'!$H$2,'14683'!A99)</f>
        <v>5</v>
      </c>
      <c r="C68">
        <f>IF('14683'!$G99='14683Analizis'!$H$2,'14683'!B99)</f>
        <v>5</v>
      </c>
      <c r="D68">
        <f>IF('14683'!$G99='14683Analizis'!$H$2,'14683'!C99)</f>
        <v>5</v>
      </c>
      <c r="E68">
        <f>IF('14683'!$G99='14683Analizis'!$H$2,'14683'!D99)</f>
        <v>5</v>
      </c>
      <c r="F68">
        <f>IF('14683'!$G99='14683Analizis'!$H$2,'14683'!E99)</f>
        <v>5</v>
      </c>
      <c r="G68">
        <f>IF('14683'!$G99='14683Analizis'!$H$2,'14683'!F99)</f>
        <v>1</v>
      </c>
      <c r="H68" t="str">
        <f>IF('14683'!$G99='14683Analizis'!$H$2,'14683'!G99)</f>
        <v>Analízis</v>
      </c>
      <c r="I68" t="str">
        <f>IF('14683'!$G99='14683Analizis'!$H$2,'14683'!H99)</f>
        <v>A legjobb!!</v>
      </c>
      <c r="J68" t="str">
        <f>IF('14683'!$G99='14683Analizis'!$H$2,'14683'!I99)</f>
        <v>2010-04-20</v>
      </c>
    </row>
    <row r="69" spans="1:10" x14ac:dyDescent="0.3">
      <c r="A69" t="s">
        <v>267</v>
      </c>
      <c r="B69">
        <f>IF('14683'!$G100='14683Analizis'!$H$2,'14683'!A100)</f>
        <v>4</v>
      </c>
      <c r="C69">
        <f>IF('14683'!$G100='14683Analizis'!$H$2,'14683'!B100)</f>
        <v>4</v>
      </c>
      <c r="D69">
        <f>IF('14683'!$G100='14683Analizis'!$H$2,'14683'!C100)</f>
        <v>5</v>
      </c>
      <c r="E69">
        <f>IF('14683'!$G100='14683Analizis'!$H$2,'14683'!D100)</f>
        <v>5</v>
      </c>
      <c r="F69">
        <f>IF('14683'!$G100='14683Analizis'!$H$2,'14683'!E100)</f>
        <v>5</v>
      </c>
      <c r="G69">
        <f>IF('14683'!$G100='14683Analizis'!$H$2,'14683'!F100)</f>
        <v>0</v>
      </c>
      <c r="H69" t="str">
        <f>IF('14683'!$G100='14683Analizis'!$H$2,'14683'!G100)</f>
        <v>Analízis</v>
      </c>
      <c r="I69" t="str">
        <f>IF('14683'!$G100='14683Analizis'!$H$2,'14683'!H100)</f>
        <v>normális, korrekt tanár</v>
      </c>
      <c r="J69" t="str">
        <f>IF('14683'!$G100='14683Analizis'!$H$2,'14683'!I100)</f>
        <v>2010-04-20</v>
      </c>
    </row>
    <row r="70" spans="1:10" x14ac:dyDescent="0.3">
      <c r="A70" t="s">
        <v>268</v>
      </c>
      <c r="B70">
        <f>IF('14683'!$G101='14683Analizis'!$H$2,'14683'!A101)</f>
        <v>5</v>
      </c>
      <c r="C70">
        <f>IF('14683'!$G101='14683Analizis'!$H$2,'14683'!B101)</f>
        <v>5</v>
      </c>
      <c r="D70">
        <f>IF('14683'!$G101='14683Analizis'!$H$2,'14683'!C101)</f>
        <v>5</v>
      </c>
      <c r="E70">
        <f>IF('14683'!$G101='14683Analizis'!$H$2,'14683'!D101)</f>
        <v>5</v>
      </c>
      <c r="F70">
        <f>IF('14683'!$G101='14683Analizis'!$H$2,'14683'!E101)</f>
        <v>5</v>
      </c>
      <c r="G70">
        <f>IF('14683'!$G101='14683Analizis'!$H$2,'14683'!F101)</f>
        <v>0</v>
      </c>
      <c r="H70" t="str">
        <f>IF('14683'!$G101='14683Analizis'!$H$2,'14683'!G101)</f>
        <v>Analízis</v>
      </c>
      <c r="I70" t="str">
        <f>IF('14683'!$G101='14683Analizis'!$H$2,'14683'!H101)</f>
        <v>a legjobb :D</v>
      </c>
      <c r="J70" t="str">
        <f>IF('14683'!$G101='14683Analizis'!$H$2,'14683'!I101)</f>
        <v>2010-04-20</v>
      </c>
    </row>
    <row r="71" spans="1:10" x14ac:dyDescent="0.3">
      <c r="A71" t="s">
        <v>269</v>
      </c>
      <c r="B71">
        <f>IF('14683'!$G102='14683Analizis'!$H$2,'14683'!A102)</f>
        <v>4</v>
      </c>
      <c r="C71">
        <f>IF('14683'!$G102='14683Analizis'!$H$2,'14683'!B102)</f>
        <v>3</v>
      </c>
      <c r="D71">
        <f>IF('14683'!$G102='14683Analizis'!$H$2,'14683'!C102)</f>
        <v>5</v>
      </c>
      <c r="E71">
        <f>IF('14683'!$G102='14683Analizis'!$H$2,'14683'!D102)</f>
        <v>5</v>
      </c>
      <c r="F71">
        <f>IF('14683'!$G102='14683Analizis'!$H$2,'14683'!E102)</f>
        <v>4</v>
      </c>
      <c r="G71">
        <f>IF('14683'!$G102='14683Analizis'!$H$2,'14683'!F102)</f>
        <v>0</v>
      </c>
      <c r="H71" t="str">
        <f>IF('14683'!$G102='14683Analizis'!$H$2,'14683'!G102)</f>
        <v>Analízis</v>
      </c>
      <c r="I71" t="str">
        <f>IF('14683'!$G102='14683Analizis'!$H$2,'14683'!H102)</f>
        <v>Vajda bácsi jó fej, ennyi:D</v>
      </c>
      <c r="J71" t="str">
        <f>IF('14683'!$G102='14683Analizis'!$H$2,'14683'!I102)</f>
        <v>2010-04-20</v>
      </c>
    </row>
    <row r="72" spans="1:10" x14ac:dyDescent="0.3">
      <c r="A72" t="s">
        <v>270</v>
      </c>
      <c r="B72">
        <f>IF('14683'!$G103='14683Analizis'!$H$2,'14683'!A103)</f>
        <v>5</v>
      </c>
      <c r="C72">
        <f>IF('14683'!$G103='14683Analizis'!$H$2,'14683'!B103)</f>
        <v>5</v>
      </c>
      <c r="D72">
        <f>IF('14683'!$G103='14683Analizis'!$H$2,'14683'!C103)</f>
        <v>5</v>
      </c>
      <c r="E72">
        <f>IF('14683'!$G103='14683Analizis'!$H$2,'14683'!D103)</f>
        <v>5</v>
      </c>
      <c r="F72">
        <f>IF('14683'!$G103='14683Analizis'!$H$2,'14683'!E103)</f>
        <v>5</v>
      </c>
      <c r="G72">
        <f>IF('14683'!$G103='14683Analizis'!$H$2,'14683'!F103)</f>
        <v>0</v>
      </c>
      <c r="H72" t="str">
        <f>IF('14683'!$G103='14683Analizis'!$H$2,'14683'!G103)</f>
        <v>Analízis</v>
      </c>
      <c r="I72" t="str">
        <f>IF('14683'!$G103='14683Analizis'!$H$2,'14683'!H103)</f>
        <v>kiváló tanár, jól magyaráz, segítőkész</v>
      </c>
      <c r="J72" t="str">
        <f>IF('14683'!$G103='14683Analizis'!$H$2,'14683'!I103)</f>
        <v>2010-04-20</v>
      </c>
    </row>
    <row r="73" spans="1:10" x14ac:dyDescent="0.3">
      <c r="A73" t="s">
        <v>271</v>
      </c>
      <c r="B73">
        <f>IF('14683'!$G104='14683Analizis'!$H$2,'14683'!A104)</f>
        <v>5</v>
      </c>
      <c r="C73">
        <f>IF('14683'!$G104='14683Analizis'!$H$2,'14683'!B104)</f>
        <v>5</v>
      </c>
      <c r="D73">
        <f>IF('14683'!$G104='14683Analizis'!$H$2,'14683'!C104)</f>
        <v>5</v>
      </c>
      <c r="E73">
        <f>IF('14683'!$G104='14683Analizis'!$H$2,'14683'!D104)</f>
        <v>5</v>
      </c>
      <c r="F73">
        <f>IF('14683'!$G104='14683Analizis'!$H$2,'14683'!E104)</f>
        <v>5</v>
      </c>
      <c r="G73">
        <f>IF('14683'!$G104='14683Analizis'!$H$2,'14683'!F104)</f>
        <v>0</v>
      </c>
      <c r="H73" t="str">
        <f>IF('14683'!$G104='14683Analizis'!$H$2,'14683'!G104)</f>
        <v>Analízis</v>
      </c>
      <c r="I73" t="str">
        <f>IF('14683'!$G104='14683Analizis'!$H$2,'14683'!H104)</f>
        <v>(Y)</v>
      </c>
      <c r="J73" t="str">
        <f>IF('14683'!$G104='14683Analizis'!$H$2,'14683'!I104)</f>
        <v>2010-04-20</v>
      </c>
    </row>
    <row r="74" spans="1:10" x14ac:dyDescent="0.3">
      <c r="A74" t="s">
        <v>272</v>
      </c>
      <c r="B74">
        <f>IF('14683'!$G105='14683Analizis'!$H$2,'14683'!A105)</f>
        <v>5</v>
      </c>
      <c r="C74">
        <f>IF('14683'!$G105='14683Analizis'!$H$2,'14683'!B105)</f>
        <v>5</v>
      </c>
      <c r="D74">
        <f>IF('14683'!$G105='14683Analizis'!$H$2,'14683'!C105)</f>
        <v>5</v>
      </c>
      <c r="E74">
        <f>IF('14683'!$G105='14683Analizis'!$H$2,'14683'!D105)</f>
        <v>5</v>
      </c>
      <c r="F74">
        <f>IF('14683'!$G105='14683Analizis'!$H$2,'14683'!E105)</f>
        <v>5</v>
      </c>
      <c r="G74">
        <f>IF('14683'!$G105='14683Analizis'!$H$2,'14683'!F105)</f>
        <v>0</v>
      </c>
      <c r="H74" t="str">
        <f>IF('14683'!$G105='14683Analizis'!$H$2,'14683'!G105)</f>
        <v>Analízis</v>
      </c>
      <c r="I74" t="str">
        <f>IF('14683'!$G105='14683Analizis'!$H$2,'14683'!H105)</f>
        <v>Legjobb</v>
      </c>
      <c r="J74" t="str">
        <f>IF('14683'!$G105='14683Analizis'!$H$2,'14683'!I105)</f>
        <v>2010-04-20</v>
      </c>
    </row>
    <row r="75" spans="1:10" x14ac:dyDescent="0.3">
      <c r="A75" t="s">
        <v>273</v>
      </c>
      <c r="B75">
        <f>IF('14683'!$G106='14683Analizis'!$H$2,'14683'!A106)</f>
        <v>5</v>
      </c>
      <c r="C75">
        <f>IF('14683'!$G106='14683Analizis'!$H$2,'14683'!B106)</f>
        <v>5</v>
      </c>
      <c r="D75">
        <f>IF('14683'!$G106='14683Analizis'!$H$2,'14683'!C106)</f>
        <v>5</v>
      </c>
      <c r="E75">
        <f>IF('14683'!$G106='14683Analizis'!$H$2,'14683'!D106)</f>
        <v>5</v>
      </c>
      <c r="F75">
        <f>IF('14683'!$G106='14683Analizis'!$H$2,'14683'!E106)</f>
        <v>5</v>
      </c>
      <c r="G75">
        <f>IF('14683'!$G106='14683Analizis'!$H$2,'14683'!F106)</f>
        <v>0</v>
      </c>
      <c r="H75" t="str">
        <f>IF('14683'!$G106='14683Analizis'!$H$2,'14683'!G106)</f>
        <v>Analízis</v>
      </c>
      <c r="I75" t="str">
        <f>IF('14683'!$G106='14683Analizis'!$H$2,'14683'!H106)</f>
        <v>Eddigi tanulmányaim során az egyetlen olyan tanár aki megszeretette velem a matekot!</v>
      </c>
      <c r="J75" t="str">
        <f>IF('14683'!$G106='14683Analizis'!$H$2,'14683'!I106)</f>
        <v>2010-04-20</v>
      </c>
    </row>
    <row r="76" spans="1:10" x14ac:dyDescent="0.3">
      <c r="A76" t="s">
        <v>274</v>
      </c>
      <c r="B76">
        <f>IF('14683'!$G107='14683Analizis'!$H$2,'14683'!A107)</f>
        <v>5</v>
      </c>
      <c r="C76">
        <f>IF('14683'!$G107='14683Analizis'!$H$2,'14683'!B107)</f>
        <v>5</v>
      </c>
      <c r="D76">
        <f>IF('14683'!$G107='14683Analizis'!$H$2,'14683'!C107)</f>
        <v>5</v>
      </c>
      <c r="E76">
        <f>IF('14683'!$G107='14683Analizis'!$H$2,'14683'!D107)</f>
        <v>5</v>
      </c>
      <c r="F76">
        <f>IF('14683'!$G107='14683Analizis'!$H$2,'14683'!E107)</f>
        <v>5</v>
      </c>
      <c r="G76">
        <f>IF('14683'!$G107='14683Analizis'!$H$2,'14683'!F107)</f>
        <v>0</v>
      </c>
      <c r="H76" t="str">
        <f>IF('14683'!$G107='14683Analizis'!$H$2,'14683'!G107)</f>
        <v>Analízis</v>
      </c>
      <c r="I76" t="str">
        <f>IF('14683'!$G107='14683Analizis'!$H$2,'14683'!H107)</f>
        <v>A legjobb!!!</v>
      </c>
      <c r="J76" t="str">
        <f>IF('14683'!$G107='14683Analizis'!$H$2,'14683'!I107)</f>
        <v>2010-04-20</v>
      </c>
    </row>
    <row r="77" spans="1:10" x14ac:dyDescent="0.3">
      <c r="A77" t="s">
        <v>275</v>
      </c>
      <c r="B77">
        <f>IF('14683'!$G109='14683Analizis'!$H$2,'14683'!A109)</f>
        <v>5</v>
      </c>
      <c r="C77">
        <f>IF('14683'!$G109='14683Analizis'!$H$2,'14683'!B109)</f>
        <v>5</v>
      </c>
      <c r="D77">
        <f>IF('14683'!$G109='14683Analizis'!$H$2,'14683'!C109)</f>
        <v>5</v>
      </c>
      <c r="E77">
        <f>IF('14683'!$G109='14683Analizis'!$H$2,'14683'!D109)</f>
        <v>5</v>
      </c>
      <c r="F77">
        <f>IF('14683'!$G109='14683Analizis'!$H$2,'14683'!E109)</f>
        <v>5</v>
      </c>
      <c r="G77">
        <f>IF('14683'!$G109='14683Analizis'!$H$2,'14683'!F109)</f>
        <v>0</v>
      </c>
      <c r="H77" t="str">
        <f>IF('14683'!$G109='14683Analizis'!$H$2,'14683'!G109)</f>
        <v>Analízis</v>
      </c>
      <c r="I77" t="str">
        <f>IF('14683'!$G109='14683Analizis'!$H$2,'14683'!H109)</f>
        <v>A legjobb!</v>
      </c>
      <c r="J77" t="str">
        <f>IF('14683'!$G109='14683Analizis'!$H$2,'14683'!I109)</f>
        <v>2010-04-20</v>
      </c>
    </row>
    <row r="78" spans="1:10" x14ac:dyDescent="0.3">
      <c r="A78" t="s">
        <v>276</v>
      </c>
      <c r="B78">
        <f>IF('14683'!$G110='14683Analizis'!$H$2,'14683'!A110)</f>
        <v>5</v>
      </c>
      <c r="C78">
        <f>IF('14683'!$G110='14683Analizis'!$H$2,'14683'!B110)</f>
        <v>5</v>
      </c>
      <c r="D78">
        <f>IF('14683'!$G110='14683Analizis'!$H$2,'14683'!C110)</f>
        <v>5</v>
      </c>
      <c r="E78">
        <f>IF('14683'!$G110='14683Analizis'!$H$2,'14683'!D110)</f>
        <v>5</v>
      </c>
      <c r="F78">
        <f>IF('14683'!$G110='14683Analizis'!$H$2,'14683'!E110)</f>
        <v>5</v>
      </c>
      <c r="G78">
        <f>IF('14683'!$G110='14683Analizis'!$H$2,'14683'!F110)</f>
        <v>0</v>
      </c>
      <c r="H78" t="str">
        <f>IF('14683'!$G110='14683Analizis'!$H$2,'14683'!G110)</f>
        <v>Analízis</v>
      </c>
      <c r="I78" t="str">
        <f>IF('14683'!$G110='14683Analizis'!$H$2,'14683'!H110)</f>
        <v>Analízis tanárnak senki nem akarhat jobbat!</v>
      </c>
      <c r="J78" t="str">
        <f>IF('14683'!$G110='14683Analizis'!$H$2,'14683'!I110)</f>
        <v>2010-04-20</v>
      </c>
    </row>
    <row r="79" spans="1:10" x14ac:dyDescent="0.3">
      <c r="A79" t="s">
        <v>277</v>
      </c>
      <c r="B79">
        <f>IF('14683'!$G111='14683Analizis'!$H$2,'14683'!A111)</f>
        <v>5</v>
      </c>
      <c r="C79">
        <f>IF('14683'!$G111='14683Analizis'!$H$2,'14683'!B111)</f>
        <v>5</v>
      </c>
      <c r="D79">
        <f>IF('14683'!$G111='14683Analizis'!$H$2,'14683'!C111)</f>
        <v>5</v>
      </c>
      <c r="E79">
        <f>IF('14683'!$G111='14683Analizis'!$H$2,'14683'!D111)</f>
        <v>5</v>
      </c>
      <c r="F79">
        <f>IF('14683'!$G111='14683Analizis'!$H$2,'14683'!E111)</f>
        <v>5</v>
      </c>
      <c r="G79">
        <f>IF('14683'!$G111='14683Analizis'!$H$2,'14683'!F111)</f>
        <v>0</v>
      </c>
      <c r="H79" t="str">
        <f>IF('14683'!$G111='14683Analizis'!$H$2,'14683'!G111)</f>
        <v>Analízis</v>
      </c>
      <c r="I79" t="str">
        <f>IF('14683'!$G111='14683Analizis'!$H$2,'14683'!H111)</f>
        <v>Annyira szereti a tárgyat, hogy ezzel nekünk is kedvet csinál hozzá.</v>
      </c>
      <c r="J79" t="str">
        <f>IF('14683'!$G111='14683Analizis'!$H$2,'14683'!I111)</f>
        <v>2010-04-20</v>
      </c>
    </row>
    <row r="80" spans="1:10" x14ac:dyDescent="0.3">
      <c r="A80" t="s">
        <v>278</v>
      </c>
      <c r="B80">
        <f>IF('14683'!$G112='14683Analizis'!$H$2,'14683'!A112)</f>
        <v>4</v>
      </c>
      <c r="C80">
        <f>IF('14683'!$G112='14683Analizis'!$H$2,'14683'!B112)</f>
        <v>4</v>
      </c>
      <c r="D80">
        <f>IF('14683'!$G112='14683Analizis'!$H$2,'14683'!C112)</f>
        <v>5</v>
      </c>
      <c r="E80">
        <f>IF('14683'!$G112='14683Analizis'!$H$2,'14683'!D112)</f>
        <v>5</v>
      </c>
      <c r="F80">
        <f>IF('14683'!$G112='14683Analizis'!$H$2,'14683'!E112)</f>
        <v>5</v>
      </c>
      <c r="G80">
        <f>IF('14683'!$G112='14683Analizis'!$H$2,'14683'!F112)</f>
        <v>0</v>
      </c>
      <c r="H80" t="str">
        <f>IF('14683'!$G112='14683Analizis'!$H$2,'14683'!G112)</f>
        <v>Analízis</v>
      </c>
      <c r="I80" t="str">
        <f>IF('14683'!$G112='14683Analizis'!$H$2,'14683'!H112)</f>
        <v>legjobb</v>
      </c>
      <c r="J80" t="str">
        <f>IF('14683'!$G112='14683Analizis'!$H$2,'14683'!I112)</f>
        <v>2010-04-20</v>
      </c>
    </row>
    <row r="81" spans="1:10" x14ac:dyDescent="0.3">
      <c r="A81" t="s">
        <v>279</v>
      </c>
      <c r="B81">
        <f>IF('14683'!$G113='14683Analizis'!$H$2,'14683'!A113)</f>
        <v>5</v>
      </c>
      <c r="C81">
        <f>IF('14683'!$G113='14683Analizis'!$H$2,'14683'!B113)</f>
        <v>5</v>
      </c>
      <c r="D81">
        <f>IF('14683'!$G113='14683Analizis'!$H$2,'14683'!C113)</f>
        <v>5</v>
      </c>
      <c r="E81">
        <f>IF('14683'!$G113='14683Analizis'!$H$2,'14683'!D113)</f>
        <v>5</v>
      </c>
      <c r="F81">
        <f>IF('14683'!$G113='14683Analizis'!$H$2,'14683'!E113)</f>
        <v>5</v>
      </c>
      <c r="G81">
        <f>IF('14683'!$G113='14683Analizis'!$H$2,'14683'!F113)</f>
        <v>0</v>
      </c>
      <c r="H81" t="str">
        <f>IF('14683'!$G113='14683Analizis'!$H$2,'14683'!G113)</f>
        <v>Analízis</v>
      </c>
      <c r="I81" t="str">
        <f>IF('14683'!$G113='14683Analizis'!$H$2,'14683'!H113)</f>
        <v>jó fej!</v>
      </c>
      <c r="J81" t="str">
        <f>IF('14683'!$G113='14683Analizis'!$H$2,'14683'!I113)</f>
        <v>2010-04-20</v>
      </c>
    </row>
    <row r="82" spans="1:10" x14ac:dyDescent="0.3">
      <c r="A82" t="s">
        <v>280</v>
      </c>
      <c r="B82">
        <f>IF('14683'!$G114='14683Analizis'!$H$2,'14683'!A114)</f>
        <v>5</v>
      </c>
      <c r="C82">
        <f>IF('14683'!$G114='14683Analizis'!$H$2,'14683'!B114)</f>
        <v>5</v>
      </c>
      <c r="D82">
        <f>IF('14683'!$G114='14683Analizis'!$H$2,'14683'!C114)</f>
        <v>5</v>
      </c>
      <c r="E82">
        <f>IF('14683'!$G114='14683Analizis'!$H$2,'14683'!D114)</f>
        <v>5</v>
      </c>
      <c r="F82">
        <f>IF('14683'!$G114='14683Analizis'!$H$2,'14683'!E114)</f>
        <v>5</v>
      </c>
      <c r="G82">
        <f>IF('14683'!$G114='14683Analizis'!$H$2,'14683'!F114)</f>
        <v>0</v>
      </c>
      <c r="H82" t="str">
        <f>IF('14683'!$G114='14683Analizis'!$H$2,'14683'!G114)</f>
        <v>Analízis</v>
      </c>
      <c r="I82" t="str">
        <f>IF('14683'!$G114='14683Analizis'!$H$2,'14683'!H114)</f>
        <v>Nagyon intelligens és igyekszik át is adni a tudását!</v>
      </c>
      <c r="J82" t="str">
        <f>IF('14683'!$G114='14683Analizis'!$H$2,'14683'!I114)</f>
        <v>2010-04-20</v>
      </c>
    </row>
    <row r="83" spans="1:10" x14ac:dyDescent="0.3">
      <c r="A83" t="s">
        <v>281</v>
      </c>
      <c r="B83">
        <f>IF('14683'!$G115='14683Analizis'!$H$2,'14683'!A115)</f>
        <v>5</v>
      </c>
      <c r="C83">
        <f>IF('14683'!$G115='14683Analizis'!$H$2,'14683'!B115)</f>
        <v>5</v>
      </c>
      <c r="D83">
        <f>IF('14683'!$G115='14683Analizis'!$H$2,'14683'!C115)</f>
        <v>5</v>
      </c>
      <c r="E83">
        <f>IF('14683'!$G115='14683Analizis'!$H$2,'14683'!D115)</f>
        <v>5</v>
      </c>
      <c r="F83">
        <f>IF('14683'!$G115='14683Analizis'!$H$2,'14683'!E115)</f>
        <v>5</v>
      </c>
      <c r="G83">
        <f>IF('14683'!$G115='14683Analizis'!$H$2,'14683'!F115)</f>
        <v>0</v>
      </c>
      <c r="H83" t="str">
        <f>IF('14683'!$G115='14683Analizis'!$H$2,'14683'!G115)</f>
        <v>Analízis</v>
      </c>
      <c r="I83" t="str">
        <f>IF('14683'!$G115='14683Analizis'!$H$2,'14683'!H115)</f>
        <v>állat</v>
      </c>
      <c r="J83" t="str">
        <f>IF('14683'!$G115='14683Analizis'!$H$2,'14683'!I115)</f>
        <v>2010-04-20</v>
      </c>
    </row>
    <row r="84" spans="1:10" x14ac:dyDescent="0.3">
      <c r="A84" t="s">
        <v>282</v>
      </c>
      <c r="B84">
        <f>IF('14683'!$G116='14683Analizis'!$H$2,'14683'!A116)</f>
        <v>5</v>
      </c>
      <c r="C84">
        <f>IF('14683'!$G116='14683Analizis'!$H$2,'14683'!B116)</f>
        <v>5</v>
      </c>
      <c r="D84">
        <f>IF('14683'!$G116='14683Analizis'!$H$2,'14683'!C116)</f>
        <v>5</v>
      </c>
      <c r="E84">
        <f>IF('14683'!$G116='14683Analizis'!$H$2,'14683'!D116)</f>
        <v>5</v>
      </c>
      <c r="F84">
        <f>IF('14683'!$G116='14683Analizis'!$H$2,'14683'!E116)</f>
        <v>5</v>
      </c>
      <c r="G84">
        <f>IF('14683'!$G116='14683Analizis'!$H$2,'14683'!F116)</f>
        <v>0</v>
      </c>
      <c r="H84" t="str">
        <f>IF('14683'!$G116='14683Analizis'!$H$2,'14683'!G116)</f>
        <v>Analízis</v>
      </c>
      <c r="I84" t="str">
        <f>IF('14683'!$G116='14683Analizis'!$H$2,'14683'!H116)</f>
        <v>Kitűnően érteti meg mindenkivel az analízis bonyolult, és kevésbé bonyolult összefüggéseit</v>
      </c>
      <c r="J84" t="str">
        <f>IF('14683'!$G116='14683Analizis'!$H$2,'14683'!I116)</f>
        <v>2010-04-20</v>
      </c>
    </row>
    <row r="85" spans="1:10" x14ac:dyDescent="0.3">
      <c r="A85" t="s">
        <v>283</v>
      </c>
      <c r="B85">
        <f>IF('14683'!$G117='14683Analizis'!$H$2,'14683'!A117)</f>
        <v>4</v>
      </c>
      <c r="C85">
        <f>IF('14683'!$G117='14683Analizis'!$H$2,'14683'!B117)</f>
        <v>4</v>
      </c>
      <c r="D85">
        <f>IF('14683'!$G117='14683Analizis'!$H$2,'14683'!C117)</f>
        <v>5</v>
      </c>
      <c r="E85">
        <f>IF('14683'!$G117='14683Analizis'!$H$2,'14683'!D117)</f>
        <v>5</v>
      </c>
      <c r="F85">
        <f>IF('14683'!$G117='14683Analizis'!$H$2,'14683'!E117)</f>
        <v>5</v>
      </c>
      <c r="G85">
        <f>IF('14683'!$G117='14683Analizis'!$H$2,'14683'!F117)</f>
        <v>0</v>
      </c>
      <c r="H85" t="str">
        <f>IF('14683'!$G117='14683Analizis'!$H$2,'14683'!G117)</f>
        <v>Analízis</v>
      </c>
      <c r="I85" t="str">
        <f>IF('14683'!$G117='14683Analizis'!$H$2,'14683'!H117)</f>
        <v>.</v>
      </c>
      <c r="J85" t="str">
        <f>IF('14683'!$G117='14683Analizis'!$H$2,'14683'!I117)</f>
        <v>2010-04-20</v>
      </c>
    </row>
    <row r="86" spans="1:10" x14ac:dyDescent="0.3">
      <c r="A86" t="s">
        <v>284</v>
      </c>
      <c r="B86">
        <f>IF('14683'!$G118='14683Analizis'!$H$2,'14683'!A118)</f>
        <v>5</v>
      </c>
      <c r="C86">
        <f>IF('14683'!$G118='14683Analizis'!$H$2,'14683'!B118)</f>
        <v>5</v>
      </c>
      <c r="D86">
        <f>IF('14683'!$G118='14683Analizis'!$H$2,'14683'!C118)</f>
        <v>5</v>
      </c>
      <c r="E86">
        <f>IF('14683'!$G118='14683Analizis'!$H$2,'14683'!D118)</f>
        <v>5</v>
      </c>
      <c r="F86">
        <f>IF('14683'!$G118='14683Analizis'!$H$2,'14683'!E118)</f>
        <v>5</v>
      </c>
      <c r="G86">
        <f>IF('14683'!$G118='14683Analizis'!$H$2,'14683'!F118)</f>
        <v>0</v>
      </c>
      <c r="H86" t="str">
        <f>IF('14683'!$G118='14683Analizis'!$H$2,'14683'!G118)</f>
        <v>Analízis</v>
      </c>
      <c r="I86" t="str">
        <f>IF('14683'!$G118='14683Analizis'!$H$2,'14683'!H118)</f>
        <v>szuper tanár</v>
      </c>
      <c r="J86" t="str">
        <f>IF('14683'!$G118='14683Analizis'!$H$2,'14683'!I118)</f>
        <v>2010-04-20</v>
      </c>
    </row>
    <row r="87" spans="1:10" x14ac:dyDescent="0.3">
      <c r="A87" t="s">
        <v>285</v>
      </c>
      <c r="B87">
        <f>IF('14683'!$G119='14683Analizis'!$H$2,'14683'!A119)</f>
        <v>5</v>
      </c>
      <c r="C87">
        <f>IF('14683'!$G119='14683Analizis'!$H$2,'14683'!B119)</f>
        <v>5</v>
      </c>
      <c r="D87">
        <f>IF('14683'!$G119='14683Analizis'!$H$2,'14683'!C119)</f>
        <v>5</v>
      </c>
      <c r="E87">
        <f>IF('14683'!$G119='14683Analizis'!$H$2,'14683'!D119)</f>
        <v>5</v>
      </c>
      <c r="F87">
        <f>IF('14683'!$G119='14683Analizis'!$H$2,'14683'!E119)</f>
        <v>5</v>
      </c>
      <c r="G87">
        <f>IF('14683'!$G119='14683Analizis'!$H$2,'14683'!F119)</f>
        <v>0</v>
      </c>
      <c r="H87" t="str">
        <f>IF('14683'!$G119='14683Analizis'!$H$2,'14683'!G119)</f>
        <v>Analízis</v>
      </c>
      <c r="I87" t="str">
        <f>IF('14683'!$G119='14683Analizis'!$H$2,'14683'!H119)</f>
        <v>Legjobb tanár.</v>
      </c>
      <c r="J87" t="str">
        <f>IF('14683'!$G119='14683Analizis'!$H$2,'14683'!I119)</f>
        <v>2010-04-19</v>
      </c>
    </row>
    <row r="88" spans="1:10" x14ac:dyDescent="0.3">
      <c r="A88" t="s">
        <v>286</v>
      </c>
      <c r="B88">
        <f>IF('14683'!$G120='14683Analizis'!$H$2,'14683'!A120)</f>
        <v>5</v>
      </c>
      <c r="C88">
        <f>IF('14683'!$G120='14683Analizis'!$H$2,'14683'!B120)</f>
        <v>5</v>
      </c>
      <c r="D88">
        <f>IF('14683'!$G120='14683Analizis'!$H$2,'14683'!C120)</f>
        <v>5</v>
      </c>
      <c r="E88">
        <f>IF('14683'!$G120='14683Analizis'!$H$2,'14683'!D120)</f>
        <v>5</v>
      </c>
      <c r="F88">
        <f>IF('14683'!$G120='14683Analizis'!$H$2,'14683'!E120)</f>
        <v>5</v>
      </c>
      <c r="G88">
        <f>IF('14683'!$G120='14683Analizis'!$H$2,'14683'!F120)</f>
        <v>0</v>
      </c>
      <c r="H88" t="str">
        <f>IF('14683'!$G120='14683Analizis'!$H$2,'14683'!G120)</f>
        <v>Analízis</v>
      </c>
      <c r="I88" t="str">
        <f>IF('14683'!$G120='14683Analizis'!$H$2,'14683'!H120)</f>
        <v>BEST;)</v>
      </c>
      <c r="J88" t="str">
        <f>IF('14683'!$G120='14683Analizis'!$H$2,'14683'!I120)</f>
        <v>2010-04-19</v>
      </c>
    </row>
    <row r="89" spans="1:10" x14ac:dyDescent="0.3">
      <c r="A89" t="s">
        <v>287</v>
      </c>
      <c r="B89">
        <f>IF('14683'!$G121='14683Analizis'!$H$2,'14683'!A121)</f>
        <v>4</v>
      </c>
      <c r="C89">
        <f>IF('14683'!$G121='14683Analizis'!$H$2,'14683'!B121)</f>
        <v>5</v>
      </c>
      <c r="D89">
        <f>IF('14683'!$G121='14683Analizis'!$H$2,'14683'!C121)</f>
        <v>5</v>
      </c>
      <c r="E89">
        <f>IF('14683'!$G121='14683Analizis'!$H$2,'14683'!D121)</f>
        <v>5</v>
      </c>
      <c r="F89">
        <f>IF('14683'!$G121='14683Analizis'!$H$2,'14683'!E121)</f>
        <v>5</v>
      </c>
      <c r="G89">
        <f>IF('14683'!$G121='14683Analizis'!$H$2,'14683'!F121)</f>
        <v>0</v>
      </c>
      <c r="H89" t="str">
        <f>IF('14683'!$G121='14683Analizis'!$H$2,'14683'!G121)</f>
        <v>Analízis</v>
      </c>
      <c r="I89" t="str">
        <f>IF('14683'!$G121='14683Analizis'!$H$2,'14683'!H121)</f>
        <v>(Y)</v>
      </c>
      <c r="J89" t="str">
        <f>IF('14683'!$G121='14683Analizis'!$H$2,'14683'!I121)</f>
        <v>2010-04-19</v>
      </c>
    </row>
    <row r="90" spans="1:10" x14ac:dyDescent="0.3">
      <c r="A90" t="s">
        <v>288</v>
      </c>
      <c r="B90">
        <f>IF('14683'!$G122='14683Analizis'!$H$2,'14683'!A122)</f>
        <v>5</v>
      </c>
      <c r="C90">
        <f>IF('14683'!$G122='14683Analizis'!$H$2,'14683'!B122)</f>
        <v>4</v>
      </c>
      <c r="D90">
        <f>IF('14683'!$G122='14683Analizis'!$H$2,'14683'!C122)</f>
        <v>5</v>
      </c>
      <c r="E90">
        <f>IF('14683'!$G122='14683Analizis'!$H$2,'14683'!D122)</f>
        <v>5</v>
      </c>
      <c r="F90">
        <f>IF('14683'!$G122='14683Analizis'!$H$2,'14683'!E122)</f>
        <v>5</v>
      </c>
      <c r="G90">
        <f>IF('14683'!$G122='14683Analizis'!$H$2,'14683'!F122)</f>
        <v>0</v>
      </c>
      <c r="H90" t="str">
        <f>IF('14683'!$G122='14683Analizis'!$H$2,'14683'!G122)</f>
        <v>Analízis</v>
      </c>
      <c r="I90" t="str">
        <f>IF('14683'!$G122='14683Analizis'!$H$2,'14683'!H122)</f>
        <v>jó jó</v>
      </c>
      <c r="J90" t="str">
        <f>IF('14683'!$G122='14683Analizis'!$H$2,'14683'!I122)</f>
        <v>2010-04-19</v>
      </c>
    </row>
    <row r="91" spans="1:10" x14ac:dyDescent="0.3">
      <c r="A91" t="s">
        <v>289</v>
      </c>
      <c r="B91">
        <f>IF('14683'!$G123='14683Analizis'!$H$2,'14683'!A123)</f>
        <v>5</v>
      </c>
      <c r="C91">
        <f>IF('14683'!$G123='14683Analizis'!$H$2,'14683'!B123)</f>
        <v>4</v>
      </c>
      <c r="D91">
        <f>IF('14683'!$G123='14683Analizis'!$H$2,'14683'!C123)</f>
        <v>5</v>
      </c>
      <c r="E91">
        <f>IF('14683'!$G123='14683Analizis'!$H$2,'14683'!D123)</f>
        <v>5</v>
      </c>
      <c r="F91">
        <f>IF('14683'!$G123='14683Analizis'!$H$2,'14683'!E123)</f>
        <v>5</v>
      </c>
      <c r="G91">
        <f>IF('14683'!$G123='14683Analizis'!$H$2,'14683'!F123)</f>
        <v>1</v>
      </c>
      <c r="H91" t="str">
        <f>IF('14683'!$G123='14683Analizis'!$H$2,'14683'!G123)</f>
        <v>Analízis</v>
      </c>
      <c r="I91" t="str">
        <f>IF('14683'!$G123='14683Analizis'!$H$2,'14683'!H123)</f>
        <v>zseniális</v>
      </c>
      <c r="J91" t="str">
        <f>IF('14683'!$G123='14683Analizis'!$H$2,'14683'!I123)</f>
        <v>2010-04-19</v>
      </c>
    </row>
    <row r="92" spans="1:10" x14ac:dyDescent="0.3">
      <c r="A92" t="s">
        <v>290</v>
      </c>
      <c r="B92">
        <f>IF('14683'!$G124='14683Analizis'!$H$2,'14683'!A124)</f>
        <v>3</v>
      </c>
      <c r="C92">
        <f>IF('14683'!$G124='14683Analizis'!$H$2,'14683'!B124)</f>
        <v>3</v>
      </c>
      <c r="D92">
        <f>IF('14683'!$G124='14683Analizis'!$H$2,'14683'!C124)</f>
        <v>4</v>
      </c>
      <c r="E92">
        <f>IF('14683'!$G124='14683Analizis'!$H$2,'14683'!D124)</f>
        <v>5</v>
      </c>
      <c r="F92">
        <f>IF('14683'!$G124='14683Analizis'!$H$2,'14683'!E124)</f>
        <v>5</v>
      </c>
      <c r="G92">
        <f>IF('14683'!$G124='14683Analizis'!$H$2,'14683'!F124)</f>
        <v>0</v>
      </c>
      <c r="H92" t="str">
        <f>IF('14683'!$G124='14683Analizis'!$H$2,'14683'!G124)</f>
        <v>Analízis</v>
      </c>
      <c r="I92" t="str">
        <f>IF('14683'!$G124='14683Analizis'!$H$2,'14683'!H124)</f>
        <v>:)</v>
      </c>
      <c r="J92" t="str">
        <f>IF('14683'!$G124='14683Analizis'!$H$2,'14683'!I124)</f>
        <v>2010-04-19</v>
      </c>
    </row>
    <row r="93" spans="1:10" x14ac:dyDescent="0.3">
      <c r="A93" t="s">
        <v>291</v>
      </c>
      <c r="B93">
        <f>IF('14683'!$G126='14683Analizis'!$H$2,'14683'!A126)</f>
        <v>5</v>
      </c>
      <c r="C93">
        <f>IF('14683'!$G126='14683Analizis'!$H$2,'14683'!B126)</f>
        <v>5</v>
      </c>
      <c r="D93">
        <f>IF('14683'!$G126='14683Analizis'!$H$2,'14683'!C126)</f>
        <v>5</v>
      </c>
      <c r="E93">
        <f>IF('14683'!$G126='14683Analizis'!$H$2,'14683'!D126)</f>
        <v>5</v>
      </c>
      <c r="F93">
        <f>IF('14683'!$G126='14683Analizis'!$H$2,'14683'!E126)</f>
        <v>5</v>
      </c>
      <c r="G93">
        <f>IF('14683'!$G126='14683Analizis'!$H$2,'14683'!F126)</f>
        <v>0</v>
      </c>
      <c r="H93" t="str">
        <f>IF('14683'!$G126='14683Analizis'!$H$2,'14683'!G126)</f>
        <v>Analízis</v>
      </c>
      <c r="I93" t="str">
        <f>IF('14683'!$G126='14683Analizis'!$H$2,'14683'!H126)</f>
        <v>Eddigi legjobb tanárom... Ő tényleg, beleéléssel, érthetően adja le az anyagot!</v>
      </c>
      <c r="J93" t="str">
        <f>IF('14683'!$G126='14683Analizis'!$H$2,'14683'!I126)</f>
        <v>2010-04-19</v>
      </c>
    </row>
    <row r="94" spans="1:10" x14ac:dyDescent="0.3">
      <c r="A94" t="s">
        <v>292</v>
      </c>
      <c r="B94">
        <f>IF('14683'!$G127='14683Analizis'!$H$2,'14683'!A127)</f>
        <v>3</v>
      </c>
      <c r="C94">
        <f>IF('14683'!$G127='14683Analizis'!$H$2,'14683'!B127)</f>
        <v>4</v>
      </c>
      <c r="D94">
        <f>IF('14683'!$G127='14683Analizis'!$H$2,'14683'!C127)</f>
        <v>5</v>
      </c>
      <c r="E94">
        <f>IF('14683'!$G127='14683Analizis'!$H$2,'14683'!D127)</f>
        <v>5</v>
      </c>
      <c r="F94">
        <f>IF('14683'!$G127='14683Analizis'!$H$2,'14683'!E127)</f>
        <v>4</v>
      </c>
      <c r="G94">
        <f>IF('14683'!$G127='14683Analizis'!$H$2,'14683'!F127)</f>
        <v>0</v>
      </c>
      <c r="H94" t="str">
        <f>IF('14683'!$G127='14683Analizis'!$H$2,'14683'!G127)</f>
        <v>Analízis</v>
      </c>
      <c r="I94" t="str">
        <f>IF('14683'!$G127='14683Analizis'!$H$2,'14683'!H127)</f>
        <v>Kicsit unalmasak az előadásai, de ez a tantárgy hibája.</v>
      </c>
      <c r="J94" t="str">
        <f>IF('14683'!$G127='14683Analizis'!$H$2,'14683'!I127)</f>
        <v>2010-04-14</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0"/>
  <sheetViews>
    <sheetView topLeftCell="A46" workbookViewId="0">
      <selection activeCell="J56" sqref="J56"/>
    </sheetView>
  </sheetViews>
  <sheetFormatPr defaultRowHeight="14.4" x14ac:dyDescent="0.3"/>
  <cols>
    <col min="1" max="1" width="27.21875" bestFit="1" customWidth="1"/>
    <col min="2" max="2" width="30.5546875" bestFit="1" customWidth="1"/>
    <col min="3" max="3" width="17.33203125" bestFit="1" customWidth="1"/>
    <col min="4" max="4" width="13.44140625" bestFit="1" customWidth="1"/>
    <col min="5" max="5" width="13.109375" bestFit="1" customWidth="1"/>
    <col min="6" max="6" width="11.6640625" bestFit="1" customWidth="1"/>
    <col min="7" max="7" width="5.5546875" bestFit="1" customWidth="1"/>
    <col min="9" max="9" width="4.88671875" customWidth="1"/>
    <col min="10" max="10" width="10.109375" bestFit="1" customWidth="1"/>
    <col min="11" max="11" width="20.44140625" bestFit="1" customWidth="1"/>
    <col min="12" max="12" width="13.44140625" bestFit="1" customWidth="1"/>
    <col min="15" max="15" width="10.109375" bestFit="1" customWidth="1"/>
  </cols>
  <sheetData>
    <row r="1" spans="1:15" x14ac:dyDescent="0.3">
      <c r="A1" t="s">
        <v>212</v>
      </c>
      <c r="B1" t="str">
        <f>'14683'!A1</f>
        <v>Követelmények teljesíthetősége</v>
      </c>
      <c r="C1" t="str">
        <f>'14683'!B1</f>
        <v>Tárgy hasznossága</v>
      </c>
      <c r="D1" t="str">
        <f>'14683'!C1</f>
        <v>Segítőkészség</v>
      </c>
      <c r="E1" t="str">
        <f>'14683'!D1</f>
        <v>Felkészültség</v>
      </c>
      <c r="F1" t="str">
        <f>'14683'!E1</f>
        <v>Előadásmód</v>
      </c>
      <c r="G1" t="str">
        <f>'14683'!F1</f>
        <v>Szexi</v>
      </c>
      <c r="L1" t="s">
        <v>213</v>
      </c>
      <c r="M1" t="str">
        <f>'14683'!G1</f>
        <v>Tantargy</v>
      </c>
      <c r="N1" t="s">
        <v>210</v>
      </c>
      <c r="O1" t="str">
        <f>'14683'!I1</f>
        <v>Datum</v>
      </c>
    </row>
    <row r="2" spans="1:15" x14ac:dyDescent="0.3">
      <c r="M2" t="s">
        <v>14</v>
      </c>
      <c r="N2" t="s">
        <v>211</v>
      </c>
      <c r="O2" s="1">
        <v>44640</v>
      </c>
    </row>
    <row r="4" spans="1:15" x14ac:dyDescent="0.3">
      <c r="A4" t="s">
        <v>197</v>
      </c>
      <c r="B4" t="str">
        <f>'14683'!A1</f>
        <v>Követelmények teljesíthetősége</v>
      </c>
      <c r="C4" t="str">
        <f>'14683'!B1</f>
        <v>Tárgy hasznossága</v>
      </c>
      <c r="D4" t="str">
        <f>'14683'!C1</f>
        <v>Segítőkészség</v>
      </c>
      <c r="E4" t="str">
        <f>'14683'!D1</f>
        <v>Felkészültség</v>
      </c>
      <c r="F4" t="str">
        <f>'14683'!E1</f>
        <v>Előadásmód</v>
      </c>
      <c r="G4" t="str">
        <f>'14683'!F1</f>
        <v>Szexi</v>
      </c>
      <c r="H4" t="str">
        <f>'14683'!G1</f>
        <v>Tantargy</v>
      </c>
      <c r="I4" t="str">
        <f>'14683'!H1</f>
        <v>Szoveges ertekeles</v>
      </c>
      <c r="J4" t="str">
        <f>'14683'!I1</f>
        <v>Datum</v>
      </c>
    </row>
    <row r="5" spans="1:15" x14ac:dyDescent="0.3">
      <c r="A5" t="s">
        <v>198</v>
      </c>
      <c r="B5">
        <f>IF('14683'!$G4='14683Analizis II'!$M$2,'14683'!A4)</f>
        <v>4</v>
      </c>
      <c r="C5">
        <f>IF('14683'!$G4='14683Analizis II'!$M$2,'14683'!B4)</f>
        <v>3</v>
      </c>
      <c r="D5">
        <f>IF('14683'!$G4='14683Analizis II'!$M$2,'14683'!C4)</f>
        <v>5</v>
      </c>
      <c r="E5">
        <f>IF('14683'!$G4='14683Analizis II'!$M$2,'14683'!D4)</f>
        <v>5</v>
      </c>
      <c r="F5">
        <f>IF('14683'!$G4='14683Analizis II'!$M$2,'14683'!E4)</f>
        <v>5</v>
      </c>
      <c r="G5">
        <f>IF('14683'!$G4='14683Analizis II'!$M$2,'14683'!F4)</f>
        <v>0</v>
      </c>
      <c r="H5" t="str">
        <f>IF('14683'!$G4='14683Analizis II'!$M$2,'14683'!G4)</f>
        <v>Analízis II</v>
      </c>
      <c r="I5" t="str">
        <f>IF('14683'!$G4='14683Analizis II'!$M$2,'14683'!H4)</f>
        <v>Nagyon segítőkész, sokszor órarenden kívül, saját szabadidejéből áldozott arra, hogy a hallgatóknak konzultációt tartson. A tárgy nem a kedvencem, de ennél jobban nem hiszem, hogy el lehet magyarázni. A zh-k és vizsgák, amiket összerak szerintem elég korrektek, de a biztosított idő (felteszem az online oktatás miatt) nagyon kevés.</v>
      </c>
      <c r="J5" t="str">
        <f>IF('14683'!$G4='14683Analizis II'!$M$2,'14683'!I4)</f>
        <v>2021-05-19</v>
      </c>
    </row>
    <row r="6" spans="1:15" x14ac:dyDescent="0.3">
      <c r="A6" t="s">
        <v>199</v>
      </c>
      <c r="B6">
        <f>IF('14683'!$G5='14683Analizis II'!$M$2,'14683'!A5)</f>
        <v>5</v>
      </c>
      <c r="C6">
        <f>IF('14683'!$G5='14683Analizis II'!$M$2,'14683'!B5)</f>
        <v>5</v>
      </c>
      <c r="D6">
        <f>IF('14683'!$G5='14683Analizis II'!$M$2,'14683'!C5)</f>
        <v>5</v>
      </c>
      <c r="E6">
        <f>IF('14683'!$G5='14683Analizis II'!$M$2,'14683'!D5)</f>
        <v>5</v>
      </c>
      <c r="F6">
        <f>IF('14683'!$G5='14683Analizis II'!$M$2,'14683'!E5)</f>
        <v>5</v>
      </c>
      <c r="G6">
        <f>IF('14683'!$G5='14683Analizis II'!$M$2,'14683'!F5)</f>
        <v>1</v>
      </c>
      <c r="H6" t="str">
        <f>IF('14683'!$G5='14683Analizis II'!$M$2,'14683'!G5)</f>
        <v>Analízis II</v>
      </c>
      <c r="I6" t="str">
        <f>IF('14683'!$G5='14683Analizis II'!$M$2,'14683'!H5)</f>
        <v>Na itt kezdődik az egyetemi szintű oktatás kérem szépen. Megértetni és nem megbuktatni, ez a lényeg</v>
      </c>
      <c r="J6" t="str">
        <f>IF('14683'!$G5='14683Analizis II'!$M$2,'14683'!I5)</f>
        <v>2021-05-18</v>
      </c>
    </row>
    <row r="7" spans="1:15" x14ac:dyDescent="0.3">
      <c r="A7" t="s">
        <v>200</v>
      </c>
      <c r="B7">
        <f>IF('14683'!$G6='14683Analizis II'!$M$2,'14683'!A6)</f>
        <v>5</v>
      </c>
      <c r="C7">
        <f>IF('14683'!$G6='14683Analizis II'!$M$2,'14683'!B6)</f>
        <v>5</v>
      </c>
      <c r="D7">
        <f>IF('14683'!$G6='14683Analizis II'!$M$2,'14683'!C6)</f>
        <v>5</v>
      </c>
      <c r="E7">
        <f>IF('14683'!$G6='14683Analizis II'!$M$2,'14683'!D6)</f>
        <v>5</v>
      </c>
      <c r="F7">
        <f>IF('14683'!$G6='14683Analizis II'!$M$2,'14683'!E6)</f>
        <v>5</v>
      </c>
      <c r="G7">
        <f>IF('14683'!$G6='14683Analizis II'!$M$2,'14683'!F6)</f>
        <v>1</v>
      </c>
      <c r="H7" t="str">
        <f>IF('14683'!$G6='14683Analizis II'!$M$2,'14683'!G6)</f>
        <v>Analízis II</v>
      </c>
      <c r="I7" t="str">
        <f>IF('14683'!$G6='14683Analizis II'!$M$2,'14683'!H6)</f>
        <v>Sose gondoltam volna, hogy lehet ennyire érthetően tanítani egy ilyen bonyolult tárgyat. Sajnálom, hogy nem lesz vele több órám Bsc-n.  Köszönöm Tanár úr az egész éves munkáját!</v>
      </c>
      <c r="J7" t="str">
        <f>IF('14683'!$G6='14683Analizis II'!$M$2,'14683'!I6)</f>
        <v>2021-05-12</v>
      </c>
    </row>
    <row r="8" spans="1:15" x14ac:dyDescent="0.3">
      <c r="A8" t="s">
        <v>201</v>
      </c>
      <c r="B8">
        <f>IF('14683'!$G7='14683Analizis II'!$M$2,'14683'!A7)</f>
        <v>5</v>
      </c>
      <c r="C8">
        <f>IF('14683'!$G7='14683Analizis II'!$M$2,'14683'!B7)</f>
        <v>5</v>
      </c>
      <c r="D8">
        <f>IF('14683'!$G7='14683Analizis II'!$M$2,'14683'!C7)</f>
        <v>5</v>
      </c>
      <c r="E8">
        <f>IF('14683'!$G7='14683Analizis II'!$M$2,'14683'!D7)</f>
        <v>5</v>
      </c>
      <c r="F8">
        <f>IF('14683'!$G7='14683Analizis II'!$M$2,'14683'!E7)</f>
        <v>5</v>
      </c>
      <c r="G8">
        <f>IF('14683'!$G7='14683Analizis II'!$M$2,'14683'!F7)</f>
        <v>0</v>
      </c>
      <c r="H8" t="str">
        <f>IF('14683'!$G7='14683Analizis II'!$M$2,'14683'!G7)</f>
        <v>Analízis II</v>
      </c>
      <c r="I8" t="str">
        <f>IF('14683'!$G7='14683Analizis II'!$M$2,'14683'!H7)</f>
        <v>Nincsenek szavak.</v>
      </c>
      <c r="J8" t="str">
        <f>IF('14683'!$G7='14683Analizis II'!$M$2,'14683'!I7)</f>
        <v>2021-05-12</v>
      </c>
    </row>
    <row r="9" spans="1:15" x14ac:dyDescent="0.3">
      <c r="A9" t="s">
        <v>202</v>
      </c>
      <c r="B9">
        <f>IF('14683'!$G8='14683Analizis II'!$M$2,'14683'!A8)</f>
        <v>5</v>
      </c>
      <c r="C9">
        <f>IF('14683'!$G8='14683Analizis II'!$M$2,'14683'!B8)</f>
        <v>5</v>
      </c>
      <c r="D9">
        <f>IF('14683'!$G8='14683Analizis II'!$M$2,'14683'!C8)</f>
        <v>5</v>
      </c>
      <c r="E9">
        <f>IF('14683'!$G8='14683Analizis II'!$M$2,'14683'!D8)</f>
        <v>5</v>
      </c>
      <c r="F9">
        <f>IF('14683'!$G8='14683Analizis II'!$M$2,'14683'!E8)</f>
        <v>5</v>
      </c>
      <c r="G9">
        <f>IF('14683'!$G8='14683Analizis II'!$M$2,'14683'!F8)</f>
        <v>0</v>
      </c>
      <c r="H9" t="str">
        <f>IF('14683'!$G8='14683Analizis II'!$M$2,'14683'!G8)</f>
        <v>Analízis II</v>
      </c>
      <c r="I9" t="str">
        <f>IF('14683'!$G8='14683Analizis II'!$M$2,'14683'!H8)</f>
        <v>Szerintem a legjobb tanár az egyetemen. Nagyon érti amit tanít, megválaszoltlan kérdés nem marad. A zh-kat "kedvesen" javítja és mindenkinek egyformán. Kezdetben nem rajongtam annyira az analízést, de velem megszerettette.</v>
      </c>
      <c r="J9" t="str">
        <f>IF('14683'!$G8='14683Analizis II'!$M$2,'14683'!I8)</f>
        <v>2020-12-10</v>
      </c>
    </row>
    <row r="10" spans="1:15" x14ac:dyDescent="0.3">
      <c r="A10" t="s">
        <v>203</v>
      </c>
      <c r="B10">
        <f>IF('14683'!$G9='14683Analizis II'!$M$2,'14683'!A9)</f>
        <v>5</v>
      </c>
      <c r="C10">
        <f>IF('14683'!$G9='14683Analizis II'!$M$2,'14683'!B9)</f>
        <v>5</v>
      </c>
      <c r="D10">
        <f>IF('14683'!$G9='14683Analizis II'!$M$2,'14683'!C9)</f>
        <v>5</v>
      </c>
      <c r="E10">
        <f>IF('14683'!$G9='14683Analizis II'!$M$2,'14683'!D9)</f>
        <v>5</v>
      </c>
      <c r="F10">
        <f>IF('14683'!$G9='14683Analizis II'!$M$2,'14683'!E9)</f>
        <v>5</v>
      </c>
      <c r="G10">
        <f>IF('14683'!$G9='14683Analizis II'!$M$2,'14683'!F9)</f>
        <v>0</v>
      </c>
      <c r="H10" t="str">
        <f>IF('14683'!$G9='14683Analizis II'!$M$2,'14683'!G9)</f>
        <v>Analízis II</v>
      </c>
      <c r="I10" t="str">
        <f>IF('14683'!$G9='14683Analizis II'!$M$2,'14683'!H9)</f>
        <v>Nagyon jó tanár. Semmi kifogásolhatót nem lehet róla mondani.</v>
      </c>
      <c r="J10" t="str">
        <f>IF('14683'!$G9='14683Analizis II'!$M$2,'14683'!I9)</f>
        <v>2020-04-11</v>
      </c>
    </row>
    <row r="11" spans="1:15" x14ac:dyDescent="0.3">
      <c r="A11" t="s">
        <v>204</v>
      </c>
      <c r="B11">
        <f>IF('14683'!$G11='14683Analizis II'!$M$2,'14683'!A11)</f>
        <v>4</v>
      </c>
      <c r="C11">
        <f>IF('14683'!$G11='14683Analizis II'!$M$2,'14683'!B11)</f>
        <v>5</v>
      </c>
      <c r="D11">
        <f>IF('14683'!$G11='14683Analizis II'!$M$2,'14683'!C11)</f>
        <v>5</v>
      </c>
      <c r="E11">
        <f>IF('14683'!$G11='14683Analizis II'!$M$2,'14683'!D11)</f>
        <v>5</v>
      </c>
      <c r="F11">
        <f>IF('14683'!$G11='14683Analizis II'!$M$2,'14683'!E11)</f>
        <v>5</v>
      </c>
      <c r="G11">
        <f>IF('14683'!$G11='14683Analizis II'!$M$2,'14683'!F11)</f>
        <v>0</v>
      </c>
      <c r="H11" t="str">
        <f>IF('14683'!$G11='14683Analizis II'!$M$2,'14683'!G11)</f>
        <v>Analízis II</v>
      </c>
      <c r="I11" t="str">
        <f>IF('14683'!$G11='14683Analizis II'!$M$2,'14683'!H11)</f>
        <v>Jól adja át a tudást. Látszik, hogy élvezi, amit csinál. Egyik legjobb tanár az egyetemen! "Az egyenes az egy olyan görbe, aminek nulla a görbülete."</v>
      </c>
      <c r="J11" t="str">
        <f>IF('14683'!$G11='14683Analizis II'!$M$2,'14683'!I11)</f>
        <v>2019-05-01</v>
      </c>
    </row>
    <row r="12" spans="1:15" x14ac:dyDescent="0.3">
      <c r="A12" t="s">
        <v>205</v>
      </c>
      <c r="B12">
        <f>IF('14683'!$G13='14683Analizis II'!$M$2,'14683'!A13)</f>
        <v>2</v>
      </c>
      <c r="C12">
        <f>IF('14683'!$G13='14683Analizis II'!$M$2,'14683'!B13)</f>
        <v>1</v>
      </c>
      <c r="D12">
        <f>IF('14683'!$G13='14683Analizis II'!$M$2,'14683'!C13)</f>
        <v>3</v>
      </c>
      <c r="E12">
        <f>IF('14683'!$G13='14683Analizis II'!$M$2,'14683'!D13)</f>
        <v>5</v>
      </c>
      <c r="F12">
        <f>IF('14683'!$G13='14683Analizis II'!$M$2,'14683'!E13)</f>
        <v>4</v>
      </c>
      <c r="G12">
        <f>IF('14683'!$G13='14683Analizis II'!$M$2,'14683'!F13)</f>
        <v>0</v>
      </c>
      <c r="H12" t="str">
        <f>IF('14683'!$G13='14683Analizis II'!$M$2,'14683'!G13)</f>
        <v>Analízis II</v>
      </c>
      <c r="I12" t="str">
        <f>IF('14683'!$G13='14683Analizis II'!$M$2,'14683'!H13)</f>
        <v>Jó lenne, ha előbb írná be a jegyeket és utána írna ki megtekintést, így lehet nem kéne mindenkinek bejönnie és egy órát(!) várakoznia csak azért hogy egy pillantást vethessen a vizsgadolgozatára.</v>
      </c>
      <c r="J12" t="str">
        <f>IF('14683'!$G13='14683Analizis II'!$M$2,'14683'!I13)</f>
        <v>2019-01-18</v>
      </c>
    </row>
    <row r="13" spans="1:15" x14ac:dyDescent="0.3">
      <c r="A13" t="s">
        <v>206</v>
      </c>
      <c r="B13">
        <f>IF('14683'!$G15='14683Analizis II'!$M$2,'14683'!A15)</f>
        <v>1</v>
      </c>
      <c r="C13">
        <f>IF('14683'!$G15='14683Analizis II'!$M$2,'14683'!B15)</f>
        <v>2</v>
      </c>
      <c r="D13">
        <f>IF('14683'!$G15='14683Analizis II'!$M$2,'14683'!C15)</f>
        <v>4</v>
      </c>
      <c r="E13">
        <f>IF('14683'!$G15='14683Analizis II'!$M$2,'14683'!D15)</f>
        <v>5</v>
      </c>
      <c r="F13">
        <f>IF('14683'!$G15='14683Analizis II'!$M$2,'14683'!E15)</f>
        <v>4</v>
      </c>
      <c r="G13">
        <f>IF('14683'!$G15='14683Analizis II'!$M$2,'14683'!F15)</f>
        <v>0</v>
      </c>
      <c r="H13" t="str">
        <f>IF('14683'!$G15='14683Analizis II'!$M$2,'14683'!G15)</f>
        <v>Analízis II</v>
      </c>
      <c r="I13" t="str">
        <f>IF('14683'!$G15='14683Analizis II'!$M$2,'14683'!H15)</f>
        <v>Hát jól megszívatott így a semmiből. Első félév anyaga: komplex számok, határérték, deriválás, integrálás. Második félév anyaga: integrálás, differenciálegyenletek, Laplace-transzformáció, Fourier-sorok, Taylor-sorok, sorok konvergenciája, többváltozós függvények integráltja/ deriváltja. Ennyi ganéjt egy félévben (meg úgy egyébként) minek megtanulni egy alapozó tantárgyból? Ha kellenének is ezek valakinek szakirányon, szabad ezeket ott megtanítani, nem a többi ember csúszásáról gondoskodni.</v>
      </c>
      <c r="J13" t="str">
        <f>IF('14683'!$G15='14683Analizis II'!$M$2,'14683'!I15)</f>
        <v>2018-06-18</v>
      </c>
    </row>
    <row r="14" spans="1:15" x14ac:dyDescent="0.3">
      <c r="A14" t="s">
        <v>207</v>
      </c>
      <c r="B14">
        <f>IF('14683'!$G22='14683Analizis II'!$M$2,'14683'!A22)</f>
        <v>4</v>
      </c>
      <c r="C14">
        <f>IF('14683'!$G22='14683Analizis II'!$M$2,'14683'!B22)</f>
        <v>4</v>
      </c>
      <c r="D14">
        <f>IF('14683'!$G22='14683Analizis II'!$M$2,'14683'!C22)</f>
        <v>5</v>
      </c>
      <c r="E14">
        <f>IF('14683'!$G22='14683Analizis II'!$M$2,'14683'!D22)</f>
        <v>5</v>
      </c>
      <c r="F14">
        <f>IF('14683'!$G22='14683Analizis II'!$M$2,'14683'!E22)</f>
        <v>5</v>
      </c>
      <c r="G14">
        <f>IF('14683'!$G22='14683Analizis II'!$M$2,'14683'!F22)</f>
        <v>0</v>
      </c>
      <c r="H14" t="str">
        <f>IF('14683'!$G22='14683Analizis II'!$M$2,'14683'!G22)</f>
        <v>Analízis II</v>
      </c>
      <c r="I14" t="str">
        <f>IF('14683'!$G22='14683Analizis II'!$M$2,'14683'!H22)</f>
        <v>Továbbra se változott a véleményem róla, hatalmas tudás, maximális segítőkészség, kiváló előadásmód!</v>
      </c>
      <c r="J14" t="str">
        <f>IF('14683'!$G22='14683Analizis II'!$M$2,'14683'!I22)</f>
        <v>2016-06-01</v>
      </c>
    </row>
    <row r="15" spans="1:15" x14ac:dyDescent="0.3">
      <c r="A15" t="s">
        <v>208</v>
      </c>
      <c r="B15">
        <f>IF('14683'!$G23='14683Analizis II'!$M$2,'14683'!A23)</f>
        <v>4</v>
      </c>
      <c r="C15">
        <f>IF('14683'!$G23='14683Analizis II'!$M$2,'14683'!B23)</f>
        <v>4</v>
      </c>
      <c r="D15">
        <f>IF('14683'!$G23='14683Analizis II'!$M$2,'14683'!C23)</f>
        <v>5</v>
      </c>
      <c r="E15">
        <f>IF('14683'!$G23='14683Analizis II'!$M$2,'14683'!D23)</f>
        <v>5</v>
      </c>
      <c r="F15">
        <f>IF('14683'!$G23='14683Analizis II'!$M$2,'14683'!E23)</f>
        <v>5</v>
      </c>
      <c r="G15">
        <f>IF('14683'!$G23='14683Analizis II'!$M$2,'14683'!F23)</f>
        <v>1</v>
      </c>
      <c r="H15" t="str">
        <f>IF('14683'!$G23='14683Analizis II'!$M$2,'14683'!G23)</f>
        <v>Analízis II</v>
      </c>
      <c r="I15" t="str">
        <f>IF('14683'!$G23='14683Analizis II'!$M$2,'14683'!H23)</f>
        <v>Nagyon felkészült, összeszedett, az óráinak és előadásainak megvan az íve. Tényleg nagyon segítőkész, ha nem érted harmadszor, negyedszer is el fogja magyarázni, más szemszögből.</v>
      </c>
      <c r="J15" t="str">
        <f>IF('14683'!$G23='14683Analizis II'!$M$2,'14683'!I23)</f>
        <v>2016-05-31</v>
      </c>
    </row>
    <row r="16" spans="1:15" x14ac:dyDescent="0.3">
      <c r="A16" t="s">
        <v>209</v>
      </c>
      <c r="B16">
        <f>IF('14683'!$G28='14683Analizis II'!$M$2,'14683'!A28)</f>
        <v>4</v>
      </c>
      <c r="C16">
        <f>IF('14683'!$G28='14683Analizis II'!$M$2,'14683'!B28)</f>
        <v>3</v>
      </c>
      <c r="D16">
        <f>IF('14683'!$G28='14683Analizis II'!$M$2,'14683'!C28)</f>
        <v>5</v>
      </c>
      <c r="E16">
        <f>IF('14683'!$G28='14683Analizis II'!$M$2,'14683'!D28)</f>
        <v>5</v>
      </c>
      <c r="F16">
        <f>IF('14683'!$G28='14683Analizis II'!$M$2,'14683'!E28)</f>
        <v>5</v>
      </c>
      <c r="G16">
        <f>IF('14683'!$G28='14683Analizis II'!$M$2,'14683'!F28)</f>
        <v>0</v>
      </c>
      <c r="H16" t="str">
        <f>IF('14683'!$G28='14683Analizis II'!$M$2,'14683'!G28)</f>
        <v>Analízis II</v>
      </c>
      <c r="I16" t="str">
        <f>IF('14683'!$G28='14683Analizis II'!$M$2,'14683'!H28)</f>
        <v>NAGYON jó gyakorlatvezető, imádtam nála analízis 2-re járni, ami nagy szó, mert végigintegráltuk a világot. Szerintem a legjobb gyakvez anal2-ből. Ha figyelsz és gyakorolsz otthon, tutira meg van a tárgy.</v>
      </c>
      <c r="J16" t="str">
        <f>IF('14683'!$G28='14683Analizis II'!$M$2,'14683'!I28)</f>
        <v>2014-12-15</v>
      </c>
    </row>
    <row r="17" spans="1:12" x14ac:dyDescent="0.3">
      <c r="A17" t="s">
        <v>293</v>
      </c>
      <c r="B17" s="4">
        <f>AVERAGE(B5:B16)</f>
        <v>4</v>
      </c>
      <c r="C17" s="4">
        <f>AVERAGE(C5:C16)</f>
        <v>3.9166666666666665</v>
      </c>
      <c r="D17" s="4">
        <f t="shared" ref="D17:F17" si="0">AVERAGE(D5:D16)</f>
        <v>4.75</v>
      </c>
      <c r="E17" s="4">
        <f t="shared" si="0"/>
        <v>5</v>
      </c>
      <c r="F17" s="4">
        <f t="shared" si="0"/>
        <v>4.833333333333333</v>
      </c>
    </row>
    <row r="21" spans="1:12" x14ac:dyDescent="0.3">
      <c r="A21" t="s">
        <v>197</v>
      </c>
      <c r="B21" t="s">
        <v>0</v>
      </c>
      <c r="C21" t="s">
        <v>1</v>
      </c>
      <c r="D21" t="s">
        <v>2</v>
      </c>
      <c r="E21" t="s">
        <v>3</v>
      </c>
      <c r="F21" t="s">
        <v>4</v>
      </c>
      <c r="G21" t="s">
        <v>5</v>
      </c>
      <c r="H21" t="s">
        <v>6</v>
      </c>
      <c r="I21" t="s">
        <v>7</v>
      </c>
      <c r="J21" t="s">
        <v>8</v>
      </c>
      <c r="K21" t="s">
        <v>458</v>
      </c>
      <c r="L21" t="s">
        <v>462</v>
      </c>
    </row>
    <row r="22" spans="1:12" x14ac:dyDescent="0.3">
      <c r="A22" t="s">
        <v>198</v>
      </c>
      <c r="B22">
        <v>4</v>
      </c>
      <c r="C22">
        <v>3</v>
      </c>
      <c r="D22">
        <v>5</v>
      </c>
      <c r="E22">
        <v>5</v>
      </c>
      <c r="F22">
        <v>5</v>
      </c>
      <c r="G22">
        <v>0</v>
      </c>
      <c r="H22" t="s">
        <v>14</v>
      </c>
      <c r="I22" t="s">
        <v>15</v>
      </c>
      <c r="J22" t="s">
        <v>16</v>
      </c>
      <c r="K22" s="30" t="s">
        <v>459</v>
      </c>
      <c r="L22">
        <f t="shared" ref="L22:L32" si="1">L23+K23</f>
        <v>2347</v>
      </c>
    </row>
    <row r="23" spans="1:12" x14ac:dyDescent="0.3">
      <c r="A23" t="s">
        <v>199</v>
      </c>
      <c r="B23">
        <v>5</v>
      </c>
      <c r="C23">
        <v>5</v>
      </c>
      <c r="D23">
        <v>5</v>
      </c>
      <c r="E23">
        <v>5</v>
      </c>
      <c r="F23">
        <v>5</v>
      </c>
      <c r="G23">
        <v>1</v>
      </c>
      <c r="H23" t="s">
        <v>14</v>
      </c>
      <c r="I23" t="s">
        <v>17</v>
      </c>
      <c r="J23" t="s">
        <v>18</v>
      </c>
      <c r="K23">
        <f>J22-J23</f>
        <v>1</v>
      </c>
      <c r="L23">
        <f t="shared" si="1"/>
        <v>2346</v>
      </c>
    </row>
    <row r="24" spans="1:12" x14ac:dyDescent="0.3">
      <c r="A24" t="s">
        <v>200</v>
      </c>
      <c r="B24">
        <v>5</v>
      </c>
      <c r="C24">
        <v>5</v>
      </c>
      <c r="D24">
        <v>5</v>
      </c>
      <c r="E24">
        <v>5</v>
      </c>
      <c r="F24">
        <v>5</v>
      </c>
      <c r="G24">
        <v>1</v>
      </c>
      <c r="H24" t="s">
        <v>14</v>
      </c>
      <c r="I24" t="s">
        <v>19</v>
      </c>
      <c r="J24" t="s">
        <v>20</v>
      </c>
      <c r="K24">
        <f t="shared" ref="K24:K33" si="2">J23-J24</f>
        <v>6</v>
      </c>
      <c r="L24">
        <f t="shared" si="1"/>
        <v>2340</v>
      </c>
    </row>
    <row r="25" spans="1:12" x14ac:dyDescent="0.3">
      <c r="A25" t="s">
        <v>201</v>
      </c>
      <c r="B25">
        <v>5</v>
      </c>
      <c r="C25">
        <v>5</v>
      </c>
      <c r="D25">
        <v>5</v>
      </c>
      <c r="E25">
        <v>5</v>
      </c>
      <c r="F25">
        <v>5</v>
      </c>
      <c r="G25">
        <v>0</v>
      </c>
      <c r="H25" t="s">
        <v>14</v>
      </c>
      <c r="I25" t="s">
        <v>21</v>
      </c>
      <c r="J25" t="s">
        <v>20</v>
      </c>
      <c r="K25">
        <f t="shared" si="2"/>
        <v>0</v>
      </c>
      <c r="L25">
        <f t="shared" si="1"/>
        <v>2340</v>
      </c>
    </row>
    <row r="26" spans="1:12" x14ac:dyDescent="0.3">
      <c r="A26" t="s">
        <v>202</v>
      </c>
      <c r="B26">
        <v>5</v>
      </c>
      <c r="C26">
        <v>5</v>
      </c>
      <c r="D26">
        <v>5</v>
      </c>
      <c r="E26">
        <v>5</v>
      </c>
      <c r="F26">
        <v>5</v>
      </c>
      <c r="G26">
        <v>0</v>
      </c>
      <c r="H26" t="s">
        <v>14</v>
      </c>
      <c r="I26" t="s">
        <v>22</v>
      </c>
      <c r="J26" t="s">
        <v>23</v>
      </c>
      <c r="K26">
        <f t="shared" si="2"/>
        <v>153</v>
      </c>
      <c r="L26">
        <f t="shared" si="1"/>
        <v>2187</v>
      </c>
    </row>
    <row r="27" spans="1:12" x14ac:dyDescent="0.3">
      <c r="A27" t="s">
        <v>203</v>
      </c>
      <c r="B27">
        <v>5</v>
      </c>
      <c r="C27">
        <v>5</v>
      </c>
      <c r="D27">
        <v>5</v>
      </c>
      <c r="E27">
        <v>5</v>
      </c>
      <c r="F27">
        <v>5</v>
      </c>
      <c r="G27">
        <v>0</v>
      </c>
      <c r="H27" t="s">
        <v>14</v>
      </c>
      <c r="I27" t="s">
        <v>24</v>
      </c>
      <c r="J27" t="s">
        <v>25</v>
      </c>
      <c r="K27">
        <f t="shared" si="2"/>
        <v>243</v>
      </c>
      <c r="L27">
        <f t="shared" si="1"/>
        <v>1944</v>
      </c>
    </row>
    <row r="28" spans="1:12" x14ac:dyDescent="0.3">
      <c r="A28" t="s">
        <v>204</v>
      </c>
      <c r="B28">
        <v>4</v>
      </c>
      <c r="C28">
        <v>5</v>
      </c>
      <c r="D28">
        <v>5</v>
      </c>
      <c r="E28">
        <v>5</v>
      </c>
      <c r="F28">
        <v>5</v>
      </c>
      <c r="G28">
        <v>0</v>
      </c>
      <c r="H28" t="s">
        <v>14</v>
      </c>
      <c r="I28" t="s">
        <v>29</v>
      </c>
      <c r="J28" t="s">
        <v>30</v>
      </c>
      <c r="K28">
        <f t="shared" si="2"/>
        <v>346</v>
      </c>
      <c r="L28">
        <f t="shared" si="1"/>
        <v>1598</v>
      </c>
    </row>
    <row r="29" spans="1:12" x14ac:dyDescent="0.3">
      <c r="A29" t="s">
        <v>205</v>
      </c>
      <c r="B29">
        <v>2</v>
      </c>
      <c r="C29">
        <v>1</v>
      </c>
      <c r="D29">
        <v>3</v>
      </c>
      <c r="E29">
        <v>5</v>
      </c>
      <c r="F29">
        <v>4</v>
      </c>
      <c r="G29">
        <v>0</v>
      </c>
      <c r="H29" t="s">
        <v>14</v>
      </c>
      <c r="I29" t="s">
        <v>34</v>
      </c>
      <c r="J29" t="s">
        <v>35</v>
      </c>
      <c r="K29">
        <f t="shared" si="2"/>
        <v>103</v>
      </c>
      <c r="L29">
        <f t="shared" si="1"/>
        <v>1495</v>
      </c>
    </row>
    <row r="30" spans="1:12" x14ac:dyDescent="0.3">
      <c r="A30" t="s">
        <v>206</v>
      </c>
      <c r="B30">
        <v>1</v>
      </c>
      <c r="C30">
        <v>2</v>
      </c>
      <c r="D30">
        <v>4</v>
      </c>
      <c r="E30">
        <v>5</v>
      </c>
      <c r="F30">
        <v>4</v>
      </c>
      <c r="G30">
        <v>0</v>
      </c>
      <c r="H30" t="s">
        <v>14</v>
      </c>
      <c r="I30" t="s">
        <v>38</v>
      </c>
      <c r="J30" t="s">
        <v>39</v>
      </c>
      <c r="K30">
        <f t="shared" si="2"/>
        <v>214</v>
      </c>
      <c r="L30">
        <f t="shared" si="1"/>
        <v>1281</v>
      </c>
    </row>
    <row r="31" spans="1:12" x14ac:dyDescent="0.3">
      <c r="A31" t="s">
        <v>207</v>
      </c>
      <c r="B31">
        <v>4</v>
      </c>
      <c r="C31">
        <v>4</v>
      </c>
      <c r="D31">
        <v>5</v>
      </c>
      <c r="E31">
        <v>5</v>
      </c>
      <c r="F31">
        <v>5</v>
      </c>
      <c r="G31">
        <v>0</v>
      </c>
      <c r="H31" t="s">
        <v>14</v>
      </c>
      <c r="I31" t="s">
        <v>52</v>
      </c>
      <c r="J31" t="s">
        <v>53</v>
      </c>
      <c r="K31">
        <f t="shared" si="2"/>
        <v>747</v>
      </c>
      <c r="L31">
        <f t="shared" si="1"/>
        <v>534</v>
      </c>
    </row>
    <row r="32" spans="1:12" x14ac:dyDescent="0.3">
      <c r="A32" t="s">
        <v>208</v>
      </c>
      <c r="B32">
        <v>4</v>
      </c>
      <c r="C32">
        <v>4</v>
      </c>
      <c r="D32">
        <v>5</v>
      </c>
      <c r="E32">
        <v>5</v>
      </c>
      <c r="F32">
        <v>5</v>
      </c>
      <c r="G32">
        <v>1</v>
      </c>
      <c r="H32" t="s">
        <v>14</v>
      </c>
      <c r="I32" t="s">
        <v>54</v>
      </c>
      <c r="J32" t="s">
        <v>55</v>
      </c>
      <c r="K32">
        <f t="shared" si="2"/>
        <v>1</v>
      </c>
      <c r="L32">
        <f>L33+K33</f>
        <v>533</v>
      </c>
    </row>
    <row r="33" spans="1:12" x14ac:dyDescent="0.3">
      <c r="A33" t="s">
        <v>209</v>
      </c>
      <c r="B33">
        <v>4</v>
      </c>
      <c r="C33">
        <v>3</v>
      </c>
      <c r="D33">
        <v>5</v>
      </c>
      <c r="E33">
        <v>5</v>
      </c>
      <c r="F33">
        <v>5</v>
      </c>
      <c r="G33">
        <v>0</v>
      </c>
      <c r="H33" t="s">
        <v>14</v>
      </c>
      <c r="I33" t="s">
        <v>65</v>
      </c>
      <c r="J33" t="s">
        <v>66</v>
      </c>
      <c r="K33">
        <f t="shared" si="2"/>
        <v>533</v>
      </c>
      <c r="L33">
        <v>0</v>
      </c>
    </row>
    <row r="34" spans="1:12" x14ac:dyDescent="0.3">
      <c r="A34" t="s">
        <v>293</v>
      </c>
      <c r="B34">
        <v>4</v>
      </c>
      <c r="C34">
        <v>3.9166666666666665</v>
      </c>
      <c r="D34">
        <v>4.75</v>
      </c>
      <c r="E34">
        <v>5</v>
      </c>
      <c r="F34">
        <v>4.833333333333333</v>
      </c>
    </row>
    <row r="37" spans="1:12" x14ac:dyDescent="0.3">
      <c r="A37" t="s">
        <v>460</v>
      </c>
      <c r="B37" t="str">
        <f>B21</f>
        <v>Követelmények teljesíthetősége</v>
      </c>
      <c r="C37" t="str">
        <f t="shared" ref="C37:F37" si="3">C21</f>
        <v>Tárgy hasznossága</v>
      </c>
      <c r="D37" t="str">
        <f t="shared" si="3"/>
        <v>Segítőkészség</v>
      </c>
      <c r="E37" t="str">
        <f t="shared" si="3"/>
        <v>Felkészültség</v>
      </c>
      <c r="F37" t="str">
        <f t="shared" si="3"/>
        <v>Előadásmód</v>
      </c>
      <c r="H37" t="s">
        <v>468</v>
      </c>
    </row>
    <row r="38" spans="1:12" x14ac:dyDescent="0.3">
      <c r="A38" t="s">
        <v>461</v>
      </c>
      <c r="B38">
        <f>SLOPE(B22:B33,$L$22:$L$33)</f>
        <v>5.6783812279860547E-4</v>
      </c>
      <c r="C38">
        <f t="shared" ref="C38:F38" si="4">SLOPE(C22:C33,$L$22:$L$33)</f>
        <v>6.4869989988307385E-4</v>
      </c>
      <c r="D38">
        <f t="shared" si="4"/>
        <v>6.1097753615182968E-5</v>
      </c>
      <c r="E38">
        <f t="shared" si="4"/>
        <v>0</v>
      </c>
      <c r="F38">
        <f t="shared" si="4"/>
        <v>5.0099501352374644E-5</v>
      </c>
      <c r="H38">
        <v>0</v>
      </c>
    </row>
    <row r="39" spans="1:12" x14ac:dyDescent="0.3">
      <c r="A39" t="s">
        <v>463</v>
      </c>
      <c r="B39">
        <f>STDEV(B22:B33)</f>
        <v>1.2792042981336627</v>
      </c>
      <c r="C39">
        <f t="shared" ref="C39:F39" si="5">STDEV(C22:C33)</f>
        <v>1.3789543689024488</v>
      </c>
      <c r="D39">
        <f t="shared" si="5"/>
        <v>0.62158156050806102</v>
      </c>
      <c r="E39">
        <f t="shared" si="5"/>
        <v>0</v>
      </c>
      <c r="F39">
        <f t="shared" si="5"/>
        <v>0.38924947208076149</v>
      </c>
      <c r="H39">
        <v>1</v>
      </c>
    </row>
    <row r="40" spans="1:12" x14ac:dyDescent="0.3">
      <c r="A40" t="s">
        <v>464</v>
      </c>
      <c r="B40">
        <f>MAX(B22:B33)</f>
        <v>5</v>
      </c>
      <c r="C40">
        <f t="shared" ref="C40:F40" si="6">MAX(C22:C33)</f>
        <v>5</v>
      </c>
      <c r="D40">
        <f t="shared" si="6"/>
        <v>5</v>
      </c>
      <c r="E40">
        <f t="shared" si="6"/>
        <v>5</v>
      </c>
      <c r="F40">
        <f t="shared" si="6"/>
        <v>5</v>
      </c>
      <c r="H40">
        <v>0</v>
      </c>
    </row>
    <row r="41" spans="1:12" x14ac:dyDescent="0.3">
      <c r="A41" t="s">
        <v>465</v>
      </c>
      <c r="B41">
        <f>MIN(B22:B33)</f>
        <v>1</v>
      </c>
      <c r="C41">
        <f t="shared" ref="C41:F41" si="7">MIN(C22:C33)</f>
        <v>1</v>
      </c>
      <c r="D41">
        <f t="shared" si="7"/>
        <v>3</v>
      </c>
      <c r="E41">
        <f t="shared" si="7"/>
        <v>5</v>
      </c>
      <c r="F41">
        <f t="shared" si="7"/>
        <v>4</v>
      </c>
      <c r="H41">
        <v>0</v>
      </c>
    </row>
    <row r="42" spans="1:12" x14ac:dyDescent="0.3">
      <c r="A42" t="s">
        <v>466</v>
      </c>
      <c r="B42">
        <f>MEDIAN(B22:B33)</f>
        <v>4</v>
      </c>
      <c r="C42">
        <f t="shared" ref="C42:F42" si="8">MEDIAN(C22:C33)</f>
        <v>4.5</v>
      </c>
      <c r="D42">
        <f t="shared" si="8"/>
        <v>5</v>
      </c>
      <c r="E42">
        <f t="shared" si="8"/>
        <v>5</v>
      </c>
      <c r="F42">
        <f t="shared" si="8"/>
        <v>5</v>
      </c>
      <c r="H42">
        <v>0</v>
      </c>
    </row>
    <row r="43" spans="1:12" x14ac:dyDescent="0.3">
      <c r="A43" t="s">
        <v>467</v>
      </c>
      <c r="B43">
        <f>MODE(B22:B33)</f>
        <v>4</v>
      </c>
      <c r="C43">
        <f t="shared" ref="C43:F43" si="9">MODE(C22:C33)</f>
        <v>5</v>
      </c>
      <c r="D43">
        <f t="shared" si="9"/>
        <v>5</v>
      </c>
      <c r="E43">
        <f t="shared" si="9"/>
        <v>5</v>
      </c>
      <c r="F43">
        <f t="shared" si="9"/>
        <v>5</v>
      </c>
      <c r="H43">
        <v>0</v>
      </c>
    </row>
    <row r="44" spans="1:12" x14ac:dyDescent="0.3">
      <c r="A44" t="s">
        <v>469</v>
      </c>
      <c r="B44">
        <f>B40-B41</f>
        <v>4</v>
      </c>
      <c r="C44">
        <f t="shared" ref="C44:F44" si="10">C40-C41</f>
        <v>4</v>
      </c>
      <c r="D44">
        <f t="shared" si="10"/>
        <v>2</v>
      </c>
      <c r="E44">
        <f t="shared" si="10"/>
        <v>0</v>
      </c>
      <c r="F44">
        <f t="shared" si="10"/>
        <v>1</v>
      </c>
      <c r="H44">
        <v>1</v>
      </c>
    </row>
    <row r="46" spans="1:12" x14ac:dyDescent="0.3">
      <c r="A46" t="s">
        <v>470</v>
      </c>
    </row>
    <row r="47" spans="1:12" x14ac:dyDescent="0.3">
      <c r="A47" t="s">
        <v>460</v>
      </c>
      <c r="B47" t="s">
        <v>461</v>
      </c>
      <c r="C47" t="s">
        <v>463</v>
      </c>
      <c r="D47" t="s">
        <v>464</v>
      </c>
      <c r="E47" t="s">
        <v>465</v>
      </c>
      <c r="F47" t="s">
        <v>466</v>
      </c>
      <c r="G47" t="s">
        <v>467</v>
      </c>
      <c r="H47" t="s">
        <v>469</v>
      </c>
    </row>
    <row r="48" spans="1:12" x14ac:dyDescent="0.3">
      <c r="A48" t="s">
        <v>0</v>
      </c>
      <c r="B48">
        <v>5.6783812279860547E-4</v>
      </c>
      <c r="C48">
        <v>1.2792042981336627</v>
      </c>
      <c r="D48">
        <v>5</v>
      </c>
      <c r="E48">
        <v>1</v>
      </c>
      <c r="F48">
        <v>4</v>
      </c>
      <c r="G48">
        <v>4</v>
      </c>
      <c r="H48">
        <v>4</v>
      </c>
    </row>
    <row r="49" spans="1:10" x14ac:dyDescent="0.3">
      <c r="A49" t="s">
        <v>1</v>
      </c>
      <c r="B49">
        <v>6.4869989988307385E-4</v>
      </c>
      <c r="C49">
        <v>1.3789543689024488</v>
      </c>
      <c r="D49">
        <v>5</v>
      </c>
      <c r="E49">
        <v>1</v>
      </c>
      <c r="F49">
        <v>4.5</v>
      </c>
      <c r="G49">
        <v>5</v>
      </c>
      <c r="H49">
        <v>4</v>
      </c>
    </row>
    <row r="50" spans="1:10" x14ac:dyDescent="0.3">
      <c r="A50" t="s">
        <v>2</v>
      </c>
      <c r="B50">
        <v>6.1097753615182968E-5</v>
      </c>
      <c r="C50">
        <v>0.62158156050806102</v>
      </c>
      <c r="D50">
        <v>5</v>
      </c>
      <c r="E50">
        <v>3</v>
      </c>
      <c r="F50">
        <v>5</v>
      </c>
      <c r="G50">
        <v>5</v>
      </c>
      <c r="H50">
        <v>2</v>
      </c>
    </row>
    <row r="51" spans="1:10" x14ac:dyDescent="0.3">
      <c r="A51" t="s">
        <v>3</v>
      </c>
      <c r="B51">
        <v>0</v>
      </c>
      <c r="C51">
        <v>0</v>
      </c>
      <c r="D51">
        <v>5</v>
      </c>
      <c r="E51">
        <v>5</v>
      </c>
      <c r="F51">
        <v>5</v>
      </c>
      <c r="G51">
        <v>5</v>
      </c>
      <c r="H51">
        <v>0</v>
      </c>
    </row>
    <row r="52" spans="1:10" x14ac:dyDescent="0.3">
      <c r="A52" t="s">
        <v>4</v>
      </c>
      <c r="B52">
        <v>5.0099501352374644E-5</v>
      </c>
      <c r="C52">
        <v>0.38924947208076149</v>
      </c>
      <c r="D52">
        <v>5</v>
      </c>
      <c r="E52">
        <v>4</v>
      </c>
      <c r="F52">
        <v>5</v>
      </c>
      <c r="G52">
        <v>5</v>
      </c>
      <c r="H52">
        <v>1</v>
      </c>
    </row>
    <row r="54" spans="1:10" x14ac:dyDescent="0.3">
      <c r="A54" t="s">
        <v>468</v>
      </c>
      <c r="B54">
        <v>0</v>
      </c>
      <c r="C54">
        <v>1</v>
      </c>
      <c r="D54">
        <v>0</v>
      </c>
      <c r="E54">
        <v>0</v>
      </c>
      <c r="F54">
        <v>0</v>
      </c>
      <c r="G54">
        <v>0</v>
      </c>
      <c r="H54">
        <v>1</v>
      </c>
    </row>
    <row r="55" spans="1:10" ht="28.8" x14ac:dyDescent="0.3">
      <c r="B55" s="28" t="s">
        <v>503</v>
      </c>
      <c r="C55" t="s">
        <v>473</v>
      </c>
      <c r="D55" t="s">
        <v>474</v>
      </c>
      <c r="E55" t="s">
        <v>474</v>
      </c>
      <c r="F55" t="s">
        <v>474</v>
      </c>
      <c r="G55" t="s">
        <v>474</v>
      </c>
      <c r="H55" t="s">
        <v>473</v>
      </c>
    </row>
    <row r="56" spans="1:10" x14ac:dyDescent="0.3">
      <c r="J56" t="s">
        <v>502</v>
      </c>
    </row>
    <row r="57" spans="1:10" x14ac:dyDescent="0.3">
      <c r="A57" t="s">
        <v>471</v>
      </c>
      <c r="B57" t="str">
        <f t="shared" ref="B57:H57" si="11">B47</f>
        <v>meredekség</v>
      </c>
      <c r="C57" t="str">
        <f t="shared" si="11"/>
        <v>szórás</v>
      </c>
      <c r="D57" t="str">
        <f t="shared" si="11"/>
        <v>max</v>
      </c>
      <c r="E57" t="str">
        <f t="shared" si="11"/>
        <v>min</v>
      </c>
      <c r="F57" t="str">
        <f t="shared" si="11"/>
        <v>medián</v>
      </c>
      <c r="G57" t="str">
        <f t="shared" si="11"/>
        <v>módusz</v>
      </c>
      <c r="H57" t="str">
        <f t="shared" si="11"/>
        <v>max-min</v>
      </c>
      <c r="I57" t="s">
        <v>472</v>
      </c>
      <c r="J57" t="str">
        <f>G151</f>
        <v>Becslés</v>
      </c>
    </row>
    <row r="58" spans="1:10" x14ac:dyDescent="0.3">
      <c r="A58" t="str">
        <f>A48</f>
        <v>Követelmények teljesíthetősége</v>
      </c>
      <c r="B58">
        <f>RANK(B48,B$48:B$52,B$54)</f>
        <v>2</v>
      </c>
      <c r="C58">
        <f t="shared" ref="C58:H58" si="12">RANK(C48,C$48:C$52,C$54)</f>
        <v>4</v>
      </c>
      <c r="D58">
        <f t="shared" si="12"/>
        <v>1</v>
      </c>
      <c r="E58">
        <f t="shared" si="12"/>
        <v>4</v>
      </c>
      <c r="F58">
        <f t="shared" si="12"/>
        <v>5</v>
      </c>
      <c r="G58">
        <f t="shared" si="12"/>
        <v>5</v>
      </c>
      <c r="H58">
        <f t="shared" si="12"/>
        <v>4</v>
      </c>
      <c r="I58">
        <v>1000</v>
      </c>
      <c r="J58">
        <f t="shared" ref="J58:J62" si="13">G152</f>
        <v>991.8</v>
      </c>
    </row>
    <row r="59" spans="1:10" x14ac:dyDescent="0.3">
      <c r="A59" t="str">
        <f>A49</f>
        <v>Tárgy hasznossága</v>
      </c>
      <c r="B59">
        <f t="shared" ref="B59:H59" si="14">RANK(B49,B$48:B$52,B$54)</f>
        <v>1</v>
      </c>
      <c r="C59">
        <f t="shared" si="14"/>
        <v>5</v>
      </c>
      <c r="D59">
        <f t="shared" si="14"/>
        <v>1</v>
      </c>
      <c r="E59">
        <f t="shared" si="14"/>
        <v>4</v>
      </c>
      <c r="F59">
        <f t="shared" si="14"/>
        <v>4</v>
      </c>
      <c r="G59">
        <f t="shared" si="14"/>
        <v>1</v>
      </c>
      <c r="H59">
        <f t="shared" si="14"/>
        <v>4</v>
      </c>
      <c r="I59">
        <v>1000</v>
      </c>
      <c r="J59">
        <f t="shared" si="13"/>
        <v>996.8</v>
      </c>
    </row>
    <row r="60" spans="1:10" x14ac:dyDescent="0.3">
      <c r="A60" t="str">
        <f>A50</f>
        <v>Segítőkészség</v>
      </c>
      <c r="B60">
        <f t="shared" ref="B60:H60" si="15">RANK(B50,B$48:B$52,B$54)</f>
        <v>3</v>
      </c>
      <c r="C60">
        <f t="shared" si="15"/>
        <v>3</v>
      </c>
      <c r="D60">
        <f t="shared" si="15"/>
        <v>1</v>
      </c>
      <c r="E60">
        <f t="shared" si="15"/>
        <v>3</v>
      </c>
      <c r="F60">
        <f t="shared" si="15"/>
        <v>1</v>
      </c>
      <c r="G60">
        <f t="shared" si="15"/>
        <v>1</v>
      </c>
      <c r="H60">
        <f t="shared" si="15"/>
        <v>3</v>
      </c>
      <c r="I60">
        <v>1000</v>
      </c>
      <c r="J60">
        <f t="shared" si="13"/>
        <v>1001.8</v>
      </c>
    </row>
    <row r="61" spans="1:10" x14ac:dyDescent="0.3">
      <c r="A61" t="str">
        <f>A51</f>
        <v>Felkészültség</v>
      </c>
      <c r="B61">
        <f t="shared" ref="B61:H61" si="16">RANK(B51,B$48:B$52,B$54)</f>
        <v>5</v>
      </c>
      <c r="C61">
        <f t="shared" si="16"/>
        <v>1</v>
      </c>
      <c r="D61">
        <f t="shared" si="16"/>
        <v>1</v>
      </c>
      <c r="E61">
        <f t="shared" si="16"/>
        <v>1</v>
      </c>
      <c r="F61">
        <f t="shared" si="16"/>
        <v>1</v>
      </c>
      <c r="G61">
        <f t="shared" si="16"/>
        <v>1</v>
      </c>
      <c r="H61">
        <f t="shared" si="16"/>
        <v>1</v>
      </c>
      <c r="I61">
        <v>1000</v>
      </c>
      <c r="J61">
        <f t="shared" si="13"/>
        <v>1005.8</v>
      </c>
    </row>
    <row r="62" spans="1:10" x14ac:dyDescent="0.3">
      <c r="A62" t="str">
        <f>A52</f>
        <v>Előadásmód</v>
      </c>
      <c r="B62">
        <f t="shared" ref="B62:H62" si="17">RANK(B52,B$48:B$52,B$54)</f>
        <v>4</v>
      </c>
      <c r="C62">
        <f t="shared" si="17"/>
        <v>2</v>
      </c>
      <c r="D62">
        <f t="shared" si="17"/>
        <v>1</v>
      </c>
      <c r="E62">
        <f t="shared" si="17"/>
        <v>2</v>
      </c>
      <c r="F62">
        <f t="shared" si="17"/>
        <v>1</v>
      </c>
      <c r="G62">
        <f t="shared" si="17"/>
        <v>1</v>
      </c>
      <c r="H62">
        <f t="shared" si="17"/>
        <v>2</v>
      </c>
      <c r="I62">
        <v>1000</v>
      </c>
      <c r="J62">
        <f t="shared" si="13"/>
        <v>1003.8</v>
      </c>
    </row>
    <row r="65" spans="1:12" ht="18" x14ac:dyDescent="0.3">
      <c r="A65" s="6"/>
    </row>
    <row r="66" spans="1:12" x14ac:dyDescent="0.3">
      <c r="A66" s="7"/>
    </row>
    <row r="69" spans="1:12" ht="18" x14ac:dyDescent="0.3">
      <c r="A69" s="21" t="s">
        <v>294</v>
      </c>
      <c r="B69" s="22">
        <v>7143095</v>
      </c>
      <c r="C69" s="21" t="s">
        <v>295</v>
      </c>
      <c r="D69" s="22">
        <v>5</v>
      </c>
      <c r="E69" s="21" t="s">
        <v>296</v>
      </c>
      <c r="F69" s="22">
        <v>7</v>
      </c>
      <c r="G69" s="21" t="s">
        <v>297</v>
      </c>
      <c r="H69" s="22">
        <v>5</v>
      </c>
      <c r="I69" s="21" t="s">
        <v>298</v>
      </c>
      <c r="J69" s="22">
        <v>0</v>
      </c>
      <c r="K69" s="21" t="s">
        <v>299</v>
      </c>
      <c r="L69" s="22" t="s">
        <v>475</v>
      </c>
    </row>
    <row r="70" spans="1:12" ht="18.600000000000001" thickBot="1" x14ac:dyDescent="0.35">
      <c r="A70" s="6"/>
    </row>
    <row r="71" spans="1:12" ht="15" thickBot="1" x14ac:dyDescent="0.35">
      <c r="A71" s="23" t="s">
        <v>301</v>
      </c>
      <c r="B71" s="23" t="s">
        <v>302</v>
      </c>
      <c r="C71" s="23" t="s">
        <v>303</v>
      </c>
      <c r="D71" s="23" t="s">
        <v>304</v>
      </c>
      <c r="E71" s="23" t="s">
        <v>305</v>
      </c>
      <c r="F71" s="23" t="s">
        <v>306</v>
      </c>
      <c r="G71" s="23" t="s">
        <v>307</v>
      </c>
      <c r="H71" s="23" t="s">
        <v>308</v>
      </c>
      <c r="I71" s="23" t="s">
        <v>476</v>
      </c>
    </row>
    <row r="72" spans="1:12" ht="15" thickBot="1" x14ac:dyDescent="0.35">
      <c r="A72" s="23" t="s">
        <v>315</v>
      </c>
      <c r="B72" s="24">
        <v>2</v>
      </c>
      <c r="C72" s="24">
        <v>4</v>
      </c>
      <c r="D72" s="24">
        <v>1</v>
      </c>
      <c r="E72" s="24">
        <v>4</v>
      </c>
      <c r="F72" s="24">
        <v>5</v>
      </c>
      <c r="G72" s="24">
        <v>5</v>
      </c>
      <c r="H72" s="24">
        <v>4</v>
      </c>
      <c r="I72" s="24">
        <v>1000</v>
      </c>
    </row>
    <row r="73" spans="1:12" ht="15" thickBot="1" x14ac:dyDescent="0.35">
      <c r="A73" s="23" t="s">
        <v>316</v>
      </c>
      <c r="B73" s="24">
        <v>1</v>
      </c>
      <c r="C73" s="24">
        <v>5</v>
      </c>
      <c r="D73" s="24">
        <v>1</v>
      </c>
      <c r="E73" s="24">
        <v>4</v>
      </c>
      <c r="F73" s="24">
        <v>4</v>
      </c>
      <c r="G73" s="24">
        <v>1</v>
      </c>
      <c r="H73" s="24">
        <v>4</v>
      </c>
      <c r="I73" s="24">
        <v>1000</v>
      </c>
    </row>
    <row r="74" spans="1:12" ht="15" thickBot="1" x14ac:dyDescent="0.35">
      <c r="A74" s="23" t="s">
        <v>317</v>
      </c>
      <c r="B74" s="24">
        <v>3</v>
      </c>
      <c r="C74" s="24">
        <v>3</v>
      </c>
      <c r="D74" s="24">
        <v>1</v>
      </c>
      <c r="E74" s="24">
        <v>3</v>
      </c>
      <c r="F74" s="24">
        <v>1</v>
      </c>
      <c r="G74" s="24">
        <v>1</v>
      </c>
      <c r="H74" s="24">
        <v>3</v>
      </c>
      <c r="I74" s="24">
        <v>1000</v>
      </c>
    </row>
    <row r="75" spans="1:12" ht="15" thickBot="1" x14ac:dyDescent="0.35">
      <c r="A75" s="23" t="s">
        <v>318</v>
      </c>
      <c r="B75" s="24">
        <v>5</v>
      </c>
      <c r="C75" s="24">
        <v>1</v>
      </c>
      <c r="D75" s="24">
        <v>1</v>
      </c>
      <c r="E75" s="24">
        <v>1</v>
      </c>
      <c r="F75" s="24">
        <v>1</v>
      </c>
      <c r="G75" s="24">
        <v>1</v>
      </c>
      <c r="H75" s="24">
        <v>1</v>
      </c>
      <c r="I75" s="24">
        <v>1000</v>
      </c>
    </row>
    <row r="76" spans="1:12" ht="15" thickBot="1" x14ac:dyDescent="0.35">
      <c r="A76" s="23" t="s">
        <v>319</v>
      </c>
      <c r="B76" s="24">
        <v>4</v>
      </c>
      <c r="C76" s="24">
        <v>2</v>
      </c>
      <c r="D76" s="24">
        <v>1</v>
      </c>
      <c r="E76" s="24">
        <v>2</v>
      </c>
      <c r="F76" s="24">
        <v>1</v>
      </c>
      <c r="G76" s="24">
        <v>1</v>
      </c>
      <c r="H76" s="24">
        <v>2</v>
      </c>
      <c r="I76" s="24">
        <v>1000</v>
      </c>
    </row>
    <row r="77" spans="1:12" ht="18.600000000000001" thickBot="1" x14ac:dyDescent="0.35">
      <c r="A77" s="6"/>
    </row>
    <row r="78" spans="1:12" ht="15" thickBot="1" x14ac:dyDescent="0.35">
      <c r="A78" s="23" t="s">
        <v>320</v>
      </c>
      <c r="B78" s="23" t="s">
        <v>302</v>
      </c>
      <c r="C78" s="23" t="s">
        <v>303</v>
      </c>
      <c r="D78" s="23" t="s">
        <v>304</v>
      </c>
      <c r="E78" s="23" t="s">
        <v>305</v>
      </c>
      <c r="F78" s="23" t="s">
        <v>306</v>
      </c>
      <c r="G78" s="23" t="s">
        <v>307</v>
      </c>
      <c r="H78" s="23" t="s">
        <v>308</v>
      </c>
    </row>
    <row r="79" spans="1:12" ht="15" thickBot="1" x14ac:dyDescent="0.35">
      <c r="A79" s="23" t="s">
        <v>321</v>
      </c>
      <c r="B79" s="24" t="s">
        <v>477</v>
      </c>
      <c r="C79" s="24" t="s">
        <v>478</v>
      </c>
      <c r="D79" s="24" t="s">
        <v>479</v>
      </c>
      <c r="E79" s="24" t="s">
        <v>479</v>
      </c>
      <c r="F79" s="24" t="s">
        <v>479</v>
      </c>
      <c r="G79" s="24" t="s">
        <v>479</v>
      </c>
      <c r="H79" s="24" t="s">
        <v>479</v>
      </c>
    </row>
    <row r="80" spans="1:12" ht="15" thickBot="1" x14ac:dyDescent="0.35">
      <c r="A80" s="23" t="s">
        <v>324</v>
      </c>
      <c r="B80" s="24" t="s">
        <v>480</v>
      </c>
      <c r="C80" s="24" t="s">
        <v>481</v>
      </c>
      <c r="D80" s="24" t="s">
        <v>482</v>
      </c>
      <c r="E80" s="24" t="s">
        <v>482</v>
      </c>
      <c r="F80" s="24" t="s">
        <v>482</v>
      </c>
      <c r="G80" s="24" t="s">
        <v>482</v>
      </c>
      <c r="H80" s="24" t="s">
        <v>482</v>
      </c>
    </row>
    <row r="81" spans="1:12" ht="15" thickBot="1" x14ac:dyDescent="0.35">
      <c r="A81" s="23" t="s">
        <v>326</v>
      </c>
      <c r="B81" s="24" t="s">
        <v>483</v>
      </c>
      <c r="C81" s="24" t="s">
        <v>484</v>
      </c>
      <c r="D81" s="24" t="s">
        <v>485</v>
      </c>
      <c r="E81" s="24" t="s">
        <v>485</v>
      </c>
      <c r="F81" s="24" t="s">
        <v>485</v>
      </c>
      <c r="G81" s="24" t="s">
        <v>485</v>
      </c>
      <c r="H81" s="24" t="s">
        <v>485</v>
      </c>
    </row>
    <row r="82" spans="1:12" ht="15" thickBot="1" x14ac:dyDescent="0.35">
      <c r="A82" s="23" t="s">
        <v>328</v>
      </c>
      <c r="B82" s="24" t="s">
        <v>482</v>
      </c>
      <c r="C82" s="24" t="s">
        <v>486</v>
      </c>
      <c r="D82" s="24" t="s">
        <v>487</v>
      </c>
      <c r="E82" s="24" t="s">
        <v>487</v>
      </c>
      <c r="F82" s="24" t="s">
        <v>487</v>
      </c>
      <c r="G82" s="24" t="s">
        <v>487</v>
      </c>
      <c r="H82" s="24" t="s">
        <v>487</v>
      </c>
    </row>
    <row r="83" spans="1:12" ht="15" thickBot="1" x14ac:dyDescent="0.35">
      <c r="A83" s="23" t="s">
        <v>330</v>
      </c>
      <c r="B83" s="24" t="s">
        <v>322</v>
      </c>
      <c r="C83" s="24" t="s">
        <v>322</v>
      </c>
      <c r="D83" s="24" t="s">
        <v>322</v>
      </c>
      <c r="E83" s="24" t="s">
        <v>322</v>
      </c>
      <c r="F83" s="24" t="s">
        <v>322</v>
      </c>
      <c r="G83" s="24" t="s">
        <v>322</v>
      </c>
      <c r="H83" s="24" t="s">
        <v>322</v>
      </c>
    </row>
    <row r="84" spans="1:12" ht="18.600000000000001" thickBot="1" x14ac:dyDescent="0.35">
      <c r="A84" s="6"/>
    </row>
    <row r="85" spans="1:12" ht="15" thickBot="1" x14ac:dyDescent="0.35">
      <c r="A85" s="23" t="s">
        <v>332</v>
      </c>
      <c r="B85" s="34" t="str">
        <f>B57</f>
        <v>meredekség</v>
      </c>
      <c r="C85" s="34" t="str">
        <f t="shared" ref="C85" si="18">C57</f>
        <v>szórás</v>
      </c>
      <c r="D85" s="31" t="s">
        <v>304</v>
      </c>
      <c r="E85" s="31" t="s">
        <v>305</v>
      </c>
      <c r="F85" s="31" t="s">
        <v>306</v>
      </c>
      <c r="G85" s="31" t="s">
        <v>307</v>
      </c>
      <c r="H85" s="31" t="s">
        <v>308</v>
      </c>
      <c r="J85" s="33" t="s">
        <v>490</v>
      </c>
      <c r="K85" s="35" t="s">
        <v>527</v>
      </c>
    </row>
    <row r="86" spans="1:12" ht="15" thickBot="1" x14ac:dyDescent="0.35">
      <c r="A86" s="23" t="s">
        <v>321</v>
      </c>
      <c r="B86" s="24">
        <v>989</v>
      </c>
      <c r="C86" s="24">
        <v>980</v>
      </c>
      <c r="D86" s="32">
        <v>4</v>
      </c>
      <c r="E86" s="32">
        <v>4</v>
      </c>
      <c r="F86" s="32">
        <v>4</v>
      </c>
      <c r="G86" s="32">
        <v>4</v>
      </c>
      <c r="H86" s="32">
        <v>4</v>
      </c>
    </row>
    <row r="87" spans="1:12" ht="15" thickBot="1" x14ac:dyDescent="0.35">
      <c r="A87" s="23" t="s">
        <v>324</v>
      </c>
      <c r="B87" s="24">
        <v>17</v>
      </c>
      <c r="C87" s="24">
        <v>979</v>
      </c>
      <c r="D87" s="32">
        <v>3</v>
      </c>
      <c r="E87" s="32">
        <v>3</v>
      </c>
      <c r="F87" s="32">
        <v>3</v>
      </c>
      <c r="G87" s="32">
        <v>3</v>
      </c>
      <c r="H87" s="32">
        <v>3</v>
      </c>
    </row>
    <row r="88" spans="1:12" ht="15" thickBot="1" x14ac:dyDescent="0.35">
      <c r="A88" s="23" t="s">
        <v>326</v>
      </c>
      <c r="B88" s="24">
        <v>6</v>
      </c>
      <c r="C88" s="24">
        <v>978</v>
      </c>
      <c r="D88" s="32">
        <v>2</v>
      </c>
      <c r="E88" s="32">
        <v>2</v>
      </c>
      <c r="F88" s="32">
        <v>2</v>
      </c>
      <c r="G88" s="32">
        <v>2</v>
      </c>
      <c r="H88" s="32">
        <v>2</v>
      </c>
    </row>
    <row r="89" spans="1:12" ht="15" thickBot="1" x14ac:dyDescent="0.35">
      <c r="A89" s="23" t="s">
        <v>328</v>
      </c>
      <c r="B89" s="24">
        <v>3</v>
      </c>
      <c r="C89" s="24">
        <v>977</v>
      </c>
      <c r="D89" s="32">
        <v>1</v>
      </c>
      <c r="E89" s="32">
        <v>1</v>
      </c>
      <c r="F89" s="32">
        <v>1</v>
      </c>
      <c r="G89" s="32">
        <v>1</v>
      </c>
      <c r="H89" s="32">
        <v>1</v>
      </c>
    </row>
    <row r="90" spans="1:12" ht="15" thickBot="1" x14ac:dyDescent="0.35">
      <c r="A90" s="23" t="s">
        <v>330</v>
      </c>
      <c r="B90" s="24">
        <v>0</v>
      </c>
      <c r="C90" s="24">
        <v>0</v>
      </c>
      <c r="D90" s="32">
        <v>0</v>
      </c>
      <c r="E90" s="32">
        <v>0</v>
      </c>
      <c r="F90" s="32">
        <v>0</v>
      </c>
      <c r="G90" s="32">
        <v>0</v>
      </c>
      <c r="H90" s="32">
        <v>0</v>
      </c>
    </row>
    <row r="91" spans="1:12" ht="18.600000000000001" thickBot="1" x14ac:dyDescent="0.35">
      <c r="A91" s="6"/>
    </row>
    <row r="92" spans="1:12" ht="15" thickBot="1" x14ac:dyDescent="0.35">
      <c r="A92" s="23" t="s">
        <v>395</v>
      </c>
      <c r="B92" s="23" t="s">
        <v>302</v>
      </c>
      <c r="C92" s="23" t="s">
        <v>303</v>
      </c>
      <c r="D92" s="23" t="s">
        <v>304</v>
      </c>
      <c r="E92" s="23" t="s">
        <v>305</v>
      </c>
      <c r="F92" s="23" t="s">
        <v>306</v>
      </c>
      <c r="G92" s="23" t="s">
        <v>307</v>
      </c>
      <c r="H92" s="23" t="s">
        <v>308</v>
      </c>
      <c r="I92" s="23" t="s">
        <v>334</v>
      </c>
      <c r="J92" s="23" t="s">
        <v>335</v>
      </c>
      <c r="K92" s="23" t="s">
        <v>336</v>
      </c>
      <c r="L92" s="23" t="s">
        <v>337</v>
      </c>
    </row>
    <row r="93" spans="1:12" ht="15" thickBot="1" x14ac:dyDescent="0.35">
      <c r="A93" s="23" t="s">
        <v>315</v>
      </c>
      <c r="B93" s="24">
        <v>17</v>
      </c>
      <c r="C93" s="24">
        <v>977</v>
      </c>
      <c r="D93" s="24">
        <v>4</v>
      </c>
      <c r="E93" s="24">
        <v>1</v>
      </c>
      <c r="F93" s="24">
        <v>0</v>
      </c>
      <c r="G93" s="24">
        <v>0</v>
      </c>
      <c r="H93" s="24">
        <v>1</v>
      </c>
      <c r="I93" s="24">
        <v>1000</v>
      </c>
      <c r="J93" s="24">
        <v>1000</v>
      </c>
      <c r="K93" s="24">
        <v>0</v>
      </c>
      <c r="L93" s="24">
        <v>0</v>
      </c>
    </row>
    <row r="94" spans="1:12" ht="15" thickBot="1" x14ac:dyDescent="0.35">
      <c r="A94" s="23" t="s">
        <v>316</v>
      </c>
      <c r="B94" s="24">
        <v>989</v>
      </c>
      <c r="C94" s="24">
        <v>0</v>
      </c>
      <c r="D94" s="24">
        <v>4</v>
      </c>
      <c r="E94" s="24">
        <v>1</v>
      </c>
      <c r="F94" s="24">
        <v>1</v>
      </c>
      <c r="G94" s="24">
        <v>4</v>
      </c>
      <c r="H94" s="24">
        <v>1</v>
      </c>
      <c r="I94" s="24">
        <v>1000</v>
      </c>
      <c r="J94" s="24">
        <v>1000</v>
      </c>
      <c r="K94" s="24">
        <v>0</v>
      </c>
      <c r="L94" s="24">
        <v>0</v>
      </c>
    </row>
    <row r="95" spans="1:12" ht="15" thickBot="1" x14ac:dyDescent="0.35">
      <c r="A95" s="23" t="s">
        <v>317</v>
      </c>
      <c r="B95" s="24">
        <v>6</v>
      </c>
      <c r="C95" s="24">
        <v>978</v>
      </c>
      <c r="D95" s="24">
        <v>4</v>
      </c>
      <c r="E95" s="24">
        <v>2</v>
      </c>
      <c r="F95" s="24">
        <v>4</v>
      </c>
      <c r="G95" s="24">
        <v>4</v>
      </c>
      <c r="H95" s="24">
        <v>2</v>
      </c>
      <c r="I95" s="24">
        <v>1000</v>
      </c>
      <c r="J95" s="24">
        <v>1000</v>
      </c>
      <c r="K95" s="24">
        <v>0</v>
      </c>
      <c r="L95" s="24">
        <v>0</v>
      </c>
    </row>
    <row r="96" spans="1:12" ht="15" thickBot="1" x14ac:dyDescent="0.35">
      <c r="A96" s="23" t="s">
        <v>318</v>
      </c>
      <c r="B96" s="24">
        <v>0</v>
      </c>
      <c r="C96" s="24">
        <v>980</v>
      </c>
      <c r="D96" s="24">
        <v>4</v>
      </c>
      <c r="E96" s="24">
        <v>4</v>
      </c>
      <c r="F96" s="24">
        <v>4</v>
      </c>
      <c r="G96" s="24">
        <v>4</v>
      </c>
      <c r="H96" s="24">
        <v>4</v>
      </c>
      <c r="I96" s="24">
        <v>1000</v>
      </c>
      <c r="J96" s="24">
        <v>1000</v>
      </c>
      <c r="K96" s="24">
        <v>0</v>
      </c>
      <c r="L96" s="24">
        <v>0</v>
      </c>
    </row>
    <row r="97" spans="1:12" ht="15" thickBot="1" x14ac:dyDescent="0.35">
      <c r="A97" s="23" t="s">
        <v>319</v>
      </c>
      <c r="B97" s="24">
        <v>3</v>
      </c>
      <c r="C97" s="24">
        <v>979</v>
      </c>
      <c r="D97" s="24">
        <v>4</v>
      </c>
      <c r="E97" s="24">
        <v>3</v>
      </c>
      <c r="F97" s="24">
        <v>4</v>
      </c>
      <c r="G97" s="24">
        <v>4</v>
      </c>
      <c r="H97" s="24">
        <v>3</v>
      </c>
      <c r="I97" s="24">
        <v>1000</v>
      </c>
      <c r="J97" s="24">
        <v>1000</v>
      </c>
      <c r="K97" s="24">
        <v>0</v>
      </c>
      <c r="L97" s="24">
        <v>0</v>
      </c>
    </row>
    <row r="98" spans="1:12" ht="15" thickBot="1" x14ac:dyDescent="0.35"/>
    <row r="99" spans="1:12" ht="15" thickBot="1" x14ac:dyDescent="0.35">
      <c r="A99" s="25" t="s">
        <v>338</v>
      </c>
      <c r="B99" s="26">
        <v>1989</v>
      </c>
    </row>
    <row r="100" spans="1:12" ht="15" thickBot="1" x14ac:dyDescent="0.35">
      <c r="A100" s="25" t="s">
        <v>339</v>
      </c>
      <c r="B100" s="26">
        <v>0</v>
      </c>
    </row>
    <row r="101" spans="1:12" ht="15" thickBot="1" x14ac:dyDescent="0.35">
      <c r="A101" s="25" t="s">
        <v>340</v>
      </c>
      <c r="B101" s="26">
        <v>5000</v>
      </c>
    </row>
    <row r="102" spans="1:12" ht="15" thickBot="1" x14ac:dyDescent="0.35">
      <c r="A102" s="25" t="s">
        <v>341</v>
      </c>
      <c r="B102" s="26">
        <v>5000</v>
      </c>
    </row>
    <row r="103" spans="1:12" ht="15" thickBot="1" x14ac:dyDescent="0.35">
      <c r="A103" s="25" t="s">
        <v>342</v>
      </c>
      <c r="B103" s="26">
        <v>0</v>
      </c>
    </row>
    <row r="104" spans="1:12" ht="15" thickBot="1" x14ac:dyDescent="0.35">
      <c r="A104" s="25" t="s">
        <v>343</v>
      </c>
      <c r="B104" s="26"/>
    </row>
    <row r="105" spans="1:12" ht="15" thickBot="1" x14ac:dyDescent="0.35">
      <c r="A105" s="25" t="s">
        <v>344</v>
      </c>
      <c r="B105" s="26"/>
    </row>
    <row r="106" spans="1:12" ht="15" thickBot="1" x14ac:dyDescent="0.35">
      <c r="A106" s="25" t="s">
        <v>345</v>
      </c>
      <c r="B106" s="26">
        <v>0</v>
      </c>
    </row>
    <row r="108" spans="1:12" x14ac:dyDescent="0.3">
      <c r="A108" s="14" t="s">
        <v>346</v>
      </c>
    </row>
    <row r="110" spans="1:12" x14ac:dyDescent="0.3">
      <c r="A110" s="27" t="s">
        <v>488</v>
      </c>
    </row>
    <row r="111" spans="1:12" x14ac:dyDescent="0.3">
      <c r="A111" s="27" t="s">
        <v>489</v>
      </c>
    </row>
    <row r="113" spans="1:12" ht="15" thickBot="1" x14ac:dyDescent="0.35"/>
    <row r="114" spans="1:12" ht="15" thickBot="1" x14ac:dyDescent="0.35">
      <c r="A114" s="23" t="s">
        <v>301</v>
      </c>
      <c r="B114" s="23" t="s">
        <v>304</v>
      </c>
      <c r="C114" s="23" t="s">
        <v>305</v>
      </c>
      <c r="D114" s="23" t="s">
        <v>306</v>
      </c>
      <c r="E114" s="23" t="s">
        <v>307</v>
      </c>
      <c r="F114" s="23" t="s">
        <v>308</v>
      </c>
      <c r="G114" s="23" t="s">
        <v>476</v>
      </c>
    </row>
    <row r="115" spans="1:12" ht="15" thickBot="1" x14ac:dyDescent="0.35">
      <c r="A115" s="23" t="s">
        <v>315</v>
      </c>
      <c r="B115" s="24">
        <v>1</v>
      </c>
      <c r="C115" s="24">
        <v>4</v>
      </c>
      <c r="D115" s="24">
        <v>5</v>
      </c>
      <c r="E115" s="24">
        <v>5</v>
      </c>
      <c r="F115" s="24">
        <v>4</v>
      </c>
      <c r="G115" s="24">
        <v>1000</v>
      </c>
    </row>
    <row r="116" spans="1:12" ht="15" thickBot="1" x14ac:dyDescent="0.35">
      <c r="A116" s="23" t="s">
        <v>316</v>
      </c>
      <c r="B116" s="24">
        <v>1</v>
      </c>
      <c r="C116" s="24">
        <v>4</v>
      </c>
      <c r="D116" s="24">
        <v>4</v>
      </c>
      <c r="E116" s="24">
        <v>1</v>
      </c>
      <c r="F116" s="24">
        <v>4</v>
      </c>
      <c r="G116" s="24">
        <v>1000</v>
      </c>
    </row>
    <row r="117" spans="1:12" ht="15" thickBot="1" x14ac:dyDescent="0.35">
      <c r="A117" s="23" t="s">
        <v>317</v>
      </c>
      <c r="B117" s="24">
        <v>1</v>
      </c>
      <c r="C117" s="24">
        <v>3</v>
      </c>
      <c r="D117" s="24">
        <v>1</v>
      </c>
      <c r="E117" s="24">
        <v>1</v>
      </c>
      <c r="F117" s="24">
        <v>3</v>
      </c>
      <c r="G117" s="24">
        <v>1000</v>
      </c>
    </row>
    <row r="118" spans="1:12" ht="15" thickBot="1" x14ac:dyDescent="0.35">
      <c r="A118" s="23" t="s">
        <v>318</v>
      </c>
      <c r="B118" s="24">
        <v>1</v>
      </c>
      <c r="C118" s="24">
        <v>1</v>
      </c>
      <c r="D118" s="24">
        <v>1</v>
      </c>
      <c r="E118" s="24">
        <v>1</v>
      </c>
      <c r="F118" s="24">
        <v>1</v>
      </c>
      <c r="G118" s="24">
        <v>1000</v>
      </c>
    </row>
    <row r="119" spans="1:12" ht="15" thickBot="1" x14ac:dyDescent="0.35">
      <c r="A119" s="23" t="s">
        <v>319</v>
      </c>
      <c r="B119" s="24">
        <v>1</v>
      </c>
      <c r="C119" s="24">
        <v>2</v>
      </c>
      <c r="D119" s="24">
        <v>1</v>
      </c>
      <c r="E119" s="24">
        <v>1</v>
      </c>
      <c r="F119" s="24">
        <v>2</v>
      </c>
      <c r="G119" s="24">
        <v>1000</v>
      </c>
    </row>
    <row r="124" spans="1:12" ht="18" x14ac:dyDescent="0.3">
      <c r="A124" s="6"/>
    </row>
    <row r="125" spans="1:12" x14ac:dyDescent="0.3">
      <c r="A125" s="7"/>
    </row>
    <row r="128" spans="1:12" ht="18" x14ac:dyDescent="0.3">
      <c r="A128" s="21" t="s">
        <v>294</v>
      </c>
      <c r="B128" s="22">
        <v>3314318</v>
      </c>
      <c r="C128" s="21" t="s">
        <v>295</v>
      </c>
      <c r="D128" s="22">
        <v>5</v>
      </c>
      <c r="E128" s="21" t="s">
        <v>296</v>
      </c>
      <c r="F128" s="22">
        <v>5</v>
      </c>
      <c r="G128" s="21" t="s">
        <v>297</v>
      </c>
      <c r="H128" s="22">
        <v>5</v>
      </c>
      <c r="I128" s="21" t="s">
        <v>298</v>
      </c>
      <c r="J128" s="22">
        <v>0</v>
      </c>
      <c r="K128" s="21" t="s">
        <v>299</v>
      </c>
      <c r="L128" s="22" t="s">
        <v>491</v>
      </c>
    </row>
    <row r="129" spans="1:7" ht="18.600000000000001" thickBot="1" x14ac:dyDescent="0.35">
      <c r="A129" s="6"/>
    </row>
    <row r="130" spans="1:7" ht="15" thickBot="1" x14ac:dyDescent="0.35">
      <c r="A130" s="23" t="s">
        <v>301</v>
      </c>
      <c r="B130" s="23" t="s">
        <v>302</v>
      </c>
      <c r="C130" s="23" t="s">
        <v>303</v>
      </c>
      <c r="D130" s="23" t="s">
        <v>304</v>
      </c>
      <c r="E130" s="23" t="s">
        <v>305</v>
      </c>
      <c r="F130" s="23" t="s">
        <v>306</v>
      </c>
      <c r="G130" s="23" t="s">
        <v>416</v>
      </c>
    </row>
    <row r="131" spans="1:7" ht="15" thickBot="1" x14ac:dyDescent="0.35">
      <c r="A131" s="23" t="s">
        <v>315</v>
      </c>
      <c r="B131" s="24">
        <v>1</v>
      </c>
      <c r="C131" s="24">
        <v>4</v>
      </c>
      <c r="D131" s="24">
        <v>5</v>
      </c>
      <c r="E131" s="24">
        <v>5</v>
      </c>
      <c r="F131" s="24">
        <v>4</v>
      </c>
      <c r="G131" s="24">
        <v>1000</v>
      </c>
    </row>
    <row r="132" spans="1:7" ht="15" thickBot="1" x14ac:dyDescent="0.35">
      <c r="A132" s="23" t="s">
        <v>316</v>
      </c>
      <c r="B132" s="24">
        <v>1</v>
      </c>
      <c r="C132" s="24">
        <v>4</v>
      </c>
      <c r="D132" s="24">
        <v>4</v>
      </c>
      <c r="E132" s="24">
        <v>1</v>
      </c>
      <c r="F132" s="24">
        <v>4</v>
      </c>
      <c r="G132" s="24">
        <v>1000</v>
      </c>
    </row>
    <row r="133" spans="1:7" ht="15" thickBot="1" x14ac:dyDescent="0.35">
      <c r="A133" s="23" t="s">
        <v>317</v>
      </c>
      <c r="B133" s="24">
        <v>1</v>
      </c>
      <c r="C133" s="24">
        <v>3</v>
      </c>
      <c r="D133" s="24">
        <v>1</v>
      </c>
      <c r="E133" s="24">
        <v>1</v>
      </c>
      <c r="F133" s="24">
        <v>3</v>
      </c>
      <c r="G133" s="24">
        <v>1000</v>
      </c>
    </row>
    <row r="134" spans="1:7" ht="15" thickBot="1" x14ac:dyDescent="0.35">
      <c r="A134" s="23" t="s">
        <v>318</v>
      </c>
      <c r="B134" s="24">
        <v>1</v>
      </c>
      <c r="C134" s="24">
        <v>1</v>
      </c>
      <c r="D134" s="24">
        <v>1</v>
      </c>
      <c r="E134" s="24">
        <v>1</v>
      </c>
      <c r="F134" s="24">
        <v>1</v>
      </c>
      <c r="G134" s="24">
        <v>1000</v>
      </c>
    </row>
    <row r="135" spans="1:7" ht="15" thickBot="1" x14ac:dyDescent="0.35">
      <c r="A135" s="23" t="s">
        <v>319</v>
      </c>
      <c r="B135" s="24">
        <v>1</v>
      </c>
      <c r="C135" s="24">
        <v>2</v>
      </c>
      <c r="D135" s="24">
        <v>1</v>
      </c>
      <c r="E135" s="24">
        <v>1</v>
      </c>
      <c r="F135" s="24">
        <v>2</v>
      </c>
      <c r="G135" s="24">
        <v>1000</v>
      </c>
    </row>
    <row r="136" spans="1:7" ht="18.600000000000001" thickBot="1" x14ac:dyDescent="0.35">
      <c r="A136" s="6"/>
    </row>
    <row r="137" spans="1:7" ht="15" thickBot="1" x14ac:dyDescent="0.35">
      <c r="A137" s="23" t="s">
        <v>320</v>
      </c>
      <c r="B137" s="23" t="s">
        <v>302</v>
      </c>
      <c r="C137" s="23" t="s">
        <v>303</v>
      </c>
      <c r="D137" s="23" t="s">
        <v>304</v>
      </c>
      <c r="E137" s="23" t="s">
        <v>305</v>
      </c>
      <c r="F137" s="23" t="s">
        <v>306</v>
      </c>
    </row>
    <row r="138" spans="1:7" ht="15" thickBot="1" x14ac:dyDescent="0.35">
      <c r="A138" s="23" t="s">
        <v>321</v>
      </c>
      <c r="B138" s="24" t="s">
        <v>386</v>
      </c>
      <c r="C138" s="24" t="s">
        <v>492</v>
      </c>
      <c r="D138" s="24" t="s">
        <v>493</v>
      </c>
      <c r="E138" s="24" t="s">
        <v>386</v>
      </c>
      <c r="F138" s="24" t="s">
        <v>386</v>
      </c>
    </row>
    <row r="139" spans="1:7" ht="15" thickBot="1" x14ac:dyDescent="0.35">
      <c r="A139" s="23" t="s">
        <v>324</v>
      </c>
      <c r="B139" s="24" t="s">
        <v>388</v>
      </c>
      <c r="C139" s="24" t="s">
        <v>494</v>
      </c>
      <c r="D139" s="24" t="s">
        <v>495</v>
      </c>
      <c r="E139" s="24" t="s">
        <v>388</v>
      </c>
      <c r="F139" s="24" t="s">
        <v>388</v>
      </c>
    </row>
    <row r="140" spans="1:7" ht="15" thickBot="1" x14ac:dyDescent="0.35">
      <c r="A140" s="23" t="s">
        <v>326</v>
      </c>
      <c r="B140" s="24" t="s">
        <v>390</v>
      </c>
      <c r="C140" s="24" t="s">
        <v>496</v>
      </c>
      <c r="D140" s="24" t="s">
        <v>497</v>
      </c>
      <c r="E140" s="24" t="s">
        <v>390</v>
      </c>
      <c r="F140" s="24" t="s">
        <v>390</v>
      </c>
    </row>
    <row r="141" spans="1:7" ht="15" thickBot="1" x14ac:dyDescent="0.35">
      <c r="A141" s="23" t="s">
        <v>328</v>
      </c>
      <c r="B141" s="24" t="s">
        <v>392</v>
      </c>
      <c r="C141" s="24" t="s">
        <v>498</v>
      </c>
      <c r="D141" s="24" t="s">
        <v>499</v>
      </c>
      <c r="E141" s="24" t="s">
        <v>392</v>
      </c>
      <c r="F141" s="24" t="s">
        <v>392</v>
      </c>
    </row>
    <row r="142" spans="1:7" ht="15" thickBot="1" x14ac:dyDescent="0.35">
      <c r="A142" s="23" t="s">
        <v>330</v>
      </c>
      <c r="B142" s="24" t="s">
        <v>394</v>
      </c>
      <c r="C142" s="24" t="s">
        <v>394</v>
      </c>
      <c r="D142" s="24" t="s">
        <v>500</v>
      </c>
      <c r="E142" s="24" t="s">
        <v>394</v>
      </c>
      <c r="F142" s="24" t="s">
        <v>394</v>
      </c>
    </row>
    <row r="143" spans="1:7" ht="18.600000000000001" thickBot="1" x14ac:dyDescent="0.35">
      <c r="A143" s="6"/>
    </row>
    <row r="144" spans="1:7" ht="15" thickBot="1" x14ac:dyDescent="0.35">
      <c r="A144" s="23" t="s">
        <v>332</v>
      </c>
      <c r="B144" s="23" t="s">
        <v>302</v>
      </c>
      <c r="C144" s="23" t="s">
        <v>303</v>
      </c>
      <c r="D144" s="23" t="s">
        <v>304</v>
      </c>
      <c r="E144" s="23" t="s">
        <v>305</v>
      </c>
      <c r="F144" s="23" t="s">
        <v>306</v>
      </c>
    </row>
    <row r="145" spans="1:10" ht="15" thickBot="1" x14ac:dyDescent="0.35">
      <c r="A145" s="23" t="s">
        <v>321</v>
      </c>
      <c r="B145" s="24">
        <v>4</v>
      </c>
      <c r="C145" s="24">
        <v>500.4</v>
      </c>
      <c r="D145" s="24">
        <v>493.4</v>
      </c>
      <c r="E145" s="24">
        <v>4</v>
      </c>
      <c r="F145" s="24">
        <v>4</v>
      </c>
    </row>
    <row r="146" spans="1:10" ht="15" thickBot="1" x14ac:dyDescent="0.35">
      <c r="A146" s="23" t="s">
        <v>324</v>
      </c>
      <c r="B146" s="24">
        <v>3</v>
      </c>
      <c r="C146" s="24">
        <v>499.4</v>
      </c>
      <c r="D146" s="24">
        <v>492.4</v>
      </c>
      <c r="E146" s="24">
        <v>3</v>
      </c>
      <c r="F146" s="24">
        <v>3</v>
      </c>
    </row>
    <row r="147" spans="1:10" ht="15" thickBot="1" x14ac:dyDescent="0.35">
      <c r="A147" s="23" t="s">
        <v>326</v>
      </c>
      <c r="B147" s="24">
        <v>2</v>
      </c>
      <c r="C147" s="24">
        <v>498.4</v>
      </c>
      <c r="D147" s="24">
        <v>491.4</v>
      </c>
      <c r="E147" s="24">
        <v>2</v>
      </c>
      <c r="F147" s="24">
        <v>2</v>
      </c>
    </row>
    <row r="148" spans="1:10" ht="15" thickBot="1" x14ac:dyDescent="0.35">
      <c r="A148" s="23" t="s">
        <v>328</v>
      </c>
      <c r="B148" s="24">
        <v>1</v>
      </c>
      <c r="C148" s="24">
        <v>497.4</v>
      </c>
      <c r="D148" s="24">
        <v>490.4</v>
      </c>
      <c r="E148" s="24">
        <v>1</v>
      </c>
      <c r="F148" s="24">
        <v>1</v>
      </c>
    </row>
    <row r="149" spans="1:10" ht="15" thickBot="1" x14ac:dyDescent="0.35">
      <c r="A149" s="23" t="s">
        <v>330</v>
      </c>
      <c r="B149" s="24">
        <v>0</v>
      </c>
      <c r="C149" s="24">
        <v>0</v>
      </c>
      <c r="D149" s="24">
        <v>489.4</v>
      </c>
      <c r="E149" s="24">
        <v>0</v>
      </c>
      <c r="F149" s="24">
        <v>0</v>
      </c>
    </row>
    <row r="150" spans="1:10" ht="18.600000000000001" thickBot="1" x14ac:dyDescent="0.35">
      <c r="A150" s="6"/>
      <c r="G150" t="s">
        <v>502</v>
      </c>
    </row>
    <row r="151" spans="1:10" ht="15" thickBot="1" x14ac:dyDescent="0.35">
      <c r="A151" s="23" t="s">
        <v>395</v>
      </c>
      <c r="B151" s="23" t="s">
        <v>302</v>
      </c>
      <c r="C151" s="23" t="s">
        <v>303</v>
      </c>
      <c r="D151" s="23" t="s">
        <v>304</v>
      </c>
      <c r="E151" s="23" t="s">
        <v>305</v>
      </c>
      <c r="F151" s="23" t="s">
        <v>306</v>
      </c>
      <c r="G151" s="23" t="s">
        <v>334</v>
      </c>
      <c r="H151" s="23" t="s">
        <v>335</v>
      </c>
      <c r="I151" s="23" t="s">
        <v>336</v>
      </c>
      <c r="J151" s="23" t="s">
        <v>337</v>
      </c>
    </row>
    <row r="152" spans="1:10" ht="15" thickBot="1" x14ac:dyDescent="0.35">
      <c r="A152" s="23" t="s">
        <v>315</v>
      </c>
      <c r="B152" s="24">
        <v>4</v>
      </c>
      <c r="C152" s="24">
        <v>497.4</v>
      </c>
      <c r="D152" s="24">
        <v>489.4</v>
      </c>
      <c r="E152" s="24">
        <v>0</v>
      </c>
      <c r="F152" s="24">
        <v>1</v>
      </c>
      <c r="G152" s="24">
        <v>991.8</v>
      </c>
      <c r="H152" s="24">
        <v>1000</v>
      </c>
      <c r="I152" s="24">
        <v>8.1999999999999993</v>
      </c>
      <c r="J152" s="24">
        <v>0.82</v>
      </c>
    </row>
    <row r="153" spans="1:10" ht="15" thickBot="1" x14ac:dyDescent="0.35">
      <c r="A153" s="23" t="s">
        <v>316</v>
      </c>
      <c r="B153" s="24">
        <v>4</v>
      </c>
      <c r="C153" s="24">
        <v>497.4</v>
      </c>
      <c r="D153" s="24">
        <v>490.4</v>
      </c>
      <c r="E153" s="24">
        <v>4</v>
      </c>
      <c r="F153" s="24">
        <v>1</v>
      </c>
      <c r="G153" s="24">
        <v>996.8</v>
      </c>
      <c r="H153" s="24">
        <v>1000</v>
      </c>
      <c r="I153" s="24">
        <v>3.2</v>
      </c>
      <c r="J153" s="24">
        <v>0.32</v>
      </c>
    </row>
    <row r="154" spans="1:10" ht="15" thickBot="1" x14ac:dyDescent="0.35">
      <c r="A154" s="23" t="s">
        <v>317</v>
      </c>
      <c r="B154" s="24">
        <v>4</v>
      </c>
      <c r="C154" s="24">
        <v>498.4</v>
      </c>
      <c r="D154" s="24">
        <v>493.4</v>
      </c>
      <c r="E154" s="24">
        <v>4</v>
      </c>
      <c r="F154" s="24">
        <v>2</v>
      </c>
      <c r="G154" s="24">
        <v>1001.8</v>
      </c>
      <c r="H154" s="24">
        <v>1000</v>
      </c>
      <c r="I154" s="24">
        <v>-1.8</v>
      </c>
      <c r="J154" s="24">
        <v>-0.18</v>
      </c>
    </row>
    <row r="155" spans="1:10" ht="15" thickBot="1" x14ac:dyDescent="0.35">
      <c r="A155" s="23" t="s">
        <v>318</v>
      </c>
      <c r="B155" s="24">
        <v>4</v>
      </c>
      <c r="C155" s="24">
        <v>500.4</v>
      </c>
      <c r="D155" s="24">
        <v>493.4</v>
      </c>
      <c r="E155" s="24">
        <v>4</v>
      </c>
      <c r="F155" s="24">
        <v>4</v>
      </c>
      <c r="G155" s="24">
        <v>1005.8</v>
      </c>
      <c r="H155" s="24">
        <v>1000</v>
      </c>
      <c r="I155" s="24">
        <v>-5.8</v>
      </c>
      <c r="J155" s="24">
        <v>-0.57999999999999996</v>
      </c>
    </row>
    <row r="156" spans="1:10" ht="15" thickBot="1" x14ac:dyDescent="0.35">
      <c r="A156" s="23" t="s">
        <v>319</v>
      </c>
      <c r="B156" s="24">
        <v>4</v>
      </c>
      <c r="C156" s="24">
        <v>499.4</v>
      </c>
      <c r="D156" s="24">
        <v>493.4</v>
      </c>
      <c r="E156" s="24">
        <v>4</v>
      </c>
      <c r="F156" s="24">
        <v>3</v>
      </c>
      <c r="G156" s="24">
        <v>1003.8</v>
      </c>
      <c r="H156" s="24">
        <v>1000</v>
      </c>
      <c r="I156" s="24">
        <v>-3.8</v>
      </c>
      <c r="J156" s="24">
        <v>-0.38</v>
      </c>
    </row>
    <row r="157" spans="1:10" ht="15" thickBot="1" x14ac:dyDescent="0.35"/>
    <row r="158" spans="1:10" ht="15" thickBot="1" x14ac:dyDescent="0.35">
      <c r="A158" s="25" t="s">
        <v>338</v>
      </c>
      <c r="B158" s="26">
        <v>1005.8</v>
      </c>
    </row>
    <row r="159" spans="1:10" ht="15" thickBot="1" x14ac:dyDescent="0.35">
      <c r="A159" s="25" t="s">
        <v>339</v>
      </c>
      <c r="B159" s="26">
        <v>489.4</v>
      </c>
    </row>
    <row r="160" spans="1:10" ht="15" thickBot="1" x14ac:dyDescent="0.35">
      <c r="A160" s="25" t="s">
        <v>340</v>
      </c>
      <c r="B160" s="26">
        <v>5000</v>
      </c>
    </row>
    <row r="161" spans="1:2" ht="15" thickBot="1" x14ac:dyDescent="0.35">
      <c r="A161" s="25" t="s">
        <v>341</v>
      </c>
      <c r="B161" s="26">
        <v>5000</v>
      </c>
    </row>
    <row r="162" spans="1:2" ht="15" thickBot="1" x14ac:dyDescent="0.35">
      <c r="A162" s="25" t="s">
        <v>342</v>
      </c>
      <c r="B162" s="26">
        <v>0</v>
      </c>
    </row>
    <row r="163" spans="1:2" ht="15" thickBot="1" x14ac:dyDescent="0.35">
      <c r="A163" s="25" t="s">
        <v>343</v>
      </c>
      <c r="B163" s="26"/>
    </row>
    <row r="164" spans="1:2" ht="15" thickBot="1" x14ac:dyDescent="0.35">
      <c r="A164" s="25" t="s">
        <v>344</v>
      </c>
      <c r="B164" s="26"/>
    </row>
    <row r="165" spans="1:2" ht="15" thickBot="1" x14ac:dyDescent="0.35">
      <c r="A165" s="25" t="s">
        <v>345</v>
      </c>
      <c r="B165" s="26">
        <v>0</v>
      </c>
    </row>
    <row r="167" spans="1:2" x14ac:dyDescent="0.3">
      <c r="A167" s="14" t="s">
        <v>346</v>
      </c>
    </row>
    <row r="169" spans="1:2" x14ac:dyDescent="0.3">
      <c r="A169" s="27" t="s">
        <v>488</v>
      </c>
    </row>
    <row r="170" spans="1:2" x14ac:dyDescent="0.3">
      <c r="A170" s="27" t="s">
        <v>501</v>
      </c>
    </row>
  </sheetData>
  <phoneticPr fontId="1" type="noConversion"/>
  <conditionalFormatting sqref="B17:F17">
    <cfRule type="colorScale" priority="2">
      <colorScale>
        <cfvo type="min"/>
        <cfvo type="percentile" val="50"/>
        <cfvo type="max"/>
        <color rgb="FFF8696B"/>
        <color rgb="FFFFEB84"/>
        <color rgb="FF63BE7B"/>
      </colorScale>
    </cfRule>
  </conditionalFormatting>
  <conditionalFormatting sqref="J58:J62">
    <cfRule type="colorScale" priority="1">
      <colorScale>
        <cfvo type="min"/>
        <cfvo type="percentile" val="50"/>
        <cfvo type="max"/>
        <color rgb="FFF8696B"/>
        <color rgb="FFFFEB84"/>
        <color rgb="FF63BE7B"/>
      </colorScale>
    </cfRule>
  </conditionalFormatting>
  <hyperlinks>
    <hyperlink ref="A108" r:id="rId1" display="https://miau.my-x.hu/myx-free/coco/test/714309520220326040821.html" xr:uid="{E05658F1-29B9-45EF-AEA5-12131D135923}"/>
    <hyperlink ref="A167" r:id="rId2" display="https://miau.my-x.hu/myx-free/coco/test/331431820220326040950.html" xr:uid="{7FF78E23-E971-4ECC-AC91-E08914B7CCCD}"/>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59"/>
  <sheetViews>
    <sheetView tabSelected="1" topLeftCell="A84" zoomScale="70" zoomScaleNormal="70" workbookViewId="0">
      <selection activeCell="U102" sqref="U102"/>
    </sheetView>
  </sheetViews>
  <sheetFormatPr defaultRowHeight="14.4" x14ac:dyDescent="0.3"/>
  <sheetData>
    <row r="1" spans="1:64" ht="18" x14ac:dyDescent="0.3">
      <c r="A1" t="str">
        <f>'14683Analizis II'!A4</f>
        <v>Diák</v>
      </c>
      <c r="B1" t="str">
        <f>'14683Analizis II'!B4</f>
        <v>Követelmények teljesíthetősége</v>
      </c>
      <c r="C1" t="str">
        <f>'14683Analizis II'!C4</f>
        <v>Tárgy hasznossága</v>
      </c>
      <c r="D1" t="str">
        <f>'14683Analizis II'!D4</f>
        <v>Segítőkészség</v>
      </c>
      <c r="E1" t="str">
        <f>'14683Analizis II'!E4</f>
        <v>Felkészültség</v>
      </c>
      <c r="F1" t="str">
        <f>'14683Analizis II'!F4</f>
        <v>Előadásmód</v>
      </c>
      <c r="H1" t="s">
        <v>349</v>
      </c>
      <c r="I1" t="s">
        <v>350</v>
      </c>
      <c r="J1" t="s">
        <v>351</v>
      </c>
      <c r="K1" t="s">
        <v>352</v>
      </c>
      <c r="L1" t="s">
        <v>353</v>
      </c>
      <c r="N1" t="str">
        <f>B1</f>
        <v>Követelmények teljesíthetősége</v>
      </c>
      <c r="O1" t="str">
        <f t="shared" ref="O1:R1" si="0">C1</f>
        <v>Tárgy hasznossága</v>
      </c>
      <c r="P1" t="str">
        <f t="shared" si="0"/>
        <v>Segítőkészség</v>
      </c>
      <c r="Q1" t="str">
        <f t="shared" si="0"/>
        <v>Felkészültség</v>
      </c>
      <c r="R1" t="str">
        <f t="shared" si="0"/>
        <v>Előadásmód</v>
      </c>
      <c r="T1" t="s">
        <v>442</v>
      </c>
      <c r="U1" t="s">
        <v>442</v>
      </c>
      <c r="V1" t="s">
        <v>442</v>
      </c>
      <c r="W1" t="s">
        <v>442</v>
      </c>
      <c r="X1" t="s">
        <v>442</v>
      </c>
      <c r="Z1" t="s">
        <v>349</v>
      </c>
      <c r="AA1" t="s">
        <v>350</v>
      </c>
      <c r="AB1" t="s">
        <v>351</v>
      </c>
      <c r="AC1" t="s">
        <v>352</v>
      </c>
      <c r="AD1" t="s">
        <v>353</v>
      </c>
      <c r="AI1" t="s">
        <v>198</v>
      </c>
      <c r="AJ1" t="s">
        <v>199</v>
      </c>
      <c r="AK1" t="s">
        <v>200</v>
      </c>
      <c r="AL1" t="s">
        <v>201</v>
      </c>
      <c r="AM1" t="s">
        <v>202</v>
      </c>
      <c r="AN1" t="s">
        <v>203</v>
      </c>
      <c r="AO1" t="s">
        <v>204</v>
      </c>
      <c r="AP1" t="s">
        <v>205</v>
      </c>
      <c r="AQ1" t="s">
        <v>206</v>
      </c>
      <c r="AR1" t="s">
        <v>207</v>
      </c>
      <c r="AS1" t="s">
        <v>208</v>
      </c>
      <c r="AT1" t="s">
        <v>209</v>
      </c>
      <c r="AU1" t="s">
        <v>443</v>
      </c>
      <c r="AY1" s="6"/>
    </row>
    <row r="2" spans="1:64" x14ac:dyDescent="0.3">
      <c r="A2" t="str">
        <f>'14683Analizis II'!A5</f>
        <v>anonim1</v>
      </c>
      <c r="B2">
        <f>'14683Analizis II'!B5</f>
        <v>4</v>
      </c>
      <c r="C2">
        <f>'14683Analizis II'!C5</f>
        <v>3</v>
      </c>
      <c r="D2">
        <f>'14683Analizis II'!D5</f>
        <v>5</v>
      </c>
      <c r="E2">
        <f>'14683Analizis II'!E5</f>
        <v>5</v>
      </c>
      <c r="F2" s="5">
        <f>'14683Analizis II'!F5</f>
        <v>5</v>
      </c>
      <c r="H2">
        <f>RANK(B2,B$2:B$13,0)</f>
        <v>6</v>
      </c>
      <c r="I2">
        <f t="shared" ref="I2:L13" si="1">RANK(C2,C$2:C$13,0)</f>
        <v>9</v>
      </c>
      <c r="J2">
        <f t="shared" si="1"/>
        <v>1</v>
      </c>
      <c r="K2">
        <f t="shared" si="1"/>
        <v>1</v>
      </c>
      <c r="L2">
        <f t="shared" si="1"/>
        <v>1</v>
      </c>
      <c r="N2">
        <f>F434</f>
        <v>4173.8999999999996</v>
      </c>
      <c r="O2">
        <f>F357</f>
        <v>3918.4</v>
      </c>
      <c r="P2">
        <f>F281</f>
        <v>5000</v>
      </c>
      <c r="Q2">
        <f>F205</f>
        <v>4998.3999999999996</v>
      </c>
      <c r="R2">
        <f>F129</f>
        <v>5000</v>
      </c>
      <c r="T2">
        <f>((1000*B2-N2)/(1000*B2))^2</f>
        <v>1.890075624999992E-3</v>
      </c>
      <c r="U2">
        <f t="shared" ref="U2:X2" si="2">((1000*C2-O2)/(1000*C2))^2</f>
        <v>9.3717617777777804E-2</v>
      </c>
      <c r="V2">
        <f t="shared" si="2"/>
        <v>0</v>
      </c>
      <c r="W2">
        <f t="shared" si="2"/>
        <v>1.0240000000004658E-7</v>
      </c>
      <c r="X2">
        <f t="shared" si="2"/>
        <v>0</v>
      </c>
      <c r="Y2">
        <v>1000</v>
      </c>
      <c r="Z2">
        <f>RANK(T2,T$2:T$13,0)</f>
        <v>9</v>
      </c>
      <c r="AA2">
        <f t="shared" ref="AA2:AA13" si="3">RANK(U2,U$2:U$13,0)</f>
        <v>1</v>
      </c>
      <c r="AB2">
        <f t="shared" ref="AB2:AB13" si="4">RANK(V2,V$2:V$13,0)</f>
        <v>1</v>
      </c>
      <c r="AC2">
        <f t="shared" ref="AC2:AC13" si="5">RANK(W2,W$2:W$13,0)</f>
        <v>9</v>
      </c>
      <c r="AD2">
        <f t="shared" ref="AD2:AD13" si="6">RANK(X2,X$2:X$13,0)</f>
        <v>1</v>
      </c>
      <c r="AE2">
        <f>Y2</f>
        <v>1000</v>
      </c>
      <c r="AG2" t="s">
        <v>0</v>
      </c>
      <c r="AH2" t="s">
        <v>442</v>
      </c>
      <c r="AI2">
        <v>1.890075624999992E-3</v>
      </c>
      <c r="AJ2">
        <v>3.7039396000000048E-3</v>
      </c>
      <c r="AK2">
        <v>3.7039396000000048E-3</v>
      </c>
      <c r="AL2">
        <v>3.7039396000000048E-3</v>
      </c>
      <c r="AM2">
        <v>3.7039396000000048E-3</v>
      </c>
      <c r="AN2">
        <v>3.7039396000000048E-3</v>
      </c>
      <c r="AO2">
        <v>3.0249905624999979E-2</v>
      </c>
      <c r="AP2">
        <v>4.7262759999999994E-2</v>
      </c>
      <c r="AQ2">
        <v>0.31945104000000002</v>
      </c>
      <c r="AR2">
        <v>1.890075624999992E-3</v>
      </c>
      <c r="AS2">
        <v>1.890075624999992E-3</v>
      </c>
      <c r="AT2">
        <v>1.890075624999992E-3</v>
      </c>
      <c r="AU2">
        <v>1000</v>
      </c>
      <c r="AY2" s="7"/>
    </row>
    <row r="3" spans="1:64" x14ac:dyDescent="0.3">
      <c r="A3" t="str">
        <f>'14683Analizis II'!A6</f>
        <v>anonim2</v>
      </c>
      <c r="B3">
        <f>'14683Analizis II'!B6</f>
        <v>5</v>
      </c>
      <c r="C3">
        <f>'14683Analizis II'!C6</f>
        <v>5</v>
      </c>
      <c r="D3">
        <f>'14683Analizis II'!D6</f>
        <v>5</v>
      </c>
      <c r="E3">
        <f>'14683Analizis II'!E6</f>
        <v>5</v>
      </c>
      <c r="F3" s="5">
        <f>'14683Analizis II'!F6</f>
        <v>5</v>
      </c>
      <c r="H3">
        <f t="shared" ref="H3:H13" si="7">RANK(B3,B$2:B$13,0)</f>
        <v>1</v>
      </c>
      <c r="I3">
        <f t="shared" si="1"/>
        <v>1</v>
      </c>
      <c r="J3">
        <f t="shared" si="1"/>
        <v>1</v>
      </c>
      <c r="K3">
        <f t="shared" si="1"/>
        <v>1</v>
      </c>
      <c r="L3">
        <f t="shared" si="1"/>
        <v>1</v>
      </c>
      <c r="N3">
        <f t="shared" ref="N3:N13" si="8">F435</f>
        <v>4695.7</v>
      </c>
      <c r="O3">
        <f t="shared" ref="O3:O13" si="9">F358</f>
        <v>4898</v>
      </c>
      <c r="P3">
        <f t="shared" ref="P3:P13" si="10">F282</f>
        <v>5000</v>
      </c>
      <c r="Q3">
        <f t="shared" ref="Q3:Q13" si="11">F206</f>
        <v>5011.3999999999996</v>
      </c>
      <c r="R3">
        <f t="shared" ref="R3:R13" si="12">F130</f>
        <v>5000</v>
      </c>
      <c r="T3">
        <f t="shared" ref="T3:T13" si="13">((1000*B3-N3)/(1000*B3))^2</f>
        <v>3.7039396000000048E-3</v>
      </c>
      <c r="U3">
        <f t="shared" ref="U3:U13" si="14">((1000*C3-O3)/(1000*C3))^2</f>
        <v>4.1616000000000005E-4</v>
      </c>
      <c r="V3">
        <f t="shared" ref="V3:V13" si="15">((1000*D3-P3)/(1000*D3))^2</f>
        <v>0</v>
      </c>
      <c r="W3">
        <f t="shared" ref="W3:W13" si="16">((1000*E3-Q3)/(1000*E3))^2</f>
        <v>5.1983999999996672E-6</v>
      </c>
      <c r="X3">
        <f t="shared" ref="X3:X13" si="17">((1000*F3-R3)/(1000*F3))^2</f>
        <v>0</v>
      </c>
      <c r="Y3">
        <v>1000</v>
      </c>
      <c r="Z3">
        <f t="shared" ref="Z3:Z13" si="18">RANK(T3,T$2:T$13,0)</f>
        <v>4</v>
      </c>
      <c r="AA3">
        <f t="shared" si="3"/>
        <v>4</v>
      </c>
      <c r="AB3">
        <f t="shared" si="4"/>
        <v>1</v>
      </c>
      <c r="AC3">
        <f t="shared" si="5"/>
        <v>3</v>
      </c>
      <c r="AD3">
        <f t="shared" si="6"/>
        <v>1</v>
      </c>
      <c r="AE3">
        <f t="shared" ref="AE3:AE13" si="19">Y3</f>
        <v>1000</v>
      </c>
      <c r="AG3" t="s">
        <v>1</v>
      </c>
      <c r="AH3" t="s">
        <v>442</v>
      </c>
      <c r="AI3">
        <v>9.3717617777777804E-2</v>
      </c>
      <c r="AJ3">
        <v>4.1616000000000005E-4</v>
      </c>
      <c r="AK3">
        <v>4.1616000000000005E-4</v>
      </c>
      <c r="AL3">
        <v>4.1616000000000005E-4</v>
      </c>
      <c r="AM3">
        <v>4.1616000000000005E-4</v>
      </c>
      <c r="AN3">
        <v>4.1616000000000005E-4</v>
      </c>
      <c r="AO3">
        <v>4.6794342399999994E-2</v>
      </c>
      <c r="AP3">
        <v>4.1615999999999908E-4</v>
      </c>
      <c r="AQ3">
        <v>4.1615999999999908E-4</v>
      </c>
      <c r="AR3">
        <v>4.1615999999999908E-4</v>
      </c>
      <c r="AS3">
        <v>4.1615999999999908E-4</v>
      </c>
      <c r="AT3">
        <v>9.3717617777777804E-2</v>
      </c>
      <c r="AU3">
        <v>1000</v>
      </c>
    </row>
    <row r="4" spans="1:64" x14ac:dyDescent="0.3">
      <c r="A4" t="str">
        <f>'14683Analizis II'!A7</f>
        <v>anonim3</v>
      </c>
      <c r="B4">
        <f>'14683Analizis II'!B7</f>
        <v>5</v>
      </c>
      <c r="C4">
        <f>'14683Analizis II'!C7</f>
        <v>5</v>
      </c>
      <c r="D4">
        <f>'14683Analizis II'!D7</f>
        <v>5</v>
      </c>
      <c r="E4">
        <f>'14683Analizis II'!E7</f>
        <v>5</v>
      </c>
      <c r="F4" s="5">
        <f>'14683Analizis II'!F7</f>
        <v>5</v>
      </c>
      <c r="H4">
        <f t="shared" si="7"/>
        <v>1</v>
      </c>
      <c r="I4">
        <f t="shared" si="1"/>
        <v>1</v>
      </c>
      <c r="J4">
        <f t="shared" si="1"/>
        <v>1</v>
      </c>
      <c r="K4">
        <f t="shared" si="1"/>
        <v>1</v>
      </c>
      <c r="L4">
        <f t="shared" si="1"/>
        <v>1</v>
      </c>
      <c r="N4">
        <f t="shared" si="8"/>
        <v>4695.7</v>
      </c>
      <c r="O4">
        <f t="shared" si="9"/>
        <v>4898</v>
      </c>
      <c r="P4">
        <f t="shared" si="10"/>
        <v>5000</v>
      </c>
      <c r="Q4">
        <f t="shared" si="11"/>
        <v>5011.3999999999996</v>
      </c>
      <c r="R4">
        <f t="shared" si="12"/>
        <v>5000</v>
      </c>
      <c r="T4">
        <f t="shared" si="13"/>
        <v>3.7039396000000048E-3</v>
      </c>
      <c r="U4">
        <f t="shared" si="14"/>
        <v>4.1616000000000005E-4</v>
      </c>
      <c r="V4">
        <f t="shared" si="15"/>
        <v>0</v>
      </c>
      <c r="W4">
        <f t="shared" si="16"/>
        <v>5.1983999999996672E-6</v>
      </c>
      <c r="X4">
        <f t="shared" si="17"/>
        <v>0</v>
      </c>
      <c r="Y4">
        <v>1000</v>
      </c>
      <c r="Z4">
        <f t="shared" si="18"/>
        <v>4</v>
      </c>
      <c r="AA4">
        <f t="shared" si="3"/>
        <v>4</v>
      </c>
      <c r="AB4">
        <f t="shared" si="4"/>
        <v>1</v>
      </c>
      <c r="AC4">
        <f t="shared" si="5"/>
        <v>3</v>
      </c>
      <c r="AD4">
        <f t="shared" si="6"/>
        <v>1</v>
      </c>
      <c r="AE4">
        <f t="shared" si="19"/>
        <v>1000</v>
      </c>
      <c r="AG4" t="s">
        <v>2</v>
      </c>
      <c r="AH4" t="s">
        <v>442</v>
      </c>
      <c r="AI4">
        <v>0</v>
      </c>
      <c r="AJ4">
        <v>0</v>
      </c>
      <c r="AK4">
        <v>0</v>
      </c>
      <c r="AL4">
        <v>0</v>
      </c>
      <c r="AM4">
        <v>0</v>
      </c>
      <c r="AN4">
        <v>0</v>
      </c>
      <c r="AO4">
        <v>0</v>
      </c>
      <c r="AP4">
        <v>0</v>
      </c>
      <c r="AQ4">
        <v>0</v>
      </c>
      <c r="AR4">
        <v>0</v>
      </c>
      <c r="AS4">
        <v>0</v>
      </c>
      <c r="AT4">
        <v>0</v>
      </c>
      <c r="AU4">
        <v>1000</v>
      </c>
    </row>
    <row r="5" spans="1:64" ht="18" x14ac:dyDescent="0.3">
      <c r="A5" t="str">
        <f>'14683Analizis II'!A8</f>
        <v>anonim4</v>
      </c>
      <c r="B5">
        <f>'14683Analizis II'!B8</f>
        <v>5</v>
      </c>
      <c r="C5">
        <f>'14683Analizis II'!C8</f>
        <v>5</v>
      </c>
      <c r="D5">
        <f>'14683Analizis II'!D8</f>
        <v>5</v>
      </c>
      <c r="E5">
        <f>'14683Analizis II'!E8</f>
        <v>5</v>
      </c>
      <c r="F5" s="5">
        <f>'14683Analizis II'!F8</f>
        <v>5</v>
      </c>
      <c r="H5">
        <f t="shared" si="7"/>
        <v>1</v>
      </c>
      <c r="I5">
        <f t="shared" si="1"/>
        <v>1</v>
      </c>
      <c r="J5">
        <f t="shared" si="1"/>
        <v>1</v>
      </c>
      <c r="K5">
        <f t="shared" si="1"/>
        <v>1</v>
      </c>
      <c r="L5">
        <f t="shared" si="1"/>
        <v>1</v>
      </c>
      <c r="N5">
        <f t="shared" si="8"/>
        <v>4695.7</v>
      </c>
      <c r="O5">
        <f t="shared" si="9"/>
        <v>4898</v>
      </c>
      <c r="P5">
        <f t="shared" si="10"/>
        <v>5000</v>
      </c>
      <c r="Q5">
        <f t="shared" si="11"/>
        <v>5011.3999999999996</v>
      </c>
      <c r="R5">
        <f t="shared" si="12"/>
        <v>5000</v>
      </c>
      <c r="T5">
        <f t="shared" si="13"/>
        <v>3.7039396000000048E-3</v>
      </c>
      <c r="U5">
        <f t="shared" si="14"/>
        <v>4.1616000000000005E-4</v>
      </c>
      <c r="V5">
        <f t="shared" si="15"/>
        <v>0</v>
      </c>
      <c r="W5">
        <f t="shared" si="16"/>
        <v>5.1983999999996672E-6</v>
      </c>
      <c r="X5">
        <f t="shared" si="17"/>
        <v>0</v>
      </c>
      <c r="Y5">
        <v>1000</v>
      </c>
      <c r="Z5">
        <f t="shared" si="18"/>
        <v>4</v>
      </c>
      <c r="AA5">
        <f t="shared" si="3"/>
        <v>4</v>
      </c>
      <c r="AB5">
        <f t="shared" si="4"/>
        <v>1</v>
      </c>
      <c r="AC5">
        <f t="shared" si="5"/>
        <v>3</v>
      </c>
      <c r="AD5">
        <f t="shared" si="6"/>
        <v>1</v>
      </c>
      <c r="AE5">
        <f t="shared" si="19"/>
        <v>1000</v>
      </c>
      <c r="AG5" t="s">
        <v>3</v>
      </c>
      <c r="AH5" t="s">
        <v>442</v>
      </c>
      <c r="AI5">
        <v>1.0240000000004658E-7</v>
      </c>
      <c r="AJ5">
        <v>5.1983999999996672E-6</v>
      </c>
      <c r="AK5">
        <v>5.1983999999996672E-6</v>
      </c>
      <c r="AL5">
        <v>5.1983999999996672E-6</v>
      </c>
      <c r="AM5">
        <v>5.1983999999996672E-6</v>
      </c>
      <c r="AN5">
        <v>5.1983999999996672E-6</v>
      </c>
      <c r="AO5">
        <v>1.6383999999998137E-6</v>
      </c>
      <c r="AP5">
        <v>3.7210000000000005E-5</v>
      </c>
      <c r="AQ5">
        <v>3.6000000000000001E-5</v>
      </c>
      <c r="AR5">
        <v>6.3999999999883585E-9</v>
      </c>
      <c r="AS5">
        <v>6.3999999999883585E-9</v>
      </c>
      <c r="AT5">
        <v>1.0240000000004658E-7</v>
      </c>
      <c r="AU5">
        <v>1000</v>
      </c>
      <c r="AY5" s="21" t="s">
        <v>294</v>
      </c>
      <c r="AZ5" s="22">
        <v>9244956</v>
      </c>
      <c r="BA5" s="21" t="s">
        <v>295</v>
      </c>
      <c r="BB5" s="22">
        <v>5</v>
      </c>
      <c r="BC5" s="21" t="s">
        <v>296</v>
      </c>
      <c r="BD5" s="22">
        <v>12</v>
      </c>
      <c r="BE5" s="21" t="s">
        <v>297</v>
      </c>
      <c r="BF5" s="22">
        <v>5</v>
      </c>
      <c r="BG5" s="21" t="s">
        <v>298</v>
      </c>
      <c r="BH5" s="22">
        <v>0</v>
      </c>
      <c r="BI5" s="21" t="s">
        <v>299</v>
      </c>
      <c r="BJ5" s="22" t="s">
        <v>444</v>
      </c>
    </row>
    <row r="6" spans="1:64" ht="18.600000000000001" thickBot="1" x14ac:dyDescent="0.35">
      <c r="A6" t="str">
        <f>'14683Analizis II'!A9</f>
        <v>anonim5</v>
      </c>
      <c r="B6">
        <f>'14683Analizis II'!B9</f>
        <v>5</v>
      </c>
      <c r="C6">
        <f>'14683Analizis II'!C9</f>
        <v>5</v>
      </c>
      <c r="D6">
        <f>'14683Analizis II'!D9</f>
        <v>5</v>
      </c>
      <c r="E6">
        <f>'14683Analizis II'!E9</f>
        <v>5</v>
      </c>
      <c r="F6" s="5">
        <f>'14683Analizis II'!F9</f>
        <v>5</v>
      </c>
      <c r="H6">
        <f t="shared" si="7"/>
        <v>1</v>
      </c>
      <c r="I6">
        <f t="shared" si="1"/>
        <v>1</v>
      </c>
      <c r="J6">
        <f t="shared" si="1"/>
        <v>1</v>
      </c>
      <c r="K6">
        <f t="shared" si="1"/>
        <v>1</v>
      </c>
      <c r="L6">
        <f t="shared" si="1"/>
        <v>1</v>
      </c>
      <c r="N6">
        <f t="shared" si="8"/>
        <v>4695.7</v>
      </c>
      <c r="O6">
        <f t="shared" si="9"/>
        <v>4898</v>
      </c>
      <c r="P6">
        <f t="shared" si="10"/>
        <v>5000</v>
      </c>
      <c r="Q6">
        <f t="shared" si="11"/>
        <v>5011.3999999999996</v>
      </c>
      <c r="R6">
        <f t="shared" si="12"/>
        <v>5000</v>
      </c>
      <c r="T6">
        <f t="shared" si="13"/>
        <v>3.7039396000000048E-3</v>
      </c>
      <c r="U6">
        <f t="shared" si="14"/>
        <v>4.1616000000000005E-4</v>
      </c>
      <c r="V6">
        <f t="shared" si="15"/>
        <v>0</v>
      </c>
      <c r="W6">
        <f t="shared" si="16"/>
        <v>5.1983999999996672E-6</v>
      </c>
      <c r="X6">
        <f t="shared" si="17"/>
        <v>0</v>
      </c>
      <c r="Y6">
        <v>1000</v>
      </c>
      <c r="Z6">
        <f t="shared" si="18"/>
        <v>4</v>
      </c>
      <c r="AA6">
        <f t="shared" si="3"/>
        <v>4</v>
      </c>
      <c r="AB6">
        <f t="shared" si="4"/>
        <v>1</v>
      </c>
      <c r="AC6">
        <f t="shared" si="5"/>
        <v>3</v>
      </c>
      <c r="AD6">
        <f t="shared" si="6"/>
        <v>1</v>
      </c>
      <c r="AE6">
        <f t="shared" si="19"/>
        <v>1000</v>
      </c>
      <c r="AG6" t="s">
        <v>4</v>
      </c>
      <c r="AH6" t="s">
        <v>442</v>
      </c>
      <c r="AI6">
        <v>0</v>
      </c>
      <c r="AJ6">
        <v>0</v>
      </c>
      <c r="AK6">
        <v>0</v>
      </c>
      <c r="AL6">
        <v>0</v>
      </c>
      <c r="AM6">
        <v>0</v>
      </c>
      <c r="AN6">
        <v>0</v>
      </c>
      <c r="AO6">
        <v>0</v>
      </c>
      <c r="AP6">
        <v>0</v>
      </c>
      <c r="AQ6">
        <v>0</v>
      </c>
      <c r="AR6">
        <v>0</v>
      </c>
      <c r="AS6">
        <v>0</v>
      </c>
      <c r="AT6">
        <v>0</v>
      </c>
      <c r="AU6">
        <v>1000</v>
      </c>
      <c r="AY6" s="6"/>
    </row>
    <row r="7" spans="1:64" ht="15" thickBot="1" x14ac:dyDescent="0.35">
      <c r="A7" t="str">
        <f>'14683Analizis II'!A10</f>
        <v>anonim6</v>
      </c>
      <c r="B7">
        <f>'14683Analizis II'!B10</f>
        <v>5</v>
      </c>
      <c r="C7">
        <f>'14683Analizis II'!C10</f>
        <v>5</v>
      </c>
      <c r="D7">
        <f>'14683Analizis II'!D10</f>
        <v>5</v>
      </c>
      <c r="E7">
        <f>'14683Analizis II'!E10</f>
        <v>5</v>
      </c>
      <c r="F7" s="5">
        <f>'14683Analizis II'!F10</f>
        <v>5</v>
      </c>
      <c r="H7">
        <f t="shared" si="7"/>
        <v>1</v>
      </c>
      <c r="I7">
        <f t="shared" si="1"/>
        <v>1</v>
      </c>
      <c r="J7">
        <f t="shared" si="1"/>
        <v>1</v>
      </c>
      <c r="K7">
        <f t="shared" si="1"/>
        <v>1</v>
      </c>
      <c r="L7">
        <f t="shared" si="1"/>
        <v>1</v>
      </c>
      <c r="N7">
        <f t="shared" si="8"/>
        <v>4695.7</v>
      </c>
      <c r="O7">
        <f t="shared" si="9"/>
        <v>4898</v>
      </c>
      <c r="P7">
        <f t="shared" si="10"/>
        <v>5000</v>
      </c>
      <c r="Q7">
        <f t="shared" si="11"/>
        <v>5011.3999999999996</v>
      </c>
      <c r="R7">
        <f t="shared" si="12"/>
        <v>5000</v>
      </c>
      <c r="T7">
        <f t="shared" si="13"/>
        <v>3.7039396000000048E-3</v>
      </c>
      <c r="U7">
        <f t="shared" si="14"/>
        <v>4.1616000000000005E-4</v>
      </c>
      <c r="V7">
        <f t="shared" si="15"/>
        <v>0</v>
      </c>
      <c r="W7">
        <f t="shared" si="16"/>
        <v>5.1983999999996672E-6</v>
      </c>
      <c r="X7">
        <f t="shared" si="17"/>
        <v>0</v>
      </c>
      <c r="Y7">
        <v>1000</v>
      </c>
      <c r="Z7">
        <f t="shared" si="18"/>
        <v>4</v>
      </c>
      <c r="AA7">
        <f t="shared" si="3"/>
        <v>4</v>
      </c>
      <c r="AB7">
        <f t="shared" si="4"/>
        <v>1</v>
      </c>
      <c r="AC7">
        <f t="shared" si="5"/>
        <v>3</v>
      </c>
      <c r="AD7">
        <f t="shared" si="6"/>
        <v>1</v>
      </c>
      <c r="AE7">
        <f t="shared" si="19"/>
        <v>1000</v>
      </c>
      <c r="AY7" s="23" t="s">
        <v>301</v>
      </c>
      <c r="AZ7" s="23" t="s">
        <v>302</v>
      </c>
      <c r="BA7" s="23" t="s">
        <v>303</v>
      </c>
      <c r="BB7" s="23" t="s">
        <v>304</v>
      </c>
      <c r="BC7" s="23" t="s">
        <v>305</v>
      </c>
      <c r="BD7" s="23" t="s">
        <v>306</v>
      </c>
      <c r="BE7" s="23" t="s">
        <v>307</v>
      </c>
      <c r="BF7" s="23" t="s">
        <v>308</v>
      </c>
      <c r="BG7" s="23" t="s">
        <v>309</v>
      </c>
      <c r="BH7" s="23" t="s">
        <v>310</v>
      </c>
      <c r="BI7" s="23" t="s">
        <v>311</v>
      </c>
      <c r="BJ7" s="23" t="s">
        <v>312</v>
      </c>
      <c r="BK7" s="23" t="s">
        <v>313</v>
      </c>
      <c r="BL7" s="23" t="s">
        <v>314</v>
      </c>
    </row>
    <row r="8" spans="1:64" ht="15" thickBot="1" x14ac:dyDescent="0.35">
      <c r="A8" t="str">
        <f>'14683Analizis II'!A11</f>
        <v>anonim7</v>
      </c>
      <c r="B8">
        <f>'14683Analizis II'!B11</f>
        <v>4</v>
      </c>
      <c r="C8">
        <f>'14683Analizis II'!C11</f>
        <v>5</v>
      </c>
      <c r="D8">
        <f>'14683Analizis II'!D11</f>
        <v>5</v>
      </c>
      <c r="E8">
        <f>'14683Analizis II'!E11</f>
        <v>5</v>
      </c>
      <c r="F8" s="5">
        <f>'14683Analizis II'!F11</f>
        <v>5</v>
      </c>
      <c r="H8">
        <f t="shared" si="7"/>
        <v>6</v>
      </c>
      <c r="I8">
        <f t="shared" si="1"/>
        <v>1</v>
      </c>
      <c r="J8">
        <f t="shared" si="1"/>
        <v>1</v>
      </c>
      <c r="K8">
        <f t="shared" si="1"/>
        <v>1</v>
      </c>
      <c r="L8">
        <f t="shared" si="1"/>
        <v>1</v>
      </c>
      <c r="N8">
        <f t="shared" si="8"/>
        <v>4695.7</v>
      </c>
      <c r="O8">
        <f t="shared" si="9"/>
        <v>3918.4</v>
      </c>
      <c r="P8">
        <f t="shared" si="10"/>
        <v>5000</v>
      </c>
      <c r="Q8">
        <f t="shared" si="11"/>
        <v>5006.3999999999996</v>
      </c>
      <c r="R8">
        <f t="shared" si="12"/>
        <v>5000</v>
      </c>
      <c r="T8">
        <f t="shared" si="13"/>
        <v>3.0249905624999979E-2</v>
      </c>
      <c r="U8">
        <f t="shared" si="14"/>
        <v>4.6794342399999994E-2</v>
      </c>
      <c r="V8">
        <f t="shared" si="15"/>
        <v>0</v>
      </c>
      <c r="W8">
        <f t="shared" si="16"/>
        <v>1.6383999999998137E-6</v>
      </c>
      <c r="X8">
        <f t="shared" si="17"/>
        <v>0</v>
      </c>
      <c r="Y8">
        <v>1000</v>
      </c>
      <c r="Z8">
        <f t="shared" si="18"/>
        <v>3</v>
      </c>
      <c r="AA8">
        <f t="shared" si="3"/>
        <v>3</v>
      </c>
      <c r="AB8">
        <f t="shared" si="4"/>
        <v>1</v>
      </c>
      <c r="AC8">
        <f t="shared" si="5"/>
        <v>8</v>
      </c>
      <c r="AD8">
        <f t="shared" si="6"/>
        <v>1</v>
      </c>
      <c r="AE8">
        <f t="shared" si="19"/>
        <v>1000</v>
      </c>
      <c r="AH8" t="str">
        <f>AG2</f>
        <v>Követelmények teljesíthetősége</v>
      </c>
      <c r="AI8">
        <f>RANK(AI2,AI$2:AI$6,0)</f>
        <v>2</v>
      </c>
      <c r="AJ8">
        <f t="shared" ref="AJ8:AT8" si="20">RANK(AJ2,AJ$2:AJ$6,0)</f>
        <v>1</v>
      </c>
      <c r="AK8">
        <f t="shared" si="20"/>
        <v>1</v>
      </c>
      <c r="AL8">
        <f t="shared" si="20"/>
        <v>1</v>
      </c>
      <c r="AM8">
        <f t="shared" si="20"/>
        <v>1</v>
      </c>
      <c r="AN8">
        <f t="shared" si="20"/>
        <v>1</v>
      </c>
      <c r="AO8">
        <f t="shared" si="20"/>
        <v>2</v>
      </c>
      <c r="AP8">
        <f t="shared" si="20"/>
        <v>1</v>
      </c>
      <c r="AQ8">
        <f t="shared" si="20"/>
        <v>1</v>
      </c>
      <c r="AR8">
        <f t="shared" si="20"/>
        <v>1</v>
      </c>
      <c r="AS8">
        <f t="shared" si="20"/>
        <v>1</v>
      </c>
      <c r="AT8">
        <f t="shared" si="20"/>
        <v>2</v>
      </c>
      <c r="AU8">
        <f>AU2</f>
        <v>1000</v>
      </c>
      <c r="AY8" s="23" t="s">
        <v>315</v>
      </c>
      <c r="AZ8" s="24">
        <v>2</v>
      </c>
      <c r="BA8" s="24">
        <v>1</v>
      </c>
      <c r="BB8" s="24">
        <v>1</v>
      </c>
      <c r="BC8" s="24">
        <v>1</v>
      </c>
      <c r="BD8" s="24">
        <v>1</v>
      </c>
      <c r="BE8" s="24">
        <v>1</v>
      </c>
      <c r="BF8" s="24">
        <v>2</v>
      </c>
      <c r="BG8" s="24">
        <v>1</v>
      </c>
      <c r="BH8" s="24">
        <v>1</v>
      </c>
      <c r="BI8" s="24">
        <v>1</v>
      </c>
      <c r="BJ8" s="24">
        <v>1</v>
      </c>
      <c r="BK8" s="24">
        <v>2</v>
      </c>
      <c r="BL8" s="24">
        <v>1000</v>
      </c>
    </row>
    <row r="9" spans="1:64" ht="15" thickBot="1" x14ac:dyDescent="0.35">
      <c r="A9" t="str">
        <f>'14683Analizis II'!A12</f>
        <v>anonim8</v>
      </c>
      <c r="B9">
        <f>'14683Analizis II'!B12</f>
        <v>2</v>
      </c>
      <c r="C9">
        <f>'14683Analizis II'!C12</f>
        <v>1</v>
      </c>
      <c r="D9">
        <f>'14683Analizis II'!D12</f>
        <v>3</v>
      </c>
      <c r="E9">
        <f>'14683Analizis II'!E12</f>
        <v>5</v>
      </c>
      <c r="F9" s="5">
        <f>'14683Analizis II'!F12</f>
        <v>4</v>
      </c>
      <c r="H9">
        <f t="shared" si="7"/>
        <v>11</v>
      </c>
      <c r="I9">
        <f t="shared" si="1"/>
        <v>12</v>
      </c>
      <c r="J9">
        <f t="shared" si="1"/>
        <v>12</v>
      </c>
      <c r="K9">
        <f t="shared" si="1"/>
        <v>1</v>
      </c>
      <c r="L9">
        <f t="shared" si="1"/>
        <v>11</v>
      </c>
      <c r="N9">
        <f t="shared" si="8"/>
        <v>1565.2</v>
      </c>
      <c r="O9">
        <f t="shared" si="9"/>
        <v>979.6</v>
      </c>
      <c r="P9">
        <f t="shared" si="10"/>
        <v>3000</v>
      </c>
      <c r="Q9">
        <f t="shared" si="11"/>
        <v>4969.5</v>
      </c>
      <c r="R9">
        <f t="shared" si="12"/>
        <v>4000</v>
      </c>
      <c r="T9">
        <f t="shared" si="13"/>
        <v>4.7262759999999994E-2</v>
      </c>
      <c r="U9">
        <f t="shared" si="14"/>
        <v>4.1615999999999908E-4</v>
      </c>
      <c r="V9">
        <f t="shared" si="15"/>
        <v>0</v>
      </c>
      <c r="W9">
        <f t="shared" si="16"/>
        <v>3.7210000000000005E-5</v>
      </c>
      <c r="X9">
        <f t="shared" si="17"/>
        <v>0</v>
      </c>
      <c r="Y9">
        <v>1000</v>
      </c>
      <c r="Z9">
        <f t="shared" si="18"/>
        <v>2</v>
      </c>
      <c r="AA9">
        <f t="shared" si="3"/>
        <v>9</v>
      </c>
      <c r="AB9">
        <f t="shared" si="4"/>
        <v>1</v>
      </c>
      <c r="AC9">
        <f t="shared" si="5"/>
        <v>1</v>
      </c>
      <c r="AD9">
        <f t="shared" si="6"/>
        <v>1</v>
      </c>
      <c r="AE9">
        <f t="shared" si="19"/>
        <v>1000</v>
      </c>
      <c r="AH9" t="str">
        <f t="shared" ref="AH9:AH12" si="21">AG3</f>
        <v>Tárgy hasznossága</v>
      </c>
      <c r="AI9">
        <f t="shared" ref="AI9:AT9" si="22">RANK(AI3,AI$2:AI$6,0)</f>
        <v>1</v>
      </c>
      <c r="AJ9">
        <f t="shared" si="22"/>
        <v>2</v>
      </c>
      <c r="AK9">
        <f t="shared" si="22"/>
        <v>2</v>
      </c>
      <c r="AL9">
        <f t="shared" si="22"/>
        <v>2</v>
      </c>
      <c r="AM9">
        <f t="shared" si="22"/>
        <v>2</v>
      </c>
      <c r="AN9">
        <f t="shared" si="22"/>
        <v>2</v>
      </c>
      <c r="AO9">
        <f t="shared" si="22"/>
        <v>1</v>
      </c>
      <c r="AP9">
        <f t="shared" si="22"/>
        <v>2</v>
      </c>
      <c r="AQ9">
        <f t="shared" si="22"/>
        <v>2</v>
      </c>
      <c r="AR9">
        <f t="shared" si="22"/>
        <v>2</v>
      </c>
      <c r="AS9">
        <f t="shared" si="22"/>
        <v>2</v>
      </c>
      <c r="AT9">
        <f t="shared" si="22"/>
        <v>1</v>
      </c>
      <c r="AU9">
        <f t="shared" ref="AU9:AU12" si="23">AU3</f>
        <v>1000</v>
      </c>
      <c r="AY9" s="23" t="s">
        <v>316</v>
      </c>
      <c r="AZ9" s="24">
        <v>1</v>
      </c>
      <c r="BA9" s="24">
        <v>2</v>
      </c>
      <c r="BB9" s="24">
        <v>2</v>
      </c>
      <c r="BC9" s="24">
        <v>2</v>
      </c>
      <c r="BD9" s="24">
        <v>2</v>
      </c>
      <c r="BE9" s="24">
        <v>2</v>
      </c>
      <c r="BF9" s="24">
        <v>1</v>
      </c>
      <c r="BG9" s="24">
        <v>2</v>
      </c>
      <c r="BH9" s="24">
        <v>2</v>
      </c>
      <c r="BI9" s="24">
        <v>2</v>
      </c>
      <c r="BJ9" s="24">
        <v>2</v>
      </c>
      <c r="BK9" s="24">
        <v>1</v>
      </c>
      <c r="BL9" s="24">
        <v>1000</v>
      </c>
    </row>
    <row r="10" spans="1:64" ht="15" thickBot="1" x14ac:dyDescent="0.35">
      <c r="A10" t="str">
        <f>'14683Analizis II'!A13</f>
        <v>anonim9</v>
      </c>
      <c r="B10">
        <f>'14683Analizis II'!B13</f>
        <v>1</v>
      </c>
      <c r="C10">
        <f>'14683Analizis II'!C13</f>
        <v>2</v>
      </c>
      <c r="D10">
        <f>'14683Analizis II'!D13</f>
        <v>4</v>
      </c>
      <c r="E10">
        <f>'14683Analizis II'!E13</f>
        <v>5</v>
      </c>
      <c r="F10" s="5">
        <f>'14683Analizis II'!F13</f>
        <v>4</v>
      </c>
      <c r="H10">
        <f t="shared" si="7"/>
        <v>12</v>
      </c>
      <c r="I10">
        <f t="shared" si="1"/>
        <v>11</v>
      </c>
      <c r="J10">
        <f t="shared" si="1"/>
        <v>11</v>
      </c>
      <c r="K10">
        <f t="shared" si="1"/>
        <v>1</v>
      </c>
      <c r="L10">
        <f t="shared" si="1"/>
        <v>11</v>
      </c>
      <c r="N10">
        <f t="shared" si="8"/>
        <v>1565.2</v>
      </c>
      <c r="O10">
        <f t="shared" si="9"/>
        <v>1959.2</v>
      </c>
      <c r="P10">
        <f t="shared" si="10"/>
        <v>4000</v>
      </c>
      <c r="Q10">
        <f t="shared" si="11"/>
        <v>4970</v>
      </c>
      <c r="R10">
        <f t="shared" si="12"/>
        <v>4000</v>
      </c>
      <c r="T10">
        <f t="shared" si="13"/>
        <v>0.31945104000000002</v>
      </c>
      <c r="U10">
        <f t="shared" si="14"/>
        <v>4.1615999999999908E-4</v>
      </c>
      <c r="V10">
        <f t="shared" si="15"/>
        <v>0</v>
      </c>
      <c r="W10">
        <f t="shared" si="16"/>
        <v>3.6000000000000001E-5</v>
      </c>
      <c r="X10">
        <f t="shared" si="17"/>
        <v>0</v>
      </c>
      <c r="Y10">
        <v>1000</v>
      </c>
      <c r="Z10">
        <f t="shared" si="18"/>
        <v>1</v>
      </c>
      <c r="AA10">
        <f t="shared" si="3"/>
        <v>9</v>
      </c>
      <c r="AB10">
        <f t="shared" si="4"/>
        <v>1</v>
      </c>
      <c r="AC10">
        <f t="shared" si="5"/>
        <v>2</v>
      </c>
      <c r="AD10">
        <f t="shared" si="6"/>
        <v>1</v>
      </c>
      <c r="AE10">
        <f t="shared" si="19"/>
        <v>1000</v>
      </c>
      <c r="AH10" t="str">
        <f t="shared" si="21"/>
        <v>Segítőkészség</v>
      </c>
      <c r="AI10">
        <f t="shared" ref="AI10:AT10" si="24">RANK(AI4,AI$2:AI$6,0)</f>
        <v>4</v>
      </c>
      <c r="AJ10">
        <f t="shared" si="24"/>
        <v>4</v>
      </c>
      <c r="AK10">
        <f t="shared" si="24"/>
        <v>4</v>
      </c>
      <c r="AL10">
        <f t="shared" si="24"/>
        <v>4</v>
      </c>
      <c r="AM10">
        <f t="shared" si="24"/>
        <v>4</v>
      </c>
      <c r="AN10">
        <f t="shared" si="24"/>
        <v>4</v>
      </c>
      <c r="AO10">
        <f t="shared" si="24"/>
        <v>4</v>
      </c>
      <c r="AP10">
        <f t="shared" si="24"/>
        <v>4</v>
      </c>
      <c r="AQ10">
        <f t="shared" si="24"/>
        <v>4</v>
      </c>
      <c r="AR10">
        <f t="shared" si="24"/>
        <v>4</v>
      </c>
      <c r="AS10">
        <f t="shared" si="24"/>
        <v>4</v>
      </c>
      <c r="AT10">
        <f t="shared" si="24"/>
        <v>4</v>
      </c>
      <c r="AU10">
        <f t="shared" si="23"/>
        <v>1000</v>
      </c>
      <c r="AY10" s="23" t="s">
        <v>317</v>
      </c>
      <c r="AZ10" s="24">
        <v>4</v>
      </c>
      <c r="BA10" s="24">
        <v>4</v>
      </c>
      <c r="BB10" s="24">
        <v>4</v>
      </c>
      <c r="BC10" s="24">
        <v>4</v>
      </c>
      <c r="BD10" s="24">
        <v>4</v>
      </c>
      <c r="BE10" s="24">
        <v>4</v>
      </c>
      <c r="BF10" s="24">
        <v>4</v>
      </c>
      <c r="BG10" s="24">
        <v>4</v>
      </c>
      <c r="BH10" s="24">
        <v>4</v>
      </c>
      <c r="BI10" s="24">
        <v>4</v>
      </c>
      <c r="BJ10" s="24">
        <v>4</v>
      </c>
      <c r="BK10" s="24">
        <v>4</v>
      </c>
      <c r="BL10" s="24">
        <v>1000</v>
      </c>
    </row>
    <row r="11" spans="1:64" ht="15" thickBot="1" x14ac:dyDescent="0.35">
      <c r="A11" s="19" t="str">
        <f>'14683Analizis II'!A14</f>
        <v>anonim10</v>
      </c>
      <c r="B11" s="19">
        <f>'14683Analizis II'!B14</f>
        <v>4</v>
      </c>
      <c r="C11" s="19">
        <f>'14683Analizis II'!C14</f>
        <v>4</v>
      </c>
      <c r="D11" s="19">
        <f>'14683Analizis II'!D14</f>
        <v>5</v>
      </c>
      <c r="E11" s="19">
        <f>'14683Analizis II'!E14</f>
        <v>5</v>
      </c>
      <c r="F11" s="19">
        <f>'14683Analizis II'!F14</f>
        <v>5</v>
      </c>
      <c r="H11">
        <f t="shared" si="7"/>
        <v>6</v>
      </c>
      <c r="I11">
        <f t="shared" si="1"/>
        <v>7</v>
      </c>
      <c r="J11">
        <f t="shared" si="1"/>
        <v>1</v>
      </c>
      <c r="K11">
        <f t="shared" si="1"/>
        <v>1</v>
      </c>
      <c r="L11">
        <f t="shared" si="1"/>
        <v>1</v>
      </c>
      <c r="N11">
        <f t="shared" si="8"/>
        <v>4173.8999999999996</v>
      </c>
      <c r="O11">
        <f t="shared" si="9"/>
        <v>3918.4</v>
      </c>
      <c r="P11">
        <f t="shared" si="10"/>
        <v>5000</v>
      </c>
      <c r="Q11">
        <f t="shared" si="11"/>
        <v>5000.3999999999996</v>
      </c>
      <c r="R11">
        <f t="shared" si="12"/>
        <v>5000</v>
      </c>
      <c r="T11">
        <f t="shared" si="13"/>
        <v>1.890075624999992E-3</v>
      </c>
      <c r="U11">
        <f t="shared" si="14"/>
        <v>4.1615999999999908E-4</v>
      </c>
      <c r="V11">
        <f t="shared" si="15"/>
        <v>0</v>
      </c>
      <c r="W11">
        <f t="shared" si="16"/>
        <v>6.3999999999883585E-9</v>
      </c>
      <c r="X11">
        <f t="shared" si="17"/>
        <v>0</v>
      </c>
      <c r="Y11">
        <v>1000</v>
      </c>
      <c r="Z11">
        <f t="shared" si="18"/>
        <v>9</v>
      </c>
      <c r="AA11">
        <f t="shared" si="3"/>
        <v>9</v>
      </c>
      <c r="AB11">
        <f t="shared" si="4"/>
        <v>1</v>
      </c>
      <c r="AC11">
        <f t="shared" si="5"/>
        <v>11</v>
      </c>
      <c r="AD11">
        <f t="shared" si="6"/>
        <v>1</v>
      </c>
      <c r="AE11">
        <f t="shared" si="19"/>
        <v>1000</v>
      </c>
      <c r="AH11" t="str">
        <f t="shared" si="21"/>
        <v>Felkészültség</v>
      </c>
      <c r="AI11">
        <f t="shared" ref="AI11:AT11" si="25">RANK(AI5,AI$2:AI$6,0)</f>
        <v>3</v>
      </c>
      <c r="AJ11">
        <f t="shared" si="25"/>
        <v>3</v>
      </c>
      <c r="AK11">
        <f t="shared" si="25"/>
        <v>3</v>
      </c>
      <c r="AL11">
        <f t="shared" si="25"/>
        <v>3</v>
      </c>
      <c r="AM11">
        <f t="shared" si="25"/>
        <v>3</v>
      </c>
      <c r="AN11">
        <f t="shared" si="25"/>
        <v>3</v>
      </c>
      <c r="AO11">
        <f t="shared" si="25"/>
        <v>3</v>
      </c>
      <c r="AP11">
        <f t="shared" si="25"/>
        <v>3</v>
      </c>
      <c r="AQ11">
        <f t="shared" si="25"/>
        <v>3</v>
      </c>
      <c r="AR11">
        <f t="shared" si="25"/>
        <v>3</v>
      </c>
      <c r="AS11">
        <f t="shared" si="25"/>
        <v>3</v>
      </c>
      <c r="AT11">
        <f t="shared" si="25"/>
        <v>3</v>
      </c>
      <c r="AU11">
        <f t="shared" si="23"/>
        <v>1000</v>
      </c>
      <c r="AY11" s="23" t="s">
        <v>318</v>
      </c>
      <c r="AZ11" s="24">
        <v>3</v>
      </c>
      <c r="BA11" s="24">
        <v>3</v>
      </c>
      <c r="BB11" s="24">
        <v>3</v>
      </c>
      <c r="BC11" s="24">
        <v>3</v>
      </c>
      <c r="BD11" s="24">
        <v>3</v>
      </c>
      <c r="BE11" s="24">
        <v>3</v>
      </c>
      <c r="BF11" s="24">
        <v>3</v>
      </c>
      <c r="BG11" s="24">
        <v>3</v>
      </c>
      <c r="BH11" s="24">
        <v>3</v>
      </c>
      <c r="BI11" s="24">
        <v>3</v>
      </c>
      <c r="BJ11" s="24">
        <v>3</v>
      </c>
      <c r="BK11" s="24">
        <v>3</v>
      </c>
      <c r="BL11" s="24">
        <v>1000</v>
      </c>
    </row>
    <row r="12" spans="1:64" ht="15" thickBot="1" x14ac:dyDescent="0.35">
      <c r="A12" s="19" t="str">
        <f>'14683Analizis II'!A15</f>
        <v>anonim11</v>
      </c>
      <c r="B12" s="19">
        <f>'14683Analizis II'!B15</f>
        <v>4</v>
      </c>
      <c r="C12" s="19">
        <f>'14683Analizis II'!C15</f>
        <v>4</v>
      </c>
      <c r="D12" s="19">
        <f>'14683Analizis II'!D15</f>
        <v>5</v>
      </c>
      <c r="E12" s="19">
        <f>'14683Analizis II'!E15</f>
        <v>5</v>
      </c>
      <c r="F12" s="19">
        <f>'14683Analizis II'!F15</f>
        <v>5</v>
      </c>
      <c r="H12">
        <f t="shared" si="7"/>
        <v>6</v>
      </c>
      <c r="I12">
        <f t="shared" si="1"/>
        <v>7</v>
      </c>
      <c r="J12">
        <f t="shared" si="1"/>
        <v>1</v>
      </c>
      <c r="K12">
        <f t="shared" si="1"/>
        <v>1</v>
      </c>
      <c r="L12">
        <f t="shared" si="1"/>
        <v>1</v>
      </c>
      <c r="N12">
        <f t="shared" si="8"/>
        <v>4173.8999999999996</v>
      </c>
      <c r="O12">
        <f t="shared" si="9"/>
        <v>3918.4</v>
      </c>
      <c r="P12">
        <f t="shared" si="10"/>
        <v>5000</v>
      </c>
      <c r="Q12">
        <f t="shared" si="11"/>
        <v>5000.3999999999996</v>
      </c>
      <c r="R12">
        <f t="shared" si="12"/>
        <v>5000</v>
      </c>
      <c r="T12">
        <f t="shared" si="13"/>
        <v>1.890075624999992E-3</v>
      </c>
      <c r="U12">
        <f t="shared" si="14"/>
        <v>4.1615999999999908E-4</v>
      </c>
      <c r="V12">
        <f t="shared" si="15"/>
        <v>0</v>
      </c>
      <c r="W12">
        <f t="shared" si="16"/>
        <v>6.3999999999883585E-9</v>
      </c>
      <c r="X12">
        <f t="shared" si="17"/>
        <v>0</v>
      </c>
      <c r="Y12">
        <v>1000</v>
      </c>
      <c r="Z12">
        <f t="shared" si="18"/>
        <v>9</v>
      </c>
      <c r="AA12">
        <f t="shared" si="3"/>
        <v>9</v>
      </c>
      <c r="AB12">
        <f t="shared" si="4"/>
        <v>1</v>
      </c>
      <c r="AC12">
        <f t="shared" si="5"/>
        <v>11</v>
      </c>
      <c r="AD12">
        <f t="shared" si="6"/>
        <v>1</v>
      </c>
      <c r="AE12">
        <f t="shared" si="19"/>
        <v>1000</v>
      </c>
      <c r="AH12" t="str">
        <f t="shared" si="21"/>
        <v>Előadásmód</v>
      </c>
      <c r="AI12">
        <f t="shared" ref="AI12:AT12" si="26">RANK(AI6,AI$2:AI$6,0)</f>
        <v>4</v>
      </c>
      <c r="AJ12">
        <f t="shared" si="26"/>
        <v>4</v>
      </c>
      <c r="AK12">
        <f t="shared" si="26"/>
        <v>4</v>
      </c>
      <c r="AL12">
        <f t="shared" si="26"/>
        <v>4</v>
      </c>
      <c r="AM12">
        <f t="shared" si="26"/>
        <v>4</v>
      </c>
      <c r="AN12">
        <f t="shared" si="26"/>
        <v>4</v>
      </c>
      <c r="AO12">
        <f t="shared" si="26"/>
        <v>4</v>
      </c>
      <c r="AP12">
        <f t="shared" si="26"/>
        <v>4</v>
      </c>
      <c r="AQ12">
        <f t="shared" si="26"/>
        <v>4</v>
      </c>
      <c r="AR12">
        <f t="shared" si="26"/>
        <v>4</v>
      </c>
      <c r="AS12">
        <f t="shared" si="26"/>
        <v>4</v>
      </c>
      <c r="AT12">
        <f t="shared" si="26"/>
        <v>4</v>
      </c>
      <c r="AU12">
        <f t="shared" si="23"/>
        <v>1000</v>
      </c>
      <c r="AY12" s="23" t="s">
        <v>319</v>
      </c>
      <c r="AZ12" s="24">
        <v>4</v>
      </c>
      <c r="BA12" s="24">
        <v>4</v>
      </c>
      <c r="BB12" s="24">
        <v>4</v>
      </c>
      <c r="BC12" s="24">
        <v>4</v>
      </c>
      <c r="BD12" s="24">
        <v>4</v>
      </c>
      <c r="BE12" s="24">
        <v>4</v>
      </c>
      <c r="BF12" s="24">
        <v>4</v>
      </c>
      <c r="BG12" s="24">
        <v>4</v>
      </c>
      <c r="BH12" s="24">
        <v>4</v>
      </c>
      <c r="BI12" s="24">
        <v>4</v>
      </c>
      <c r="BJ12" s="24">
        <v>4</v>
      </c>
      <c r="BK12" s="24">
        <v>4</v>
      </c>
      <c r="BL12" s="24">
        <v>1000</v>
      </c>
    </row>
    <row r="13" spans="1:64" ht="18.600000000000001" thickBot="1" x14ac:dyDescent="0.35">
      <c r="A13" t="str">
        <f>'14683Analizis II'!A16</f>
        <v>anonim12</v>
      </c>
      <c r="B13">
        <f>'14683Analizis II'!B16</f>
        <v>4</v>
      </c>
      <c r="C13">
        <f>'14683Analizis II'!C16</f>
        <v>3</v>
      </c>
      <c r="D13">
        <f>'14683Analizis II'!D16</f>
        <v>5</v>
      </c>
      <c r="E13">
        <f>'14683Analizis II'!E16</f>
        <v>5</v>
      </c>
      <c r="F13" s="5">
        <f>'14683Analizis II'!F16</f>
        <v>5</v>
      </c>
      <c r="H13">
        <f t="shared" si="7"/>
        <v>6</v>
      </c>
      <c r="I13">
        <f t="shared" si="1"/>
        <v>9</v>
      </c>
      <c r="J13">
        <f t="shared" si="1"/>
        <v>1</v>
      </c>
      <c r="K13">
        <f t="shared" si="1"/>
        <v>1</v>
      </c>
      <c r="L13">
        <f t="shared" si="1"/>
        <v>1</v>
      </c>
      <c r="N13">
        <f t="shared" si="8"/>
        <v>4173.8999999999996</v>
      </c>
      <c r="O13">
        <f t="shared" si="9"/>
        <v>3918.4</v>
      </c>
      <c r="P13">
        <f t="shared" si="10"/>
        <v>5000</v>
      </c>
      <c r="Q13">
        <f t="shared" si="11"/>
        <v>4998.3999999999996</v>
      </c>
      <c r="R13">
        <f t="shared" si="12"/>
        <v>5000</v>
      </c>
      <c r="T13">
        <f t="shared" si="13"/>
        <v>1.890075624999992E-3</v>
      </c>
      <c r="U13">
        <f t="shared" si="14"/>
        <v>9.3717617777777804E-2</v>
      </c>
      <c r="V13">
        <f t="shared" si="15"/>
        <v>0</v>
      </c>
      <c r="W13">
        <f t="shared" si="16"/>
        <v>1.0240000000004658E-7</v>
      </c>
      <c r="X13">
        <f t="shared" si="17"/>
        <v>0</v>
      </c>
      <c r="Y13">
        <v>1000</v>
      </c>
      <c r="Z13">
        <f t="shared" si="18"/>
        <v>9</v>
      </c>
      <c r="AA13">
        <f t="shared" si="3"/>
        <v>1</v>
      </c>
      <c r="AB13">
        <f t="shared" si="4"/>
        <v>1</v>
      </c>
      <c r="AC13">
        <f t="shared" si="5"/>
        <v>9</v>
      </c>
      <c r="AD13">
        <f t="shared" si="6"/>
        <v>1</v>
      </c>
      <c r="AE13">
        <f t="shared" si="19"/>
        <v>1000</v>
      </c>
      <c r="AY13" s="6"/>
    </row>
    <row r="14" spans="1:64" ht="15" thickBot="1" x14ac:dyDescent="0.35">
      <c r="N14" s="3">
        <f>AVERAGE(N2:N13)</f>
        <v>4000.0166666666669</v>
      </c>
      <c r="O14" s="3">
        <f t="shared" ref="O14:R14" si="27">AVERAGE(O2:O13)</f>
        <v>3918.4</v>
      </c>
      <c r="P14" s="3">
        <f t="shared" si="27"/>
        <v>4750</v>
      </c>
      <c r="Q14" s="3">
        <f t="shared" si="27"/>
        <v>5000.041666666667</v>
      </c>
      <c r="R14" s="3">
        <f t="shared" si="27"/>
        <v>4833.333333333333</v>
      </c>
      <c r="AY14" s="23" t="s">
        <v>320</v>
      </c>
      <c r="AZ14" s="23" t="s">
        <v>302</v>
      </c>
      <c r="BA14" s="23" t="s">
        <v>303</v>
      </c>
      <c r="BB14" s="23" t="s">
        <v>304</v>
      </c>
      <c r="BC14" s="23" t="s">
        <v>305</v>
      </c>
      <c r="BD14" s="23" t="s">
        <v>306</v>
      </c>
      <c r="BE14" s="23" t="s">
        <v>307</v>
      </c>
      <c r="BF14" s="23" t="s">
        <v>308</v>
      </c>
      <c r="BG14" s="23" t="s">
        <v>309</v>
      </c>
      <c r="BH14" s="23" t="s">
        <v>310</v>
      </c>
      <c r="BI14" s="23" t="s">
        <v>311</v>
      </c>
      <c r="BJ14" s="23" t="s">
        <v>312</v>
      </c>
      <c r="BK14" s="23" t="s">
        <v>313</v>
      </c>
    </row>
    <row r="15" spans="1:64" ht="15" thickBot="1" x14ac:dyDescent="0.35">
      <c r="A15" t="str">
        <f>A2</f>
        <v>anonim1</v>
      </c>
      <c r="B15">
        <f>H2</f>
        <v>6</v>
      </c>
      <c r="C15">
        <f t="shared" ref="C15:E26" si="28">I2</f>
        <v>9</v>
      </c>
      <c r="D15">
        <f t="shared" si="28"/>
        <v>1</v>
      </c>
      <c r="E15">
        <f t="shared" si="28"/>
        <v>1</v>
      </c>
      <c r="F15">
        <f>F2*1000</f>
        <v>5000</v>
      </c>
      <c r="N15" s="2">
        <f>AVERAGE(B2:B13)</f>
        <v>4</v>
      </c>
      <c r="O15" s="2">
        <f t="shared" ref="O15:R15" si="29">AVERAGE(C2:C13)</f>
        <v>3.9166666666666665</v>
      </c>
      <c r="P15" s="2">
        <f t="shared" si="29"/>
        <v>4.75</v>
      </c>
      <c r="Q15" s="2">
        <f t="shared" si="29"/>
        <v>5</v>
      </c>
      <c r="R15" s="2">
        <f t="shared" si="29"/>
        <v>4.833333333333333</v>
      </c>
      <c r="AY15" s="23" t="s">
        <v>321</v>
      </c>
      <c r="AZ15" s="24" t="s">
        <v>445</v>
      </c>
      <c r="BA15" s="24" t="s">
        <v>386</v>
      </c>
      <c r="BB15" s="24" t="s">
        <v>386</v>
      </c>
      <c r="BC15" s="24" t="s">
        <v>386</v>
      </c>
      <c r="BD15" s="24" t="s">
        <v>386</v>
      </c>
      <c r="BE15" s="24" t="s">
        <v>386</v>
      </c>
      <c r="BF15" s="24" t="s">
        <v>386</v>
      </c>
      <c r="BG15" s="24" t="s">
        <v>386</v>
      </c>
      <c r="BH15" s="24" t="s">
        <v>386</v>
      </c>
      <c r="BI15" s="24" t="s">
        <v>386</v>
      </c>
      <c r="BJ15" s="24" t="s">
        <v>386</v>
      </c>
      <c r="BK15" s="24" t="s">
        <v>386</v>
      </c>
    </row>
    <row r="16" spans="1:64" ht="130.19999999999999" thickBot="1" x14ac:dyDescent="0.35">
      <c r="A16" t="str">
        <f t="shared" ref="A16:A26" si="30">A3</f>
        <v>anonim2</v>
      </c>
      <c r="B16">
        <f t="shared" ref="B16:B26" si="31">H3</f>
        <v>1</v>
      </c>
      <c r="C16">
        <f t="shared" si="28"/>
        <v>1</v>
      </c>
      <c r="D16">
        <f t="shared" si="28"/>
        <v>1</v>
      </c>
      <c r="E16">
        <f t="shared" si="28"/>
        <v>1</v>
      </c>
      <c r="F16">
        <f t="shared" ref="F16:F26" si="32">F3*1000</f>
        <v>5000</v>
      </c>
      <c r="M16" s="20" t="s">
        <v>441</v>
      </c>
      <c r="N16">
        <f>SUM(B2:B10)+B13</f>
        <v>40</v>
      </c>
      <c r="O16">
        <f t="shared" ref="O16:R16" si="33">SUM(C2:C10)+C13</f>
        <v>39</v>
      </c>
      <c r="P16">
        <f t="shared" si="33"/>
        <v>47</v>
      </c>
      <c r="Q16">
        <f t="shared" si="33"/>
        <v>50</v>
      </c>
      <c r="R16">
        <f t="shared" si="33"/>
        <v>48</v>
      </c>
      <c r="AY16" s="23" t="s">
        <v>324</v>
      </c>
      <c r="AZ16" s="24" t="s">
        <v>446</v>
      </c>
      <c r="BA16" s="24" t="s">
        <v>388</v>
      </c>
      <c r="BB16" s="24" t="s">
        <v>388</v>
      </c>
      <c r="BC16" s="24" t="s">
        <v>388</v>
      </c>
      <c r="BD16" s="24" t="s">
        <v>388</v>
      </c>
      <c r="BE16" s="24" t="s">
        <v>388</v>
      </c>
      <c r="BF16" s="24" t="s">
        <v>388</v>
      </c>
      <c r="BG16" s="24" t="s">
        <v>388</v>
      </c>
      <c r="BH16" s="24" t="s">
        <v>388</v>
      </c>
      <c r="BI16" s="24" t="s">
        <v>388</v>
      </c>
      <c r="BJ16" s="24" t="s">
        <v>388</v>
      </c>
      <c r="BK16" s="24" t="s">
        <v>388</v>
      </c>
    </row>
    <row r="17" spans="1:67" ht="43.8" thickBot="1" x14ac:dyDescent="0.35">
      <c r="A17" t="str">
        <f t="shared" si="30"/>
        <v>anonim3</v>
      </c>
      <c r="B17">
        <f t="shared" si="31"/>
        <v>1</v>
      </c>
      <c r="C17">
        <f t="shared" si="28"/>
        <v>1</v>
      </c>
      <c r="D17">
        <f t="shared" si="28"/>
        <v>1</v>
      </c>
      <c r="E17">
        <f t="shared" si="28"/>
        <v>1</v>
      </c>
      <c r="F17">
        <f t="shared" si="32"/>
        <v>5000</v>
      </c>
      <c r="M17" s="28" t="s">
        <v>451</v>
      </c>
      <c r="N17">
        <f t="array" ref="N17:R17">TRANSPOSE(BL29:BL33)</f>
        <v>1018</v>
      </c>
      <c r="O17">
        <v>1015</v>
      </c>
      <c r="P17">
        <v>985</v>
      </c>
      <c r="Q17">
        <v>997</v>
      </c>
      <c r="R17">
        <v>985</v>
      </c>
      <c r="AY17" s="23" t="s">
        <v>326</v>
      </c>
      <c r="AZ17" s="24" t="s">
        <v>447</v>
      </c>
      <c r="BA17" s="24" t="s">
        <v>390</v>
      </c>
      <c r="BB17" s="24" t="s">
        <v>390</v>
      </c>
      <c r="BC17" s="24" t="s">
        <v>390</v>
      </c>
      <c r="BD17" s="24" t="s">
        <v>390</v>
      </c>
      <c r="BE17" s="24" t="s">
        <v>390</v>
      </c>
      <c r="BF17" s="24" t="s">
        <v>390</v>
      </c>
      <c r="BG17" s="24" t="s">
        <v>390</v>
      </c>
      <c r="BH17" s="24" t="s">
        <v>390</v>
      </c>
      <c r="BI17" s="24" t="s">
        <v>390</v>
      </c>
      <c r="BJ17" s="24" t="s">
        <v>390</v>
      </c>
      <c r="BK17" s="24" t="s">
        <v>390</v>
      </c>
    </row>
    <row r="18" spans="1:67" ht="18.600000000000001" thickBot="1" x14ac:dyDescent="0.35">
      <c r="A18" t="str">
        <f t="shared" si="30"/>
        <v>anonim4</v>
      </c>
      <c r="B18">
        <f t="shared" si="31"/>
        <v>1</v>
      </c>
      <c r="C18">
        <f t="shared" si="28"/>
        <v>1</v>
      </c>
      <c r="D18">
        <f t="shared" si="28"/>
        <v>1</v>
      </c>
      <c r="E18">
        <f t="shared" si="28"/>
        <v>1</v>
      </c>
      <c r="F18">
        <f t="shared" si="32"/>
        <v>5000</v>
      </c>
      <c r="Z18" s="6"/>
      <c r="AY18" s="23" t="s">
        <v>328</v>
      </c>
      <c r="AZ18" s="24" t="s">
        <v>448</v>
      </c>
      <c r="BA18" s="24" t="s">
        <v>392</v>
      </c>
      <c r="BB18" s="24" t="s">
        <v>392</v>
      </c>
      <c r="BC18" s="24" t="s">
        <v>392</v>
      </c>
      <c r="BD18" s="24" t="s">
        <v>392</v>
      </c>
      <c r="BE18" s="24" t="s">
        <v>392</v>
      </c>
      <c r="BF18" s="24" t="s">
        <v>392</v>
      </c>
      <c r="BG18" s="24" t="s">
        <v>392</v>
      </c>
      <c r="BH18" s="24" t="s">
        <v>392</v>
      </c>
      <c r="BI18" s="24" t="s">
        <v>392</v>
      </c>
      <c r="BJ18" s="24" t="s">
        <v>392</v>
      </c>
      <c r="BK18" s="24" t="s">
        <v>392</v>
      </c>
    </row>
    <row r="19" spans="1:67" ht="15" thickBot="1" x14ac:dyDescent="0.35">
      <c r="A19" t="str">
        <f t="shared" si="30"/>
        <v>anonim5</v>
      </c>
      <c r="B19">
        <f t="shared" si="31"/>
        <v>1</v>
      </c>
      <c r="C19">
        <f t="shared" si="28"/>
        <v>1</v>
      </c>
      <c r="D19">
        <f t="shared" si="28"/>
        <v>1</v>
      </c>
      <c r="E19">
        <f t="shared" si="28"/>
        <v>1</v>
      </c>
      <c r="F19">
        <f t="shared" si="32"/>
        <v>5000</v>
      </c>
      <c r="M19" t="s">
        <v>452</v>
      </c>
      <c r="N19" t="s">
        <v>453</v>
      </c>
      <c r="Z19" s="7"/>
      <c r="AY19" s="23" t="s">
        <v>330</v>
      </c>
      <c r="AZ19" s="24" t="s">
        <v>394</v>
      </c>
      <c r="BA19" s="24" t="s">
        <v>394</v>
      </c>
      <c r="BB19" s="24" t="s">
        <v>394</v>
      </c>
      <c r="BC19" s="24" t="s">
        <v>394</v>
      </c>
      <c r="BD19" s="24" t="s">
        <v>394</v>
      </c>
      <c r="BE19" s="24" t="s">
        <v>394</v>
      </c>
      <c r="BF19" s="24" t="s">
        <v>394</v>
      </c>
      <c r="BG19" s="24" t="s">
        <v>394</v>
      </c>
      <c r="BH19" s="24" t="s">
        <v>394</v>
      </c>
      <c r="BI19" s="24" t="s">
        <v>394</v>
      </c>
      <c r="BJ19" s="24" t="s">
        <v>394</v>
      </c>
      <c r="BK19" s="24" t="s">
        <v>394</v>
      </c>
    </row>
    <row r="20" spans="1:67" ht="18.600000000000001" thickBot="1" x14ac:dyDescent="0.35">
      <c r="A20" t="str">
        <f t="shared" si="30"/>
        <v>anonim6</v>
      </c>
      <c r="B20">
        <f t="shared" si="31"/>
        <v>1</v>
      </c>
      <c r="C20">
        <f t="shared" si="28"/>
        <v>1</v>
      </c>
      <c r="D20">
        <f t="shared" si="28"/>
        <v>1</v>
      </c>
      <c r="E20">
        <f t="shared" si="28"/>
        <v>1</v>
      </c>
      <c r="F20">
        <f t="shared" si="32"/>
        <v>5000</v>
      </c>
      <c r="N20" t="s">
        <v>454</v>
      </c>
      <c r="AY20" s="6"/>
    </row>
    <row r="21" spans="1:67" ht="15" thickBot="1" x14ac:dyDescent="0.35">
      <c r="A21" t="str">
        <f t="shared" si="30"/>
        <v>anonim7</v>
      </c>
      <c r="B21">
        <f t="shared" si="31"/>
        <v>6</v>
      </c>
      <c r="C21">
        <f t="shared" si="28"/>
        <v>1</v>
      </c>
      <c r="D21">
        <f t="shared" si="28"/>
        <v>1</v>
      </c>
      <c r="E21">
        <f t="shared" si="28"/>
        <v>1</v>
      </c>
      <c r="F21">
        <f t="shared" si="32"/>
        <v>5000</v>
      </c>
      <c r="N21" t="s">
        <v>455</v>
      </c>
      <c r="AY21" s="23" t="s">
        <v>332</v>
      </c>
      <c r="AZ21" s="23" t="s">
        <v>302</v>
      </c>
      <c r="BA21" s="23" t="s">
        <v>303</v>
      </c>
      <c r="BB21" s="23" t="s">
        <v>304</v>
      </c>
      <c r="BC21" s="23" t="s">
        <v>305</v>
      </c>
      <c r="BD21" s="23" t="s">
        <v>306</v>
      </c>
      <c r="BE21" s="23" t="s">
        <v>307</v>
      </c>
      <c r="BF21" s="23" t="s">
        <v>308</v>
      </c>
      <c r="BG21" s="23" t="s">
        <v>309</v>
      </c>
      <c r="BH21" s="23" t="s">
        <v>310</v>
      </c>
      <c r="BI21" s="23" t="s">
        <v>311</v>
      </c>
      <c r="BJ21" s="23" t="s">
        <v>312</v>
      </c>
      <c r="BK21" s="23" t="s">
        <v>313</v>
      </c>
    </row>
    <row r="22" spans="1:67" ht="21" thickBot="1" x14ac:dyDescent="0.35">
      <c r="A22" t="str">
        <f t="shared" si="30"/>
        <v>anonim8</v>
      </c>
      <c r="B22">
        <f t="shared" si="31"/>
        <v>11</v>
      </c>
      <c r="C22">
        <f t="shared" si="28"/>
        <v>12</v>
      </c>
      <c r="D22">
        <f t="shared" si="28"/>
        <v>12</v>
      </c>
      <c r="E22">
        <f t="shared" si="28"/>
        <v>1</v>
      </c>
      <c r="F22">
        <f t="shared" si="32"/>
        <v>4000</v>
      </c>
      <c r="N22" t="s">
        <v>456</v>
      </c>
      <c r="Z22" s="8" t="s">
        <v>294</v>
      </c>
      <c r="AA22" s="9">
        <v>9089119</v>
      </c>
      <c r="AB22" s="8" t="s">
        <v>295</v>
      </c>
      <c r="AC22" s="9">
        <v>12</v>
      </c>
      <c r="AD22" s="8" t="s">
        <v>296</v>
      </c>
      <c r="AE22" s="9">
        <v>5</v>
      </c>
      <c r="AF22" s="8" t="s">
        <v>297</v>
      </c>
      <c r="AG22" s="9">
        <v>12</v>
      </c>
      <c r="AH22" s="8" t="s">
        <v>298</v>
      </c>
      <c r="AI22" s="9">
        <v>0</v>
      </c>
      <c r="AJ22" s="8" t="s">
        <v>299</v>
      </c>
      <c r="AK22" s="9" t="s">
        <v>415</v>
      </c>
      <c r="AY22" s="23" t="s">
        <v>321</v>
      </c>
      <c r="AZ22" s="24">
        <v>980</v>
      </c>
      <c r="BA22" s="24">
        <v>4</v>
      </c>
      <c r="BB22" s="24">
        <v>4</v>
      </c>
      <c r="BC22" s="24">
        <v>4</v>
      </c>
      <c r="BD22" s="24">
        <v>4</v>
      </c>
      <c r="BE22" s="24">
        <v>4</v>
      </c>
      <c r="BF22" s="24">
        <v>4</v>
      </c>
      <c r="BG22" s="24">
        <v>4</v>
      </c>
      <c r="BH22" s="24">
        <v>4</v>
      </c>
      <c r="BI22" s="24">
        <v>4</v>
      </c>
      <c r="BJ22" s="24">
        <v>4</v>
      </c>
      <c r="BK22" s="24">
        <v>4</v>
      </c>
    </row>
    <row r="23" spans="1:67" ht="18.600000000000001" thickBot="1" x14ac:dyDescent="0.35">
      <c r="A23" t="str">
        <f t="shared" si="30"/>
        <v>anonim9</v>
      </c>
      <c r="B23">
        <f t="shared" si="31"/>
        <v>12</v>
      </c>
      <c r="C23">
        <f t="shared" si="28"/>
        <v>11</v>
      </c>
      <c r="D23">
        <f t="shared" si="28"/>
        <v>11</v>
      </c>
      <c r="E23">
        <f t="shared" si="28"/>
        <v>1</v>
      </c>
      <c r="F23">
        <f t="shared" si="32"/>
        <v>4000</v>
      </c>
      <c r="N23" t="s">
        <v>457</v>
      </c>
      <c r="Z23" s="6"/>
      <c r="AY23" s="23" t="s">
        <v>324</v>
      </c>
      <c r="AZ23" s="24">
        <v>976</v>
      </c>
      <c r="BA23" s="24">
        <v>3</v>
      </c>
      <c r="BB23" s="24">
        <v>3</v>
      </c>
      <c r="BC23" s="24">
        <v>3</v>
      </c>
      <c r="BD23" s="24">
        <v>3</v>
      </c>
      <c r="BE23" s="24">
        <v>3</v>
      </c>
      <c r="BF23" s="24">
        <v>3</v>
      </c>
      <c r="BG23" s="24">
        <v>3</v>
      </c>
      <c r="BH23" s="24">
        <v>3</v>
      </c>
      <c r="BI23" s="24">
        <v>3</v>
      </c>
      <c r="BJ23" s="24">
        <v>3</v>
      </c>
      <c r="BK23" s="24">
        <v>3</v>
      </c>
    </row>
    <row r="24" spans="1:67" ht="15" thickBot="1" x14ac:dyDescent="0.35">
      <c r="A24" t="str">
        <f t="shared" si="30"/>
        <v>anonim10</v>
      </c>
      <c r="B24">
        <f t="shared" si="31"/>
        <v>6</v>
      </c>
      <c r="C24">
        <f t="shared" si="28"/>
        <v>7</v>
      </c>
      <c r="D24">
        <f t="shared" si="28"/>
        <v>1</v>
      </c>
      <c r="E24">
        <f t="shared" si="28"/>
        <v>1</v>
      </c>
      <c r="F24">
        <f t="shared" si="32"/>
        <v>5000</v>
      </c>
      <c r="Z24" s="10" t="s">
        <v>301</v>
      </c>
      <c r="AA24" s="10" t="s">
        <v>302</v>
      </c>
      <c r="AB24" s="10" t="s">
        <v>303</v>
      </c>
      <c r="AC24" s="10" t="s">
        <v>304</v>
      </c>
      <c r="AD24" s="10" t="s">
        <v>305</v>
      </c>
      <c r="AE24" s="10" t="s">
        <v>306</v>
      </c>
      <c r="AF24" s="10" t="s">
        <v>416</v>
      </c>
      <c r="AY24" s="23" t="s">
        <v>326</v>
      </c>
      <c r="AZ24" s="24">
        <v>975</v>
      </c>
      <c r="BA24" s="24">
        <v>2</v>
      </c>
      <c r="BB24" s="24">
        <v>2</v>
      </c>
      <c r="BC24" s="24">
        <v>2</v>
      </c>
      <c r="BD24" s="24">
        <v>2</v>
      </c>
      <c r="BE24" s="24">
        <v>2</v>
      </c>
      <c r="BF24" s="24">
        <v>2</v>
      </c>
      <c r="BG24" s="24">
        <v>2</v>
      </c>
      <c r="BH24" s="24">
        <v>2</v>
      </c>
      <c r="BI24" s="24">
        <v>2</v>
      </c>
      <c r="BJ24" s="24">
        <v>2</v>
      </c>
      <c r="BK24" s="24">
        <v>2</v>
      </c>
    </row>
    <row r="25" spans="1:67" ht="15" thickBot="1" x14ac:dyDescent="0.35">
      <c r="A25" t="str">
        <f t="shared" si="30"/>
        <v>anonim11</v>
      </c>
      <c r="B25">
        <f t="shared" si="31"/>
        <v>6</v>
      </c>
      <c r="C25">
        <f t="shared" si="28"/>
        <v>7</v>
      </c>
      <c r="D25">
        <f t="shared" si="28"/>
        <v>1</v>
      </c>
      <c r="E25">
        <f t="shared" si="28"/>
        <v>1</v>
      </c>
      <c r="F25">
        <f t="shared" si="32"/>
        <v>5000</v>
      </c>
      <c r="Z25" s="10" t="s">
        <v>315</v>
      </c>
      <c r="AA25" s="11">
        <v>9</v>
      </c>
      <c r="AB25" s="11">
        <v>1</v>
      </c>
      <c r="AC25" s="11">
        <v>1</v>
      </c>
      <c r="AD25" s="11">
        <v>9</v>
      </c>
      <c r="AE25" s="11">
        <v>1</v>
      </c>
      <c r="AF25" s="11">
        <v>1000</v>
      </c>
      <c r="AY25" s="23" t="s">
        <v>328</v>
      </c>
      <c r="AZ25" s="24">
        <v>974</v>
      </c>
      <c r="BA25" s="24">
        <v>1</v>
      </c>
      <c r="BB25" s="24">
        <v>1</v>
      </c>
      <c r="BC25" s="24">
        <v>1</v>
      </c>
      <c r="BD25" s="24">
        <v>1</v>
      </c>
      <c r="BE25" s="24">
        <v>1</v>
      </c>
      <c r="BF25" s="24">
        <v>1</v>
      </c>
      <c r="BG25" s="24">
        <v>1</v>
      </c>
      <c r="BH25" s="24">
        <v>1</v>
      </c>
      <c r="BI25" s="24">
        <v>1</v>
      </c>
      <c r="BJ25" s="24">
        <v>1</v>
      </c>
      <c r="BK25" s="24">
        <v>1</v>
      </c>
    </row>
    <row r="26" spans="1:67" ht="15" thickBot="1" x14ac:dyDescent="0.35">
      <c r="A26" t="str">
        <f t="shared" si="30"/>
        <v>anonim12</v>
      </c>
      <c r="B26">
        <f t="shared" si="31"/>
        <v>6</v>
      </c>
      <c r="C26">
        <f t="shared" si="28"/>
        <v>9</v>
      </c>
      <c r="D26">
        <f t="shared" si="28"/>
        <v>1</v>
      </c>
      <c r="E26">
        <f t="shared" si="28"/>
        <v>1</v>
      </c>
      <c r="F26">
        <f t="shared" si="32"/>
        <v>5000</v>
      </c>
      <c r="M26" t="s">
        <v>511</v>
      </c>
      <c r="N26">
        <f t="array" ref="N26:R26">TRANSPOSE('14683Analizis II'!J58:J62)</f>
        <v>991.8</v>
      </c>
      <c r="O26">
        <v>996.8</v>
      </c>
      <c r="P26">
        <v>1001.8</v>
      </c>
      <c r="Q26">
        <v>1005.8</v>
      </c>
      <c r="R26">
        <v>1003.8</v>
      </c>
      <c r="Z26" s="10" t="s">
        <v>316</v>
      </c>
      <c r="AA26" s="11">
        <v>4</v>
      </c>
      <c r="AB26" s="11">
        <v>4</v>
      </c>
      <c r="AC26" s="11">
        <v>1</v>
      </c>
      <c r="AD26" s="11">
        <v>3</v>
      </c>
      <c r="AE26" s="11">
        <v>1</v>
      </c>
      <c r="AF26" s="11">
        <v>1000</v>
      </c>
      <c r="AY26" s="23" t="s">
        <v>330</v>
      </c>
      <c r="AZ26" s="24">
        <v>0</v>
      </c>
      <c r="BA26" s="24">
        <v>0</v>
      </c>
      <c r="BB26" s="24">
        <v>0</v>
      </c>
      <c r="BC26" s="24">
        <v>0</v>
      </c>
      <c r="BD26" s="24">
        <v>0</v>
      </c>
      <c r="BE26" s="24">
        <v>0</v>
      </c>
      <c r="BF26" s="24">
        <v>0</v>
      </c>
      <c r="BG26" s="24">
        <v>0</v>
      </c>
      <c r="BH26" s="24">
        <v>0</v>
      </c>
      <c r="BI26" s="24">
        <v>0</v>
      </c>
      <c r="BJ26" s="24">
        <v>0</v>
      </c>
      <c r="BK26" s="24">
        <v>0</v>
      </c>
    </row>
    <row r="27" spans="1:67" ht="18.600000000000001" thickBot="1" x14ac:dyDescent="0.35">
      <c r="Z27" s="10" t="s">
        <v>317</v>
      </c>
      <c r="AA27" s="11">
        <v>4</v>
      </c>
      <c r="AB27" s="11">
        <v>4</v>
      </c>
      <c r="AC27" s="11">
        <v>1</v>
      </c>
      <c r="AD27" s="11">
        <v>3</v>
      </c>
      <c r="AE27" s="11">
        <v>1</v>
      </c>
      <c r="AF27" s="11">
        <v>1000</v>
      </c>
      <c r="AY27" s="6"/>
    </row>
    <row r="28" spans="1:67" ht="15" thickBot="1" x14ac:dyDescent="0.35">
      <c r="A28" t="str">
        <f>A2</f>
        <v>anonim1</v>
      </c>
      <c r="B28">
        <f>H2</f>
        <v>6</v>
      </c>
      <c r="C28">
        <f t="shared" ref="C28:D39" si="34">I2</f>
        <v>9</v>
      </c>
      <c r="D28">
        <f t="shared" si="34"/>
        <v>1</v>
      </c>
      <c r="E28">
        <f>L2</f>
        <v>1</v>
      </c>
      <c r="F28">
        <f t="shared" ref="F28:F39" si="35">E2*1000</f>
        <v>5000</v>
      </c>
      <c r="Z28" s="10" t="s">
        <v>318</v>
      </c>
      <c r="AA28" s="11">
        <v>4</v>
      </c>
      <c r="AB28" s="11">
        <v>4</v>
      </c>
      <c r="AC28" s="11">
        <v>1</v>
      </c>
      <c r="AD28" s="11">
        <v>3</v>
      </c>
      <c r="AE28" s="11">
        <v>1</v>
      </c>
      <c r="AF28" s="11">
        <v>1000</v>
      </c>
      <c r="AY28" s="23" t="s">
        <v>395</v>
      </c>
      <c r="AZ28" s="23" t="s">
        <v>302</v>
      </c>
      <c r="BA28" s="23" t="s">
        <v>303</v>
      </c>
      <c r="BB28" s="23" t="s">
        <v>304</v>
      </c>
      <c r="BC28" s="23" t="s">
        <v>305</v>
      </c>
      <c r="BD28" s="23" t="s">
        <v>306</v>
      </c>
      <c r="BE28" s="23" t="s">
        <v>307</v>
      </c>
      <c r="BF28" s="23" t="s">
        <v>308</v>
      </c>
      <c r="BG28" s="23" t="s">
        <v>309</v>
      </c>
      <c r="BH28" s="23" t="s">
        <v>310</v>
      </c>
      <c r="BI28" s="23" t="s">
        <v>311</v>
      </c>
      <c r="BJ28" s="23" t="s">
        <v>312</v>
      </c>
      <c r="BK28" s="23" t="s">
        <v>313</v>
      </c>
      <c r="BL28" s="23" t="s">
        <v>334</v>
      </c>
      <c r="BM28" s="23" t="s">
        <v>335</v>
      </c>
      <c r="BN28" s="23" t="s">
        <v>336</v>
      </c>
      <c r="BO28" s="23" t="s">
        <v>337</v>
      </c>
    </row>
    <row r="29" spans="1:67" ht="15" thickBot="1" x14ac:dyDescent="0.35">
      <c r="A29" t="str">
        <f t="shared" ref="A29:A39" si="36">A3</f>
        <v>anonim2</v>
      </c>
      <c r="B29">
        <f t="shared" ref="B29:B39" si="37">H3</f>
        <v>1</v>
      </c>
      <c r="C29">
        <f t="shared" si="34"/>
        <v>1</v>
      </c>
      <c r="D29">
        <f t="shared" si="34"/>
        <v>1</v>
      </c>
      <c r="E29">
        <f t="shared" ref="E29:E39" si="38">L3</f>
        <v>1</v>
      </c>
      <c r="F29">
        <f t="shared" si="35"/>
        <v>5000</v>
      </c>
      <c r="Z29" s="10" t="s">
        <v>319</v>
      </c>
      <c r="AA29" s="11">
        <v>4</v>
      </c>
      <c r="AB29" s="11">
        <v>4</v>
      </c>
      <c r="AC29" s="11">
        <v>1</v>
      </c>
      <c r="AD29" s="11">
        <v>3</v>
      </c>
      <c r="AE29" s="11">
        <v>1</v>
      </c>
      <c r="AF29" s="11">
        <v>1000</v>
      </c>
      <c r="AY29" s="23" t="s">
        <v>315</v>
      </c>
      <c r="AZ29" s="24">
        <v>976</v>
      </c>
      <c r="BA29" s="24">
        <v>4</v>
      </c>
      <c r="BB29" s="24">
        <v>4</v>
      </c>
      <c r="BC29" s="24">
        <v>4</v>
      </c>
      <c r="BD29" s="24">
        <v>4</v>
      </c>
      <c r="BE29" s="24">
        <v>4</v>
      </c>
      <c r="BF29" s="24">
        <v>3</v>
      </c>
      <c r="BG29" s="24">
        <v>4</v>
      </c>
      <c r="BH29" s="24">
        <v>4</v>
      </c>
      <c r="BI29" s="24">
        <v>4</v>
      </c>
      <c r="BJ29" s="24">
        <v>4</v>
      </c>
      <c r="BK29" s="24">
        <v>3</v>
      </c>
      <c r="BL29" s="24">
        <v>1018</v>
      </c>
      <c r="BM29" s="24">
        <v>1000</v>
      </c>
      <c r="BN29" s="24">
        <v>-18</v>
      </c>
      <c r="BO29" s="24">
        <v>-1.8</v>
      </c>
    </row>
    <row r="30" spans="1:67" ht="15" thickBot="1" x14ac:dyDescent="0.35">
      <c r="A30" t="str">
        <f t="shared" si="36"/>
        <v>anonim3</v>
      </c>
      <c r="B30">
        <f t="shared" si="37"/>
        <v>1</v>
      </c>
      <c r="C30">
        <f t="shared" si="34"/>
        <v>1</v>
      </c>
      <c r="D30">
        <f t="shared" si="34"/>
        <v>1</v>
      </c>
      <c r="E30">
        <f t="shared" si="38"/>
        <v>1</v>
      </c>
      <c r="F30">
        <f t="shared" si="35"/>
        <v>5000</v>
      </c>
      <c r="M30" t="s">
        <v>504</v>
      </c>
      <c r="N30" t="str">
        <f>N1</f>
        <v>Követelmények teljesíthetősége</v>
      </c>
      <c r="O30" t="str">
        <f t="shared" ref="O30:R30" si="39">O1</f>
        <v>Tárgy hasznossága</v>
      </c>
      <c r="P30" t="str">
        <f t="shared" si="39"/>
        <v>Segítőkészség</v>
      </c>
      <c r="Q30" t="str">
        <f t="shared" si="39"/>
        <v>Felkészültség</v>
      </c>
      <c r="R30" t="str">
        <f t="shared" si="39"/>
        <v>Előadásmód</v>
      </c>
      <c r="Z30" s="10" t="s">
        <v>355</v>
      </c>
      <c r="AA30" s="11">
        <v>4</v>
      </c>
      <c r="AB30" s="11">
        <v>4</v>
      </c>
      <c r="AC30" s="11">
        <v>1</v>
      </c>
      <c r="AD30" s="11">
        <v>3</v>
      </c>
      <c r="AE30" s="11">
        <v>1</v>
      </c>
      <c r="AF30" s="11">
        <v>1000</v>
      </c>
      <c r="AY30" s="23" t="s">
        <v>316</v>
      </c>
      <c r="AZ30" s="24">
        <v>980</v>
      </c>
      <c r="BA30" s="24">
        <v>3</v>
      </c>
      <c r="BB30" s="24">
        <v>3</v>
      </c>
      <c r="BC30" s="24">
        <v>3</v>
      </c>
      <c r="BD30" s="24">
        <v>3</v>
      </c>
      <c r="BE30" s="24">
        <v>3</v>
      </c>
      <c r="BF30" s="24">
        <v>4</v>
      </c>
      <c r="BG30" s="24">
        <v>3</v>
      </c>
      <c r="BH30" s="24">
        <v>3</v>
      </c>
      <c r="BI30" s="24">
        <v>3</v>
      </c>
      <c r="BJ30" s="24">
        <v>3</v>
      </c>
      <c r="BK30" s="24">
        <v>4</v>
      </c>
      <c r="BL30" s="24">
        <v>1015</v>
      </c>
      <c r="BM30" s="24">
        <v>1000</v>
      </c>
      <c r="BN30" s="24">
        <v>-15</v>
      </c>
      <c r="BO30" s="24">
        <v>-1.5</v>
      </c>
    </row>
    <row r="31" spans="1:67" ht="15" thickBot="1" x14ac:dyDescent="0.35">
      <c r="A31" t="str">
        <f t="shared" si="36"/>
        <v>anonim4</v>
      </c>
      <c r="B31">
        <f t="shared" si="37"/>
        <v>1</v>
      </c>
      <c r="C31">
        <f t="shared" si="34"/>
        <v>1</v>
      </c>
      <c r="D31">
        <f t="shared" si="34"/>
        <v>1</v>
      </c>
      <c r="E31">
        <f t="shared" si="38"/>
        <v>1</v>
      </c>
      <c r="F31">
        <f t="shared" si="35"/>
        <v>5000</v>
      </c>
      <c r="M31" t="s">
        <v>505</v>
      </c>
      <c r="N31" s="3">
        <f>N14</f>
        <v>4000.0166666666669</v>
      </c>
      <c r="O31" s="3">
        <f t="shared" ref="O31:R31" si="40">O14</f>
        <v>3918.4</v>
      </c>
      <c r="P31" s="3">
        <f t="shared" si="40"/>
        <v>4750</v>
      </c>
      <c r="Q31" s="3">
        <f t="shared" si="40"/>
        <v>5000.041666666667</v>
      </c>
      <c r="R31" s="3">
        <f t="shared" si="40"/>
        <v>4833.333333333333</v>
      </c>
      <c r="Z31" s="10" t="s">
        <v>356</v>
      </c>
      <c r="AA31" s="11">
        <v>3</v>
      </c>
      <c r="AB31" s="11">
        <v>3</v>
      </c>
      <c r="AC31" s="11">
        <v>1</v>
      </c>
      <c r="AD31" s="11">
        <v>8</v>
      </c>
      <c r="AE31" s="11">
        <v>1</v>
      </c>
      <c r="AF31" s="11">
        <v>1000</v>
      </c>
      <c r="AY31" s="23" t="s">
        <v>317</v>
      </c>
      <c r="AZ31" s="24">
        <v>974</v>
      </c>
      <c r="BA31" s="24">
        <v>1</v>
      </c>
      <c r="BB31" s="24">
        <v>1</v>
      </c>
      <c r="BC31" s="24">
        <v>1</v>
      </c>
      <c r="BD31" s="24">
        <v>1</v>
      </c>
      <c r="BE31" s="24">
        <v>1</v>
      </c>
      <c r="BF31" s="24">
        <v>1</v>
      </c>
      <c r="BG31" s="24">
        <v>1</v>
      </c>
      <c r="BH31" s="24">
        <v>1</v>
      </c>
      <c r="BI31" s="24">
        <v>1</v>
      </c>
      <c r="BJ31" s="24">
        <v>1</v>
      </c>
      <c r="BK31" s="24">
        <v>1</v>
      </c>
      <c r="BL31" s="24">
        <v>985</v>
      </c>
      <c r="BM31" s="24">
        <v>1000</v>
      </c>
      <c r="BN31" s="24">
        <v>15</v>
      </c>
      <c r="BO31" s="24">
        <v>1.5</v>
      </c>
    </row>
    <row r="32" spans="1:67" ht="15" thickBot="1" x14ac:dyDescent="0.35">
      <c r="A32" t="str">
        <f t="shared" si="36"/>
        <v>anonim5</v>
      </c>
      <c r="B32">
        <f t="shared" si="37"/>
        <v>1</v>
      </c>
      <c r="C32">
        <f t="shared" si="34"/>
        <v>1</v>
      </c>
      <c r="D32">
        <f t="shared" si="34"/>
        <v>1</v>
      </c>
      <c r="E32">
        <f t="shared" si="38"/>
        <v>1</v>
      </c>
      <c r="F32">
        <f t="shared" si="35"/>
        <v>5000</v>
      </c>
      <c r="M32" t="s">
        <v>506</v>
      </c>
      <c r="N32" s="3">
        <f>N16</f>
        <v>40</v>
      </c>
      <c r="O32" s="3">
        <f t="shared" ref="O32:R32" si="41">O16</f>
        <v>39</v>
      </c>
      <c r="P32" s="3">
        <f t="shared" si="41"/>
        <v>47</v>
      </c>
      <c r="Q32" s="3">
        <f t="shared" si="41"/>
        <v>50</v>
      </c>
      <c r="R32" s="3">
        <f t="shared" si="41"/>
        <v>48</v>
      </c>
      <c r="Z32" s="10" t="s">
        <v>357</v>
      </c>
      <c r="AA32" s="11">
        <v>2</v>
      </c>
      <c r="AB32" s="11">
        <v>9</v>
      </c>
      <c r="AC32" s="11">
        <v>1</v>
      </c>
      <c r="AD32" s="11">
        <v>1</v>
      </c>
      <c r="AE32" s="11">
        <v>1</v>
      </c>
      <c r="AF32" s="11">
        <v>1000</v>
      </c>
      <c r="AY32" s="23" t="s">
        <v>318</v>
      </c>
      <c r="AZ32" s="24">
        <v>975</v>
      </c>
      <c r="BA32" s="24">
        <v>2</v>
      </c>
      <c r="BB32" s="24">
        <v>2</v>
      </c>
      <c r="BC32" s="24">
        <v>2</v>
      </c>
      <c r="BD32" s="24">
        <v>2</v>
      </c>
      <c r="BE32" s="24">
        <v>2</v>
      </c>
      <c r="BF32" s="24">
        <v>2</v>
      </c>
      <c r="BG32" s="24">
        <v>2</v>
      </c>
      <c r="BH32" s="24">
        <v>2</v>
      </c>
      <c r="BI32" s="24">
        <v>2</v>
      </c>
      <c r="BJ32" s="24">
        <v>2</v>
      </c>
      <c r="BK32" s="24">
        <v>2</v>
      </c>
      <c r="BL32" s="24">
        <v>997</v>
      </c>
      <c r="BM32" s="24">
        <v>1000</v>
      </c>
      <c r="BN32" s="24">
        <v>3</v>
      </c>
      <c r="BO32" s="24">
        <v>0.3</v>
      </c>
    </row>
    <row r="33" spans="1:67" ht="15" thickBot="1" x14ac:dyDescent="0.35">
      <c r="A33" t="str">
        <f t="shared" si="36"/>
        <v>anonim6</v>
      </c>
      <c r="B33">
        <f t="shared" si="37"/>
        <v>1</v>
      </c>
      <c r="C33">
        <f t="shared" si="34"/>
        <v>1</v>
      </c>
      <c r="D33">
        <f t="shared" si="34"/>
        <v>1</v>
      </c>
      <c r="E33">
        <f t="shared" si="38"/>
        <v>1</v>
      </c>
      <c r="F33">
        <f t="shared" si="35"/>
        <v>5000</v>
      </c>
      <c r="M33" t="s">
        <v>507</v>
      </c>
      <c r="N33" s="3">
        <f t="shared" ref="N33:R33" si="42">N17</f>
        <v>1018</v>
      </c>
      <c r="O33" s="3">
        <f t="shared" si="42"/>
        <v>1015</v>
      </c>
      <c r="P33" s="3">
        <f t="shared" si="42"/>
        <v>985</v>
      </c>
      <c r="Q33" s="3">
        <f t="shared" si="42"/>
        <v>997</v>
      </c>
      <c r="R33" s="3">
        <f t="shared" si="42"/>
        <v>985</v>
      </c>
      <c r="Z33" s="10" t="s">
        <v>358</v>
      </c>
      <c r="AA33" s="11">
        <v>1</v>
      </c>
      <c r="AB33" s="11">
        <v>9</v>
      </c>
      <c r="AC33" s="11">
        <v>1</v>
      </c>
      <c r="AD33" s="11">
        <v>2</v>
      </c>
      <c r="AE33" s="11">
        <v>1</v>
      </c>
      <c r="AF33" s="11">
        <v>1000</v>
      </c>
      <c r="AY33" s="23" t="s">
        <v>319</v>
      </c>
      <c r="AZ33" s="24">
        <v>974</v>
      </c>
      <c r="BA33" s="24">
        <v>1</v>
      </c>
      <c r="BB33" s="24">
        <v>1</v>
      </c>
      <c r="BC33" s="24">
        <v>1</v>
      </c>
      <c r="BD33" s="24">
        <v>1</v>
      </c>
      <c r="BE33" s="24">
        <v>1</v>
      </c>
      <c r="BF33" s="24">
        <v>1</v>
      </c>
      <c r="BG33" s="24">
        <v>1</v>
      </c>
      <c r="BH33" s="24">
        <v>1</v>
      </c>
      <c r="BI33" s="24">
        <v>1</v>
      </c>
      <c r="BJ33" s="24">
        <v>1</v>
      </c>
      <c r="BK33" s="24">
        <v>1</v>
      </c>
      <c r="BL33" s="24">
        <v>985</v>
      </c>
      <c r="BM33" s="24">
        <v>1000</v>
      </c>
      <c r="BN33" s="24">
        <v>15</v>
      </c>
      <c r="BO33" s="24">
        <v>1.5</v>
      </c>
    </row>
    <row r="34" spans="1:67" ht="15" thickBot="1" x14ac:dyDescent="0.35">
      <c r="A34" t="str">
        <f t="shared" si="36"/>
        <v>anonim7</v>
      </c>
      <c r="B34">
        <f t="shared" si="37"/>
        <v>6</v>
      </c>
      <c r="C34">
        <f t="shared" si="34"/>
        <v>1</v>
      </c>
      <c r="D34">
        <f t="shared" si="34"/>
        <v>1</v>
      </c>
      <c r="E34">
        <f t="shared" si="38"/>
        <v>1</v>
      </c>
      <c r="F34">
        <f t="shared" si="35"/>
        <v>5000</v>
      </c>
      <c r="M34" t="s">
        <v>508</v>
      </c>
      <c r="N34">
        <f>N26</f>
        <v>991.8</v>
      </c>
      <c r="O34">
        <f t="shared" ref="O34:R34" si="43">O26</f>
        <v>996.8</v>
      </c>
      <c r="P34">
        <f t="shared" si="43"/>
        <v>1001.8</v>
      </c>
      <c r="Q34">
        <f t="shared" si="43"/>
        <v>1005.8</v>
      </c>
      <c r="R34">
        <f t="shared" si="43"/>
        <v>1003.8</v>
      </c>
      <c r="Z34" s="10" t="s">
        <v>359</v>
      </c>
      <c r="AA34" s="11">
        <v>9</v>
      </c>
      <c r="AB34" s="11">
        <v>9</v>
      </c>
      <c r="AC34" s="11">
        <v>1</v>
      </c>
      <c r="AD34" s="11">
        <v>11</v>
      </c>
      <c r="AE34" s="11">
        <v>1</v>
      </c>
      <c r="AF34" s="11">
        <v>1000</v>
      </c>
    </row>
    <row r="35" spans="1:67" ht="15" thickBot="1" x14ac:dyDescent="0.35">
      <c r="A35" t="str">
        <f t="shared" si="36"/>
        <v>anonim8</v>
      </c>
      <c r="B35">
        <f t="shared" si="37"/>
        <v>11</v>
      </c>
      <c r="C35">
        <f t="shared" si="34"/>
        <v>12</v>
      </c>
      <c r="D35">
        <f t="shared" si="34"/>
        <v>12</v>
      </c>
      <c r="E35">
        <f t="shared" si="38"/>
        <v>11</v>
      </c>
      <c r="F35">
        <f t="shared" si="35"/>
        <v>5000</v>
      </c>
      <c r="Z35" s="10" t="s">
        <v>360</v>
      </c>
      <c r="AA35" s="11">
        <v>9</v>
      </c>
      <c r="AB35" s="11">
        <v>9</v>
      </c>
      <c r="AC35" s="11">
        <v>1</v>
      </c>
      <c r="AD35" s="11">
        <v>11</v>
      </c>
      <c r="AE35" s="11">
        <v>1</v>
      </c>
      <c r="AF35" s="11">
        <v>1000</v>
      </c>
      <c r="AY35" s="25" t="s">
        <v>338</v>
      </c>
      <c r="AZ35" s="26">
        <v>1024</v>
      </c>
    </row>
    <row r="36" spans="1:67" ht="15" thickBot="1" x14ac:dyDescent="0.35">
      <c r="A36" t="str">
        <f t="shared" si="36"/>
        <v>anonim9</v>
      </c>
      <c r="B36">
        <f t="shared" si="37"/>
        <v>12</v>
      </c>
      <c r="C36">
        <f t="shared" si="34"/>
        <v>11</v>
      </c>
      <c r="D36">
        <f t="shared" si="34"/>
        <v>11</v>
      </c>
      <c r="E36">
        <f t="shared" si="38"/>
        <v>11</v>
      </c>
      <c r="F36">
        <f t="shared" si="35"/>
        <v>5000</v>
      </c>
      <c r="M36" t="s">
        <v>468</v>
      </c>
      <c r="N36" t="s">
        <v>509</v>
      </c>
      <c r="O36" t="s">
        <v>474</v>
      </c>
      <c r="P36" t="s">
        <v>512</v>
      </c>
      <c r="Q36" t="s">
        <v>513</v>
      </c>
      <c r="Z36" s="10" t="s">
        <v>361</v>
      </c>
      <c r="AA36" s="11">
        <v>9</v>
      </c>
      <c r="AB36" s="11">
        <v>1</v>
      </c>
      <c r="AC36" s="11">
        <v>1</v>
      </c>
      <c r="AD36" s="11">
        <v>9</v>
      </c>
      <c r="AE36" s="11">
        <v>1</v>
      </c>
      <c r="AF36" s="11">
        <v>1000</v>
      </c>
      <c r="AY36" s="25" t="s">
        <v>339</v>
      </c>
      <c r="AZ36" s="26">
        <v>0</v>
      </c>
    </row>
    <row r="37" spans="1:67" ht="18.600000000000001" thickBot="1" x14ac:dyDescent="0.35">
      <c r="A37" t="str">
        <f t="shared" si="36"/>
        <v>anonim10</v>
      </c>
      <c r="B37">
        <f t="shared" si="37"/>
        <v>6</v>
      </c>
      <c r="C37">
        <f t="shared" si="34"/>
        <v>7</v>
      </c>
      <c r="D37">
        <f t="shared" si="34"/>
        <v>1</v>
      </c>
      <c r="E37">
        <f t="shared" si="38"/>
        <v>1</v>
      </c>
      <c r="F37">
        <f t="shared" si="35"/>
        <v>5000</v>
      </c>
      <c r="N37">
        <v>0</v>
      </c>
      <c r="O37">
        <v>0</v>
      </c>
      <c r="P37">
        <v>1</v>
      </c>
      <c r="Q37">
        <v>0</v>
      </c>
      <c r="Z37" s="6"/>
      <c r="AY37" s="25" t="s">
        <v>340</v>
      </c>
      <c r="AZ37" s="26">
        <v>5000</v>
      </c>
    </row>
    <row r="38" spans="1:67" ht="18.600000000000001" thickBot="1" x14ac:dyDescent="0.35">
      <c r="A38" t="str">
        <f t="shared" si="36"/>
        <v>anonim11</v>
      </c>
      <c r="B38">
        <f t="shared" si="37"/>
        <v>6</v>
      </c>
      <c r="C38">
        <f t="shared" si="34"/>
        <v>7</v>
      </c>
      <c r="D38">
        <f t="shared" si="34"/>
        <v>1</v>
      </c>
      <c r="E38">
        <f t="shared" si="38"/>
        <v>1</v>
      </c>
      <c r="F38">
        <f t="shared" si="35"/>
        <v>5000</v>
      </c>
      <c r="M38" t="s">
        <v>504</v>
      </c>
      <c r="N38" t="s">
        <v>505</v>
      </c>
      <c r="O38" t="s">
        <v>506</v>
      </c>
      <c r="P38" t="s">
        <v>507</v>
      </c>
      <c r="Q38" t="s">
        <v>508</v>
      </c>
      <c r="R38" t="s">
        <v>472</v>
      </c>
      <c r="Z38" s="10" t="s">
        <v>320</v>
      </c>
      <c r="AA38" s="10" t="s">
        <v>302</v>
      </c>
      <c r="AB38" s="10" t="s">
        <v>303</v>
      </c>
      <c r="AC38" s="10" t="s">
        <v>304</v>
      </c>
      <c r="AD38" s="10" t="s">
        <v>305</v>
      </c>
      <c r="AE38" s="10" t="s">
        <v>306</v>
      </c>
      <c r="AY38" s="25" t="s">
        <v>341</v>
      </c>
      <c r="AZ38" s="26">
        <v>5000</v>
      </c>
    </row>
    <row r="39" spans="1:67" ht="27.6" thickBot="1" x14ac:dyDescent="0.35">
      <c r="A39" t="str">
        <f t="shared" si="36"/>
        <v>anonim12</v>
      </c>
      <c r="B39">
        <f t="shared" si="37"/>
        <v>6</v>
      </c>
      <c r="C39">
        <f t="shared" si="34"/>
        <v>9</v>
      </c>
      <c r="D39">
        <f t="shared" si="34"/>
        <v>1</v>
      </c>
      <c r="E39">
        <f t="shared" si="38"/>
        <v>1</v>
      </c>
      <c r="F39">
        <f t="shared" si="35"/>
        <v>5000</v>
      </c>
      <c r="M39" t="s">
        <v>0</v>
      </c>
      <c r="N39">
        <v>4000.0166666666669</v>
      </c>
      <c r="O39">
        <v>40</v>
      </c>
      <c r="P39">
        <v>1018</v>
      </c>
      <c r="Q39">
        <v>991.8</v>
      </c>
      <c r="R39">
        <v>1000</v>
      </c>
      <c r="Z39" s="10" t="s">
        <v>321</v>
      </c>
      <c r="AA39" s="11" t="s">
        <v>417</v>
      </c>
      <c r="AB39" s="11" t="s">
        <v>418</v>
      </c>
      <c r="AC39" s="11" t="s">
        <v>419</v>
      </c>
      <c r="AD39" s="11" t="s">
        <v>420</v>
      </c>
      <c r="AE39" s="11" t="s">
        <v>419</v>
      </c>
      <c r="AY39" s="25" t="s">
        <v>342</v>
      </c>
      <c r="AZ39" s="26">
        <v>0</v>
      </c>
    </row>
    <row r="40" spans="1:67" ht="27.6" thickBot="1" x14ac:dyDescent="0.35">
      <c r="M40" t="s">
        <v>1</v>
      </c>
      <c r="N40">
        <v>3918.4</v>
      </c>
      <c r="O40">
        <v>39</v>
      </c>
      <c r="P40">
        <v>1015</v>
      </c>
      <c r="Q40">
        <v>996.8</v>
      </c>
      <c r="R40">
        <v>1000</v>
      </c>
      <c r="Z40" s="10" t="s">
        <v>324</v>
      </c>
      <c r="AA40" s="11" t="s">
        <v>421</v>
      </c>
      <c r="AB40" s="11" t="s">
        <v>422</v>
      </c>
      <c r="AC40" s="11" t="s">
        <v>423</v>
      </c>
      <c r="AD40" s="11" t="s">
        <v>424</v>
      </c>
      <c r="AE40" s="11" t="s">
        <v>423</v>
      </c>
      <c r="AY40" s="25" t="s">
        <v>343</v>
      </c>
      <c r="AZ40" s="26"/>
    </row>
    <row r="41" spans="1:67" ht="27.6" thickBot="1" x14ac:dyDescent="0.35">
      <c r="A41" t="str">
        <f>A2</f>
        <v>anonim1</v>
      </c>
      <c r="B41">
        <f>H2</f>
        <v>6</v>
      </c>
      <c r="C41">
        <f>I2</f>
        <v>9</v>
      </c>
      <c r="D41">
        <f>K2</f>
        <v>1</v>
      </c>
      <c r="E41">
        <f>L2</f>
        <v>1</v>
      </c>
      <c r="F41">
        <f>D2*1000</f>
        <v>5000</v>
      </c>
      <c r="M41" t="s">
        <v>2</v>
      </c>
      <c r="N41">
        <v>4750</v>
      </c>
      <c r="O41">
        <v>47</v>
      </c>
      <c r="P41">
        <v>985</v>
      </c>
      <c r="Q41">
        <v>1001.8</v>
      </c>
      <c r="R41">
        <v>1000</v>
      </c>
      <c r="Z41" s="10" t="s">
        <v>326</v>
      </c>
      <c r="AA41" s="11" t="s">
        <v>425</v>
      </c>
      <c r="AB41" s="11" t="s">
        <v>426</v>
      </c>
      <c r="AC41" s="11" t="s">
        <v>427</v>
      </c>
      <c r="AD41" s="11" t="s">
        <v>428</v>
      </c>
      <c r="AE41" s="11" t="s">
        <v>427</v>
      </c>
      <c r="AY41" s="25" t="s">
        <v>344</v>
      </c>
      <c r="AZ41" s="26"/>
    </row>
    <row r="42" spans="1:67" ht="27.6" thickBot="1" x14ac:dyDescent="0.35">
      <c r="A42" t="str">
        <f t="shared" ref="A42:A52" si="44">A3</f>
        <v>anonim2</v>
      </c>
      <c r="B42">
        <f t="shared" ref="B42:C52" si="45">H3</f>
        <v>1</v>
      </c>
      <c r="C42">
        <f t="shared" si="45"/>
        <v>1</v>
      </c>
      <c r="D42">
        <f t="shared" ref="D42:E52" si="46">K3</f>
        <v>1</v>
      </c>
      <c r="E42">
        <f t="shared" si="46"/>
        <v>1</v>
      </c>
      <c r="F42">
        <f t="shared" ref="F42:F52" si="47">D3*1000</f>
        <v>5000</v>
      </c>
      <c r="M42" t="s">
        <v>3</v>
      </c>
      <c r="N42">
        <v>5000.041666666667</v>
      </c>
      <c r="O42">
        <v>50</v>
      </c>
      <c r="P42">
        <v>997</v>
      </c>
      <c r="Q42">
        <v>1005.8</v>
      </c>
      <c r="R42">
        <v>1000</v>
      </c>
      <c r="Z42" s="10" t="s">
        <v>328</v>
      </c>
      <c r="AA42" s="11" t="s">
        <v>429</v>
      </c>
      <c r="AB42" s="11" t="s">
        <v>429</v>
      </c>
      <c r="AC42" s="11" t="s">
        <v>429</v>
      </c>
      <c r="AD42" s="11" t="s">
        <v>430</v>
      </c>
      <c r="AE42" s="11" t="s">
        <v>429</v>
      </c>
      <c r="AY42" s="25" t="s">
        <v>345</v>
      </c>
      <c r="AZ42" s="26">
        <v>0</v>
      </c>
    </row>
    <row r="43" spans="1:67" ht="27.6" thickBot="1" x14ac:dyDescent="0.35">
      <c r="A43" t="str">
        <f t="shared" si="44"/>
        <v>anonim3</v>
      </c>
      <c r="B43">
        <f t="shared" si="45"/>
        <v>1</v>
      </c>
      <c r="C43">
        <f t="shared" si="45"/>
        <v>1</v>
      </c>
      <c r="D43">
        <f t="shared" si="46"/>
        <v>1</v>
      </c>
      <c r="E43">
        <f t="shared" si="46"/>
        <v>1</v>
      </c>
      <c r="F43">
        <f t="shared" si="47"/>
        <v>5000</v>
      </c>
      <c r="M43" t="s">
        <v>4</v>
      </c>
      <c r="N43">
        <v>4833.333333333333</v>
      </c>
      <c r="O43">
        <v>48</v>
      </c>
      <c r="P43">
        <v>985</v>
      </c>
      <c r="Q43">
        <v>1003.8</v>
      </c>
      <c r="R43">
        <v>1000</v>
      </c>
      <c r="Z43" s="10" t="s">
        <v>330</v>
      </c>
      <c r="AA43" s="11" t="s">
        <v>431</v>
      </c>
      <c r="AB43" s="11" t="s">
        <v>431</v>
      </c>
      <c r="AC43" s="11" t="s">
        <v>431</v>
      </c>
      <c r="AD43" s="11" t="s">
        <v>432</v>
      </c>
      <c r="AE43" s="11" t="s">
        <v>431</v>
      </c>
    </row>
    <row r="44" spans="1:67" ht="27.6" thickBot="1" x14ac:dyDescent="0.35">
      <c r="A44" t="str">
        <f t="shared" si="44"/>
        <v>anonim4</v>
      </c>
      <c r="B44">
        <f t="shared" si="45"/>
        <v>1</v>
      </c>
      <c r="C44">
        <f t="shared" si="45"/>
        <v>1</v>
      </c>
      <c r="D44">
        <f t="shared" si="46"/>
        <v>1</v>
      </c>
      <c r="E44">
        <f t="shared" si="46"/>
        <v>1</v>
      </c>
      <c r="F44">
        <f t="shared" si="47"/>
        <v>5000</v>
      </c>
      <c r="Z44" s="10" t="s">
        <v>362</v>
      </c>
      <c r="AA44" s="11" t="s">
        <v>433</v>
      </c>
      <c r="AB44" s="11" t="s">
        <v>433</v>
      </c>
      <c r="AC44" s="11" t="s">
        <v>433</v>
      </c>
      <c r="AD44" s="11" t="s">
        <v>434</v>
      </c>
      <c r="AE44" s="11" t="s">
        <v>433</v>
      </c>
      <c r="AY44" s="14" t="s">
        <v>346</v>
      </c>
    </row>
    <row r="45" spans="1:67" ht="27.6" thickBot="1" x14ac:dyDescent="0.35">
      <c r="A45" t="str">
        <f t="shared" si="44"/>
        <v>anonim5</v>
      </c>
      <c r="B45">
        <f t="shared" si="45"/>
        <v>1</v>
      </c>
      <c r="C45">
        <f t="shared" si="45"/>
        <v>1</v>
      </c>
      <c r="D45">
        <f t="shared" si="46"/>
        <v>1</v>
      </c>
      <c r="E45">
        <f t="shared" si="46"/>
        <v>1</v>
      </c>
      <c r="F45">
        <f t="shared" si="47"/>
        <v>5000</v>
      </c>
      <c r="M45" t="s">
        <v>471</v>
      </c>
      <c r="N45" t="str">
        <f t="shared" ref="N45:R45" si="48">N38</f>
        <v>átlag(1…12)</v>
      </c>
      <c r="O45" t="str">
        <f t="shared" si="48"/>
        <v>átlag(1…10)</v>
      </c>
      <c r="P45" t="str">
        <f t="shared" si="48"/>
        <v>I.</v>
      </c>
      <c r="Q45" t="str">
        <f t="shared" si="48"/>
        <v>II.</v>
      </c>
      <c r="R45" t="str">
        <f t="shared" si="48"/>
        <v>Y0</v>
      </c>
      <c r="S45" t="str">
        <f>O80</f>
        <v>Becslés</v>
      </c>
      <c r="Z45" s="10" t="s">
        <v>363</v>
      </c>
      <c r="AA45" s="11" t="s">
        <v>435</v>
      </c>
      <c r="AB45" s="11" t="s">
        <v>435</v>
      </c>
      <c r="AC45" s="11" t="s">
        <v>435</v>
      </c>
      <c r="AD45" s="11" t="s">
        <v>436</v>
      </c>
      <c r="AE45" s="11" t="s">
        <v>435</v>
      </c>
    </row>
    <row r="46" spans="1:67" ht="27.6" thickBot="1" x14ac:dyDescent="0.35">
      <c r="A46" t="str">
        <f t="shared" si="44"/>
        <v>anonim6</v>
      </c>
      <c r="B46">
        <f t="shared" si="45"/>
        <v>1</v>
      </c>
      <c r="C46">
        <f t="shared" si="45"/>
        <v>1</v>
      </c>
      <c r="D46">
        <f t="shared" si="46"/>
        <v>1</v>
      </c>
      <c r="E46">
        <f t="shared" si="46"/>
        <v>1</v>
      </c>
      <c r="F46">
        <f t="shared" si="47"/>
        <v>5000</v>
      </c>
      <c r="M46" t="str">
        <f>M39</f>
        <v>Követelmények teljesíthetősége</v>
      </c>
      <c r="N46">
        <f>RANK(N39,N$39:N$43,N$37)</f>
        <v>4</v>
      </c>
      <c r="O46">
        <f t="shared" ref="O46:Q46" si="49">RANK(O39,O$39:O$43,O$37)</f>
        <v>4</v>
      </c>
      <c r="P46">
        <f t="shared" si="49"/>
        <v>5</v>
      </c>
      <c r="Q46">
        <f t="shared" si="49"/>
        <v>5</v>
      </c>
      <c r="R46">
        <f t="shared" ref="R46" si="50">R39</f>
        <v>1000</v>
      </c>
      <c r="S46">
        <f t="shared" ref="S46:S50" si="51">O81</f>
        <v>993.6</v>
      </c>
      <c r="T46" t="s">
        <v>525</v>
      </c>
      <c r="V46" s="29" t="s">
        <v>526</v>
      </c>
      <c r="Z46" s="10" t="s">
        <v>364</v>
      </c>
      <c r="AA46" s="11" t="s">
        <v>386</v>
      </c>
      <c r="AB46" s="11" t="s">
        <v>386</v>
      </c>
      <c r="AC46" s="11" t="s">
        <v>386</v>
      </c>
      <c r="AD46" s="11" t="s">
        <v>437</v>
      </c>
      <c r="AE46" s="11" t="s">
        <v>386</v>
      </c>
      <c r="AY46" s="27" t="s">
        <v>449</v>
      </c>
    </row>
    <row r="47" spans="1:67" ht="27.6" thickBot="1" x14ac:dyDescent="0.35">
      <c r="A47" t="str">
        <f t="shared" si="44"/>
        <v>anonim7</v>
      </c>
      <c r="B47">
        <f t="shared" si="45"/>
        <v>6</v>
      </c>
      <c r="C47">
        <f t="shared" si="45"/>
        <v>1</v>
      </c>
      <c r="D47">
        <f t="shared" si="46"/>
        <v>1</v>
      </c>
      <c r="E47">
        <f t="shared" si="46"/>
        <v>1</v>
      </c>
      <c r="F47">
        <f t="shared" si="47"/>
        <v>5000</v>
      </c>
      <c r="M47" t="str">
        <f t="shared" ref="M47:M50" si="52">M40</f>
        <v>Tárgy hasznossága</v>
      </c>
      <c r="N47">
        <f t="shared" ref="N47:Q47" si="53">RANK(N40,N$39:N$43,N$37)</f>
        <v>5</v>
      </c>
      <c r="O47">
        <f t="shared" si="53"/>
        <v>5</v>
      </c>
      <c r="P47">
        <f t="shared" si="53"/>
        <v>4</v>
      </c>
      <c r="Q47">
        <f t="shared" si="53"/>
        <v>4</v>
      </c>
      <c r="R47">
        <f t="shared" ref="R47" si="54">R40</f>
        <v>1000</v>
      </c>
      <c r="S47">
        <f t="shared" si="51"/>
        <v>993.6</v>
      </c>
      <c r="T47" t="s">
        <v>525</v>
      </c>
      <c r="V47" s="29" t="s">
        <v>526</v>
      </c>
      <c r="Z47" s="10" t="s">
        <v>365</v>
      </c>
      <c r="AA47" s="11" t="s">
        <v>388</v>
      </c>
      <c r="AB47" s="11" t="s">
        <v>388</v>
      </c>
      <c r="AC47" s="11" t="s">
        <v>388</v>
      </c>
      <c r="AD47" s="11" t="s">
        <v>438</v>
      </c>
      <c r="AE47" s="11" t="s">
        <v>388</v>
      </c>
      <c r="AY47" s="27" t="s">
        <v>450</v>
      </c>
    </row>
    <row r="48" spans="1:67" ht="27.6" thickBot="1" x14ac:dyDescent="0.35">
      <c r="A48" t="str">
        <f t="shared" si="44"/>
        <v>anonim8</v>
      </c>
      <c r="B48">
        <f t="shared" si="45"/>
        <v>11</v>
      </c>
      <c r="C48">
        <f t="shared" si="45"/>
        <v>12</v>
      </c>
      <c r="D48">
        <f t="shared" si="46"/>
        <v>1</v>
      </c>
      <c r="E48">
        <f t="shared" si="46"/>
        <v>11</v>
      </c>
      <c r="F48">
        <f t="shared" si="47"/>
        <v>3000</v>
      </c>
      <c r="M48" t="str">
        <f t="shared" si="52"/>
        <v>Segítőkészség</v>
      </c>
      <c r="N48">
        <f t="shared" ref="N48:Q48" si="55">RANK(N41,N$39:N$43,N$37)</f>
        <v>3</v>
      </c>
      <c r="O48">
        <f t="shared" si="55"/>
        <v>3</v>
      </c>
      <c r="P48">
        <f t="shared" si="55"/>
        <v>1</v>
      </c>
      <c r="Q48">
        <f t="shared" si="55"/>
        <v>3</v>
      </c>
      <c r="R48">
        <f t="shared" ref="R48" si="56">R41</f>
        <v>1000</v>
      </c>
      <c r="S48">
        <f t="shared" si="51"/>
        <v>1002.1</v>
      </c>
      <c r="Z48" s="10" t="s">
        <v>366</v>
      </c>
      <c r="AA48" s="11" t="s">
        <v>390</v>
      </c>
      <c r="AB48" s="11" t="s">
        <v>390</v>
      </c>
      <c r="AC48" s="11" t="s">
        <v>390</v>
      </c>
      <c r="AD48" s="11" t="s">
        <v>439</v>
      </c>
      <c r="AE48" s="11" t="s">
        <v>390</v>
      </c>
    </row>
    <row r="49" spans="1:31" ht="27.6" thickBot="1" x14ac:dyDescent="0.35">
      <c r="A49" t="str">
        <f t="shared" si="44"/>
        <v>anonim9</v>
      </c>
      <c r="B49">
        <f t="shared" si="45"/>
        <v>12</v>
      </c>
      <c r="C49">
        <f t="shared" si="45"/>
        <v>11</v>
      </c>
      <c r="D49">
        <f t="shared" si="46"/>
        <v>1</v>
      </c>
      <c r="E49">
        <f t="shared" si="46"/>
        <v>11</v>
      </c>
      <c r="F49">
        <f t="shared" si="47"/>
        <v>4000</v>
      </c>
      <c r="M49" t="str">
        <f t="shared" si="52"/>
        <v>Felkészültség</v>
      </c>
      <c r="N49">
        <f t="shared" ref="N49:Q49" si="57">RANK(N42,N$39:N$43,N$37)</f>
        <v>1</v>
      </c>
      <c r="O49">
        <f t="shared" si="57"/>
        <v>1</v>
      </c>
      <c r="P49">
        <f t="shared" si="57"/>
        <v>3</v>
      </c>
      <c r="Q49">
        <f t="shared" si="57"/>
        <v>1</v>
      </c>
      <c r="R49">
        <f t="shared" ref="R49" si="58">R42</f>
        <v>1000</v>
      </c>
      <c r="S49">
        <f t="shared" si="51"/>
        <v>1005.6</v>
      </c>
      <c r="Z49" s="10" t="s">
        <v>367</v>
      </c>
      <c r="AA49" s="11" t="s">
        <v>392</v>
      </c>
      <c r="AB49" s="11" t="s">
        <v>392</v>
      </c>
      <c r="AC49" s="11" t="s">
        <v>392</v>
      </c>
      <c r="AD49" s="11" t="s">
        <v>440</v>
      </c>
      <c r="AE49" s="11" t="s">
        <v>392</v>
      </c>
    </row>
    <row r="50" spans="1:31" ht="18.600000000000001" thickBot="1" x14ac:dyDescent="0.35">
      <c r="A50" t="str">
        <f t="shared" si="44"/>
        <v>anonim10</v>
      </c>
      <c r="B50">
        <f t="shared" si="45"/>
        <v>6</v>
      </c>
      <c r="C50">
        <f t="shared" si="45"/>
        <v>7</v>
      </c>
      <c r="D50">
        <f t="shared" si="46"/>
        <v>1</v>
      </c>
      <c r="E50">
        <f t="shared" si="46"/>
        <v>1</v>
      </c>
      <c r="F50">
        <f t="shared" si="47"/>
        <v>5000</v>
      </c>
      <c r="M50" t="str">
        <f t="shared" si="52"/>
        <v>Előadásmód</v>
      </c>
      <c r="N50">
        <f t="shared" ref="N50:Q50" si="59">RANK(N43,N$39:N$43,N$37)</f>
        <v>2</v>
      </c>
      <c r="O50">
        <f t="shared" si="59"/>
        <v>2</v>
      </c>
      <c r="P50">
        <f t="shared" si="59"/>
        <v>1</v>
      </c>
      <c r="Q50">
        <f t="shared" si="59"/>
        <v>2</v>
      </c>
      <c r="R50">
        <f t="shared" ref="R50" si="60">R43</f>
        <v>1000</v>
      </c>
      <c r="S50">
        <f t="shared" si="51"/>
        <v>1005.1</v>
      </c>
      <c r="Z50" s="10" t="s">
        <v>368</v>
      </c>
      <c r="AA50" s="11" t="s">
        <v>394</v>
      </c>
      <c r="AB50" s="11" t="s">
        <v>394</v>
      </c>
      <c r="AC50" s="11" t="s">
        <v>394</v>
      </c>
      <c r="AD50" s="11" t="s">
        <v>394</v>
      </c>
      <c r="AE50" s="11" t="s">
        <v>394</v>
      </c>
    </row>
    <row r="51" spans="1:31" ht="18.600000000000001" thickBot="1" x14ac:dyDescent="0.35">
      <c r="A51" t="str">
        <f t="shared" si="44"/>
        <v>anonim11</v>
      </c>
      <c r="B51">
        <f t="shared" si="45"/>
        <v>6</v>
      </c>
      <c r="C51">
        <f t="shared" si="45"/>
        <v>7</v>
      </c>
      <c r="D51">
        <f t="shared" si="46"/>
        <v>1</v>
      </c>
      <c r="E51">
        <f t="shared" si="46"/>
        <v>1</v>
      </c>
      <c r="F51">
        <f t="shared" si="47"/>
        <v>5000</v>
      </c>
      <c r="Z51" s="6"/>
    </row>
    <row r="52" spans="1:31" ht="18.600000000000001" thickBot="1" x14ac:dyDescent="0.35">
      <c r="A52" t="str">
        <f t="shared" si="44"/>
        <v>anonim12</v>
      </c>
      <c r="B52">
        <f t="shared" si="45"/>
        <v>6</v>
      </c>
      <c r="C52">
        <f t="shared" si="45"/>
        <v>9</v>
      </c>
      <c r="D52">
        <f t="shared" si="46"/>
        <v>1</v>
      </c>
      <c r="E52">
        <f t="shared" si="46"/>
        <v>1</v>
      </c>
      <c r="F52">
        <f t="shared" si="47"/>
        <v>5000</v>
      </c>
      <c r="Z52" s="10" t="s">
        <v>332</v>
      </c>
      <c r="AA52" s="10" t="s">
        <v>302</v>
      </c>
      <c r="AB52" s="10" t="s">
        <v>303</v>
      </c>
      <c r="AC52" s="10" t="s">
        <v>304</v>
      </c>
      <c r="AD52" s="10" t="s">
        <v>305</v>
      </c>
      <c r="AE52" s="10" t="s">
        <v>306</v>
      </c>
    </row>
    <row r="53" spans="1:31" ht="18.600000000000001" thickBot="1" x14ac:dyDescent="0.35">
      <c r="J53" s="6"/>
      <c r="Z53" s="10" t="s">
        <v>321</v>
      </c>
      <c r="AA53" s="11">
        <v>11.4</v>
      </c>
      <c r="AB53" s="11">
        <v>14.9</v>
      </c>
      <c r="AC53" s="11">
        <v>10.9</v>
      </c>
      <c r="AD53" s="11">
        <v>968.1</v>
      </c>
      <c r="AE53" s="11">
        <v>10.9</v>
      </c>
    </row>
    <row r="54" spans="1:31" ht="15" thickBot="1" x14ac:dyDescent="0.35">
      <c r="A54" t="str">
        <f>A2</f>
        <v>anonim1</v>
      </c>
      <c r="B54">
        <f>H2</f>
        <v>6</v>
      </c>
      <c r="C54">
        <f>J2</f>
        <v>1</v>
      </c>
      <c r="D54">
        <f t="shared" ref="D54:E65" si="61">K2</f>
        <v>1</v>
      </c>
      <c r="E54">
        <f t="shared" si="61"/>
        <v>1</v>
      </c>
      <c r="F54">
        <f>C2*1000</f>
        <v>3000</v>
      </c>
      <c r="J54" s="7"/>
      <c r="Z54" s="10" t="s">
        <v>324</v>
      </c>
      <c r="AA54" s="11">
        <v>10.4</v>
      </c>
      <c r="AB54" s="11">
        <v>13.9</v>
      </c>
      <c r="AC54" s="11">
        <v>9.9</v>
      </c>
      <c r="AD54" s="11">
        <v>967.1</v>
      </c>
      <c r="AE54" s="11">
        <v>9.9</v>
      </c>
    </row>
    <row r="55" spans="1:31" ht="15" thickBot="1" x14ac:dyDescent="0.35">
      <c r="A55" t="str">
        <f t="shared" ref="A55:A65" si="62">A3</f>
        <v>anonim2</v>
      </c>
      <c r="B55">
        <f t="shared" ref="B55:B65" si="63">H3</f>
        <v>1</v>
      </c>
      <c r="C55">
        <f t="shared" ref="C55:C65" si="64">J3</f>
        <v>1</v>
      </c>
      <c r="D55">
        <f t="shared" si="61"/>
        <v>1</v>
      </c>
      <c r="E55">
        <f t="shared" si="61"/>
        <v>1</v>
      </c>
      <c r="F55">
        <f t="shared" ref="F55:F65" si="65">C3*1000</f>
        <v>5000</v>
      </c>
      <c r="Z55" s="10" t="s">
        <v>326</v>
      </c>
      <c r="AA55" s="11">
        <v>9.5</v>
      </c>
      <c r="AB55" s="11">
        <v>9.9</v>
      </c>
      <c r="AC55" s="11">
        <v>9</v>
      </c>
      <c r="AD55" s="11">
        <v>966.1</v>
      </c>
      <c r="AE55" s="11">
        <v>9</v>
      </c>
    </row>
    <row r="56" spans="1:31" ht="15" thickBot="1" x14ac:dyDescent="0.35">
      <c r="A56" t="str">
        <f t="shared" si="62"/>
        <v>anonim3</v>
      </c>
      <c r="B56">
        <f t="shared" si="63"/>
        <v>1</v>
      </c>
      <c r="C56">
        <f t="shared" si="64"/>
        <v>1</v>
      </c>
      <c r="D56">
        <f t="shared" si="61"/>
        <v>1</v>
      </c>
      <c r="E56">
        <f t="shared" si="61"/>
        <v>1</v>
      </c>
      <c r="F56">
        <f t="shared" si="65"/>
        <v>5000</v>
      </c>
      <c r="Z56" s="10" t="s">
        <v>328</v>
      </c>
      <c r="AA56" s="11">
        <v>8</v>
      </c>
      <c r="AB56" s="11">
        <v>8</v>
      </c>
      <c r="AC56" s="11">
        <v>8</v>
      </c>
      <c r="AD56" s="11">
        <v>965.1</v>
      </c>
      <c r="AE56" s="11">
        <v>8</v>
      </c>
    </row>
    <row r="57" spans="1:31" ht="18.600000000000001" thickBot="1" x14ac:dyDescent="0.35">
      <c r="A57" t="str">
        <f t="shared" si="62"/>
        <v>anonim4</v>
      </c>
      <c r="B57">
        <f t="shared" si="63"/>
        <v>1</v>
      </c>
      <c r="C57">
        <f t="shared" si="64"/>
        <v>1</v>
      </c>
      <c r="D57">
        <f t="shared" si="61"/>
        <v>1</v>
      </c>
      <c r="E57">
        <f t="shared" si="61"/>
        <v>1</v>
      </c>
      <c r="F57">
        <f t="shared" si="65"/>
        <v>5000</v>
      </c>
      <c r="J57" s="21" t="s">
        <v>294</v>
      </c>
      <c r="K57" s="22">
        <v>3044851</v>
      </c>
      <c r="L57" s="21" t="s">
        <v>295</v>
      </c>
      <c r="M57" s="22">
        <v>5</v>
      </c>
      <c r="N57" s="21" t="s">
        <v>296</v>
      </c>
      <c r="O57" s="22">
        <v>4</v>
      </c>
      <c r="P57" s="21" t="s">
        <v>297</v>
      </c>
      <c r="Q57" s="22">
        <v>5</v>
      </c>
      <c r="R57" s="21" t="s">
        <v>298</v>
      </c>
      <c r="S57" s="22">
        <v>0</v>
      </c>
      <c r="T57" s="21" t="s">
        <v>299</v>
      </c>
      <c r="U57" s="22" t="s">
        <v>514</v>
      </c>
      <c r="Z57" s="10" t="s">
        <v>330</v>
      </c>
      <c r="AA57" s="11">
        <v>7</v>
      </c>
      <c r="AB57" s="11">
        <v>7</v>
      </c>
      <c r="AC57" s="11">
        <v>7</v>
      </c>
      <c r="AD57" s="11">
        <v>964.1</v>
      </c>
      <c r="AE57" s="11">
        <v>7</v>
      </c>
    </row>
    <row r="58" spans="1:31" ht="18.600000000000001" thickBot="1" x14ac:dyDescent="0.35">
      <c r="A58" t="str">
        <f t="shared" si="62"/>
        <v>anonim5</v>
      </c>
      <c r="B58">
        <f t="shared" si="63"/>
        <v>1</v>
      </c>
      <c r="C58">
        <f t="shared" si="64"/>
        <v>1</v>
      </c>
      <c r="D58">
        <f t="shared" si="61"/>
        <v>1</v>
      </c>
      <c r="E58">
        <f t="shared" si="61"/>
        <v>1</v>
      </c>
      <c r="F58">
        <f t="shared" si="65"/>
        <v>5000</v>
      </c>
      <c r="J58" s="6"/>
      <c r="Z58" s="10" t="s">
        <v>362</v>
      </c>
      <c r="AA58" s="11">
        <v>6</v>
      </c>
      <c r="AB58" s="11">
        <v>6</v>
      </c>
      <c r="AC58" s="11">
        <v>6</v>
      </c>
      <c r="AD58" s="11">
        <v>963.1</v>
      </c>
      <c r="AE58" s="11">
        <v>6</v>
      </c>
    </row>
    <row r="59" spans="1:31" ht="15" thickBot="1" x14ac:dyDescent="0.35">
      <c r="A59" t="str">
        <f t="shared" si="62"/>
        <v>anonim6</v>
      </c>
      <c r="B59">
        <f t="shared" si="63"/>
        <v>1</v>
      </c>
      <c r="C59">
        <f t="shared" si="64"/>
        <v>1</v>
      </c>
      <c r="D59">
        <f t="shared" si="61"/>
        <v>1</v>
      </c>
      <c r="E59">
        <f t="shared" si="61"/>
        <v>1</v>
      </c>
      <c r="F59">
        <f t="shared" si="65"/>
        <v>5000</v>
      </c>
      <c r="J59" s="23" t="s">
        <v>301</v>
      </c>
      <c r="K59" s="23" t="s">
        <v>302</v>
      </c>
      <c r="L59" s="23" t="s">
        <v>303</v>
      </c>
      <c r="M59" s="23" t="s">
        <v>304</v>
      </c>
      <c r="N59" s="23" t="s">
        <v>305</v>
      </c>
      <c r="O59" s="23" t="s">
        <v>354</v>
      </c>
      <c r="Z59" s="10" t="s">
        <v>363</v>
      </c>
      <c r="AA59" s="11">
        <v>5</v>
      </c>
      <c r="AB59" s="11">
        <v>5</v>
      </c>
      <c r="AC59" s="11">
        <v>5</v>
      </c>
      <c r="AD59" s="11">
        <v>962.1</v>
      </c>
      <c r="AE59" s="11">
        <v>5</v>
      </c>
    </row>
    <row r="60" spans="1:31" ht="15" thickBot="1" x14ac:dyDescent="0.35">
      <c r="A60" t="str">
        <f t="shared" si="62"/>
        <v>anonim7</v>
      </c>
      <c r="B60">
        <f t="shared" si="63"/>
        <v>6</v>
      </c>
      <c r="C60">
        <f t="shared" si="64"/>
        <v>1</v>
      </c>
      <c r="D60">
        <f t="shared" si="61"/>
        <v>1</v>
      </c>
      <c r="E60">
        <f t="shared" si="61"/>
        <v>1</v>
      </c>
      <c r="F60">
        <f t="shared" si="65"/>
        <v>5000</v>
      </c>
      <c r="J60" s="23" t="s">
        <v>315</v>
      </c>
      <c r="K60" s="24">
        <v>4</v>
      </c>
      <c r="L60" s="24">
        <v>4</v>
      </c>
      <c r="M60" s="24">
        <v>5</v>
      </c>
      <c r="N60" s="24">
        <v>5</v>
      </c>
      <c r="O60" s="24">
        <v>1000</v>
      </c>
      <c r="Z60" s="10" t="s">
        <v>364</v>
      </c>
      <c r="AA60" s="11">
        <v>4</v>
      </c>
      <c r="AB60" s="11">
        <v>4</v>
      </c>
      <c r="AC60" s="11">
        <v>4</v>
      </c>
      <c r="AD60" s="11">
        <v>961.1</v>
      </c>
      <c r="AE60" s="11">
        <v>4</v>
      </c>
    </row>
    <row r="61" spans="1:31" ht="15" thickBot="1" x14ac:dyDescent="0.35">
      <c r="A61" t="str">
        <f t="shared" si="62"/>
        <v>anonim8</v>
      </c>
      <c r="B61">
        <f t="shared" si="63"/>
        <v>11</v>
      </c>
      <c r="C61">
        <f t="shared" si="64"/>
        <v>12</v>
      </c>
      <c r="D61">
        <f t="shared" si="61"/>
        <v>1</v>
      </c>
      <c r="E61">
        <f t="shared" si="61"/>
        <v>11</v>
      </c>
      <c r="F61">
        <f t="shared" si="65"/>
        <v>1000</v>
      </c>
      <c r="J61" s="23" t="s">
        <v>316</v>
      </c>
      <c r="K61" s="24">
        <v>5</v>
      </c>
      <c r="L61" s="24">
        <v>5</v>
      </c>
      <c r="M61" s="24">
        <v>4</v>
      </c>
      <c r="N61" s="24">
        <v>4</v>
      </c>
      <c r="O61" s="24">
        <v>1000</v>
      </c>
      <c r="Z61" s="10" t="s">
        <v>365</v>
      </c>
      <c r="AA61" s="11">
        <v>3</v>
      </c>
      <c r="AB61" s="11">
        <v>3</v>
      </c>
      <c r="AC61" s="11">
        <v>3</v>
      </c>
      <c r="AD61" s="11">
        <v>960.1</v>
      </c>
      <c r="AE61" s="11">
        <v>3</v>
      </c>
    </row>
    <row r="62" spans="1:31" ht="15" thickBot="1" x14ac:dyDescent="0.35">
      <c r="A62" t="str">
        <f t="shared" si="62"/>
        <v>anonim9</v>
      </c>
      <c r="B62">
        <f t="shared" si="63"/>
        <v>12</v>
      </c>
      <c r="C62">
        <f t="shared" si="64"/>
        <v>11</v>
      </c>
      <c r="D62">
        <f t="shared" si="61"/>
        <v>1</v>
      </c>
      <c r="E62">
        <f t="shared" si="61"/>
        <v>11</v>
      </c>
      <c r="F62">
        <f t="shared" si="65"/>
        <v>2000</v>
      </c>
      <c r="J62" s="23" t="s">
        <v>317</v>
      </c>
      <c r="K62" s="24">
        <v>3</v>
      </c>
      <c r="L62" s="24">
        <v>3</v>
      </c>
      <c r="M62" s="24">
        <v>1</v>
      </c>
      <c r="N62" s="24">
        <v>3</v>
      </c>
      <c r="O62" s="24">
        <v>1000</v>
      </c>
      <c r="Z62" s="10" t="s">
        <v>366</v>
      </c>
      <c r="AA62" s="11">
        <v>2</v>
      </c>
      <c r="AB62" s="11">
        <v>2</v>
      </c>
      <c r="AC62" s="11">
        <v>2</v>
      </c>
      <c r="AD62" s="11">
        <v>959.1</v>
      </c>
      <c r="AE62" s="11">
        <v>2</v>
      </c>
    </row>
    <row r="63" spans="1:31" ht="15" thickBot="1" x14ac:dyDescent="0.35">
      <c r="A63" t="str">
        <f t="shared" si="62"/>
        <v>anonim10</v>
      </c>
      <c r="B63">
        <f t="shared" si="63"/>
        <v>6</v>
      </c>
      <c r="C63">
        <f t="shared" si="64"/>
        <v>1</v>
      </c>
      <c r="D63">
        <f t="shared" si="61"/>
        <v>1</v>
      </c>
      <c r="E63">
        <f t="shared" si="61"/>
        <v>1</v>
      </c>
      <c r="F63">
        <f t="shared" si="65"/>
        <v>4000</v>
      </c>
      <c r="J63" s="23" t="s">
        <v>318</v>
      </c>
      <c r="K63" s="24">
        <v>1</v>
      </c>
      <c r="L63" s="24">
        <v>1</v>
      </c>
      <c r="M63" s="24">
        <v>3</v>
      </c>
      <c r="N63" s="24">
        <v>1</v>
      </c>
      <c r="O63" s="24">
        <v>1000</v>
      </c>
      <c r="Z63" s="10" t="s">
        <v>367</v>
      </c>
      <c r="AA63" s="11">
        <v>1</v>
      </c>
      <c r="AB63" s="11">
        <v>1</v>
      </c>
      <c r="AC63" s="11">
        <v>1</v>
      </c>
      <c r="AD63" s="11">
        <v>958.1</v>
      </c>
      <c r="AE63" s="11">
        <v>1</v>
      </c>
    </row>
    <row r="64" spans="1:31" ht="15" thickBot="1" x14ac:dyDescent="0.35">
      <c r="A64" t="str">
        <f t="shared" si="62"/>
        <v>anonim11</v>
      </c>
      <c r="B64">
        <f t="shared" si="63"/>
        <v>6</v>
      </c>
      <c r="C64">
        <f t="shared" si="64"/>
        <v>1</v>
      </c>
      <c r="D64">
        <f t="shared" si="61"/>
        <v>1</v>
      </c>
      <c r="E64">
        <f t="shared" si="61"/>
        <v>1</v>
      </c>
      <c r="F64">
        <f t="shared" si="65"/>
        <v>4000</v>
      </c>
      <c r="J64" s="23" t="s">
        <v>319</v>
      </c>
      <c r="K64" s="24">
        <v>2</v>
      </c>
      <c r="L64" s="24">
        <v>2</v>
      </c>
      <c r="M64" s="24">
        <v>1</v>
      </c>
      <c r="N64" s="24">
        <v>2</v>
      </c>
      <c r="O64" s="24">
        <v>1000</v>
      </c>
      <c r="Z64" s="10" t="s">
        <v>368</v>
      </c>
      <c r="AA64" s="11">
        <v>0</v>
      </c>
      <c r="AB64" s="11">
        <v>0</v>
      </c>
      <c r="AC64" s="11">
        <v>0</v>
      </c>
      <c r="AD64" s="11">
        <v>0</v>
      </c>
      <c r="AE64" s="11">
        <v>0</v>
      </c>
    </row>
    <row r="65" spans="1:35" ht="18.600000000000001" thickBot="1" x14ac:dyDescent="0.35">
      <c r="A65" t="str">
        <f t="shared" si="62"/>
        <v>anonim12</v>
      </c>
      <c r="B65">
        <f t="shared" si="63"/>
        <v>6</v>
      </c>
      <c r="C65">
        <f t="shared" si="64"/>
        <v>1</v>
      </c>
      <c r="D65">
        <f t="shared" si="61"/>
        <v>1</v>
      </c>
      <c r="E65">
        <f t="shared" si="61"/>
        <v>1</v>
      </c>
      <c r="F65">
        <f t="shared" si="65"/>
        <v>3000</v>
      </c>
      <c r="J65" s="6"/>
      <c r="Z65" s="6"/>
    </row>
    <row r="66" spans="1:35" ht="18.600000000000001" thickBot="1" x14ac:dyDescent="0.35">
      <c r="J66" s="23" t="s">
        <v>320</v>
      </c>
      <c r="K66" s="23" t="s">
        <v>302</v>
      </c>
      <c r="L66" s="23" t="s">
        <v>303</v>
      </c>
      <c r="M66" s="23" t="s">
        <v>304</v>
      </c>
      <c r="N66" s="23" t="s">
        <v>305</v>
      </c>
      <c r="Z66" s="10" t="s">
        <v>395</v>
      </c>
      <c r="AA66" s="10" t="s">
        <v>302</v>
      </c>
      <c r="AB66" s="10" t="s">
        <v>303</v>
      </c>
      <c r="AC66" s="10" t="s">
        <v>304</v>
      </c>
      <c r="AD66" s="10" t="s">
        <v>305</v>
      </c>
      <c r="AE66" s="10" t="s">
        <v>306</v>
      </c>
      <c r="AF66" s="10" t="s">
        <v>334</v>
      </c>
      <c r="AG66" s="10" t="s">
        <v>335</v>
      </c>
      <c r="AH66" s="10" t="s">
        <v>336</v>
      </c>
      <c r="AI66" s="10" t="s">
        <v>337</v>
      </c>
    </row>
    <row r="67" spans="1:35" ht="15" thickBot="1" x14ac:dyDescent="0.35">
      <c r="A67" t="str">
        <f>A2</f>
        <v>anonim1</v>
      </c>
      <c r="B67">
        <f>I2</f>
        <v>9</v>
      </c>
      <c r="C67">
        <f t="shared" ref="C67:E78" si="66">J2</f>
        <v>1</v>
      </c>
      <c r="D67">
        <f t="shared" si="66"/>
        <v>1</v>
      </c>
      <c r="E67">
        <f t="shared" si="66"/>
        <v>1</v>
      </c>
      <c r="F67">
        <f>B2*1000</f>
        <v>4000</v>
      </c>
      <c r="J67" s="23" t="s">
        <v>321</v>
      </c>
      <c r="K67" s="24" t="s">
        <v>386</v>
      </c>
      <c r="L67" s="24" t="s">
        <v>515</v>
      </c>
      <c r="M67" s="24" t="s">
        <v>516</v>
      </c>
      <c r="N67" s="24" t="s">
        <v>386</v>
      </c>
      <c r="Z67" s="10" t="s">
        <v>315</v>
      </c>
      <c r="AA67" s="11">
        <v>3</v>
      </c>
      <c r="AB67" s="11">
        <v>14.9</v>
      </c>
      <c r="AC67" s="11">
        <v>10.9</v>
      </c>
      <c r="AD67" s="11">
        <v>960.1</v>
      </c>
      <c r="AE67" s="11">
        <v>10.9</v>
      </c>
      <c r="AF67" s="11">
        <v>999.9</v>
      </c>
      <c r="AG67" s="11">
        <v>1000</v>
      </c>
      <c r="AH67" s="11">
        <v>0.1</v>
      </c>
      <c r="AI67" s="11">
        <v>0.01</v>
      </c>
    </row>
    <row r="68" spans="1:35" ht="15" thickBot="1" x14ac:dyDescent="0.35">
      <c r="A68" t="str">
        <f t="shared" ref="A68:A78" si="67">A3</f>
        <v>anonim2</v>
      </c>
      <c r="B68">
        <f t="shared" ref="B68:B78" si="68">I3</f>
        <v>1</v>
      </c>
      <c r="C68">
        <f t="shared" si="66"/>
        <v>1</v>
      </c>
      <c r="D68">
        <f t="shared" si="66"/>
        <v>1</v>
      </c>
      <c r="E68">
        <f t="shared" si="66"/>
        <v>1</v>
      </c>
      <c r="F68">
        <f t="shared" ref="F68:F78" si="69">B3*1000</f>
        <v>5000</v>
      </c>
      <c r="J68" s="23" t="s">
        <v>324</v>
      </c>
      <c r="K68" s="24" t="s">
        <v>388</v>
      </c>
      <c r="L68" s="24" t="s">
        <v>517</v>
      </c>
      <c r="M68" s="24" t="s">
        <v>518</v>
      </c>
      <c r="N68" s="24" t="s">
        <v>388</v>
      </c>
      <c r="Z68" s="10" t="s">
        <v>316</v>
      </c>
      <c r="AA68" s="11">
        <v>8</v>
      </c>
      <c r="AB68" s="11">
        <v>8</v>
      </c>
      <c r="AC68" s="11">
        <v>10.9</v>
      </c>
      <c r="AD68" s="11">
        <v>966.1</v>
      </c>
      <c r="AE68" s="11">
        <v>10.9</v>
      </c>
      <c r="AF68" s="11">
        <v>1003.9</v>
      </c>
      <c r="AG68" s="11">
        <v>1000</v>
      </c>
      <c r="AH68" s="11">
        <v>-3.9</v>
      </c>
      <c r="AI68" s="11">
        <v>-0.39</v>
      </c>
    </row>
    <row r="69" spans="1:35" ht="15" thickBot="1" x14ac:dyDescent="0.35">
      <c r="A69" t="str">
        <f t="shared" si="67"/>
        <v>anonim3</v>
      </c>
      <c r="B69">
        <f t="shared" si="68"/>
        <v>1</v>
      </c>
      <c r="C69">
        <f t="shared" si="66"/>
        <v>1</v>
      </c>
      <c r="D69">
        <f t="shared" si="66"/>
        <v>1</v>
      </c>
      <c r="E69">
        <f t="shared" si="66"/>
        <v>1</v>
      </c>
      <c r="F69">
        <f t="shared" si="69"/>
        <v>5000</v>
      </c>
      <c r="J69" s="23" t="s">
        <v>326</v>
      </c>
      <c r="K69" s="24" t="s">
        <v>390</v>
      </c>
      <c r="L69" s="24" t="s">
        <v>519</v>
      </c>
      <c r="M69" s="24" t="s">
        <v>520</v>
      </c>
      <c r="N69" s="24" t="s">
        <v>390</v>
      </c>
      <c r="Z69" s="10" t="s">
        <v>317</v>
      </c>
      <c r="AA69" s="11">
        <v>8</v>
      </c>
      <c r="AB69" s="11">
        <v>8</v>
      </c>
      <c r="AC69" s="11">
        <v>10.9</v>
      </c>
      <c r="AD69" s="11">
        <v>966.1</v>
      </c>
      <c r="AE69" s="11">
        <v>10.9</v>
      </c>
      <c r="AF69" s="11">
        <v>1003.9</v>
      </c>
      <c r="AG69" s="11">
        <v>1000</v>
      </c>
      <c r="AH69" s="11">
        <v>-3.9</v>
      </c>
      <c r="AI69" s="11">
        <v>-0.39</v>
      </c>
    </row>
    <row r="70" spans="1:35" ht="15" thickBot="1" x14ac:dyDescent="0.35">
      <c r="A70" t="str">
        <f t="shared" si="67"/>
        <v>anonim4</v>
      </c>
      <c r="B70">
        <f t="shared" si="68"/>
        <v>1</v>
      </c>
      <c r="C70">
        <f t="shared" si="66"/>
        <v>1</v>
      </c>
      <c r="D70">
        <f t="shared" si="66"/>
        <v>1</v>
      </c>
      <c r="E70">
        <f t="shared" si="66"/>
        <v>1</v>
      </c>
      <c r="F70">
        <f t="shared" si="69"/>
        <v>5000</v>
      </c>
      <c r="J70" s="23" t="s">
        <v>328</v>
      </c>
      <c r="K70" s="24" t="s">
        <v>392</v>
      </c>
      <c r="L70" s="24" t="s">
        <v>521</v>
      </c>
      <c r="M70" s="24" t="s">
        <v>522</v>
      </c>
      <c r="N70" s="24" t="s">
        <v>392</v>
      </c>
      <c r="Z70" s="10" t="s">
        <v>318</v>
      </c>
      <c r="AA70" s="11">
        <v>8</v>
      </c>
      <c r="AB70" s="11">
        <v>8</v>
      </c>
      <c r="AC70" s="11">
        <v>10.9</v>
      </c>
      <c r="AD70" s="11">
        <v>966.1</v>
      </c>
      <c r="AE70" s="11">
        <v>10.9</v>
      </c>
      <c r="AF70" s="11">
        <v>1003.9</v>
      </c>
      <c r="AG70" s="11">
        <v>1000</v>
      </c>
      <c r="AH70" s="11">
        <v>-3.9</v>
      </c>
      <c r="AI70" s="11">
        <v>-0.39</v>
      </c>
    </row>
    <row r="71" spans="1:35" ht="15" thickBot="1" x14ac:dyDescent="0.35">
      <c r="A71" t="str">
        <f t="shared" si="67"/>
        <v>anonim5</v>
      </c>
      <c r="B71">
        <f t="shared" si="68"/>
        <v>1</v>
      </c>
      <c r="C71">
        <f t="shared" si="66"/>
        <v>1</v>
      </c>
      <c r="D71">
        <f t="shared" si="66"/>
        <v>1</v>
      </c>
      <c r="E71">
        <f t="shared" si="66"/>
        <v>1</v>
      </c>
      <c r="F71">
        <f t="shared" si="69"/>
        <v>5000</v>
      </c>
      <c r="J71" s="23" t="s">
        <v>330</v>
      </c>
      <c r="K71" s="24" t="s">
        <v>394</v>
      </c>
      <c r="L71" s="24" t="s">
        <v>523</v>
      </c>
      <c r="M71" s="24" t="s">
        <v>524</v>
      </c>
      <c r="N71" s="24" t="s">
        <v>394</v>
      </c>
      <c r="Z71" s="10" t="s">
        <v>319</v>
      </c>
      <c r="AA71" s="11">
        <v>8</v>
      </c>
      <c r="AB71" s="11">
        <v>8</v>
      </c>
      <c r="AC71" s="11">
        <v>10.9</v>
      </c>
      <c r="AD71" s="11">
        <v>966.1</v>
      </c>
      <c r="AE71" s="11">
        <v>10.9</v>
      </c>
      <c r="AF71" s="11">
        <v>1003.9</v>
      </c>
      <c r="AG71" s="11">
        <v>1000</v>
      </c>
      <c r="AH71" s="11">
        <v>-3.9</v>
      </c>
      <c r="AI71" s="11">
        <v>-0.39</v>
      </c>
    </row>
    <row r="72" spans="1:35" ht="18.600000000000001" thickBot="1" x14ac:dyDescent="0.35">
      <c r="A72" t="str">
        <f t="shared" si="67"/>
        <v>anonim6</v>
      </c>
      <c r="B72">
        <f t="shared" si="68"/>
        <v>1</v>
      </c>
      <c r="C72">
        <f t="shared" si="66"/>
        <v>1</v>
      </c>
      <c r="D72">
        <f t="shared" si="66"/>
        <v>1</v>
      </c>
      <c r="E72">
        <f t="shared" si="66"/>
        <v>1</v>
      </c>
      <c r="F72">
        <f t="shared" si="69"/>
        <v>5000</v>
      </c>
      <c r="J72" s="6"/>
      <c r="Z72" s="10" t="s">
        <v>355</v>
      </c>
      <c r="AA72" s="11">
        <v>8</v>
      </c>
      <c r="AB72" s="11">
        <v>8</v>
      </c>
      <c r="AC72" s="11">
        <v>10.9</v>
      </c>
      <c r="AD72" s="11">
        <v>966.1</v>
      </c>
      <c r="AE72" s="11">
        <v>10.9</v>
      </c>
      <c r="AF72" s="11">
        <v>1003.9</v>
      </c>
      <c r="AG72" s="11">
        <v>1000</v>
      </c>
      <c r="AH72" s="11">
        <v>-3.9</v>
      </c>
      <c r="AI72" s="11">
        <v>-0.39</v>
      </c>
    </row>
    <row r="73" spans="1:35" ht="15" thickBot="1" x14ac:dyDescent="0.35">
      <c r="A73" t="str">
        <f t="shared" si="67"/>
        <v>anonim7</v>
      </c>
      <c r="B73">
        <f t="shared" si="68"/>
        <v>1</v>
      </c>
      <c r="C73">
        <f t="shared" si="66"/>
        <v>1</v>
      </c>
      <c r="D73">
        <f t="shared" si="66"/>
        <v>1</v>
      </c>
      <c r="E73">
        <f t="shared" si="66"/>
        <v>1</v>
      </c>
      <c r="F73">
        <f t="shared" si="69"/>
        <v>4000</v>
      </c>
      <c r="J73" s="23" t="s">
        <v>332</v>
      </c>
      <c r="K73" s="23" t="s">
        <v>302</v>
      </c>
      <c r="L73" s="23" t="s">
        <v>303</v>
      </c>
      <c r="M73" s="23" t="s">
        <v>304</v>
      </c>
      <c r="N73" s="23" t="s">
        <v>305</v>
      </c>
      <c r="Z73" s="10" t="s">
        <v>356</v>
      </c>
      <c r="AA73" s="11">
        <v>9.5</v>
      </c>
      <c r="AB73" s="11">
        <v>9.9</v>
      </c>
      <c r="AC73" s="11">
        <v>10.9</v>
      </c>
      <c r="AD73" s="11">
        <v>961.1</v>
      </c>
      <c r="AE73" s="11">
        <v>10.9</v>
      </c>
      <c r="AF73" s="11">
        <v>1002.4</v>
      </c>
      <c r="AG73" s="11">
        <v>1000</v>
      </c>
      <c r="AH73" s="11">
        <v>-2.4</v>
      </c>
      <c r="AI73" s="11">
        <v>-0.24</v>
      </c>
    </row>
    <row r="74" spans="1:35" ht="15" thickBot="1" x14ac:dyDescent="0.35">
      <c r="A74" t="str">
        <f t="shared" si="67"/>
        <v>anonim8</v>
      </c>
      <c r="B74">
        <f t="shared" si="68"/>
        <v>12</v>
      </c>
      <c r="C74">
        <f t="shared" si="66"/>
        <v>12</v>
      </c>
      <c r="D74">
        <f t="shared" si="66"/>
        <v>1</v>
      </c>
      <c r="E74">
        <f t="shared" si="66"/>
        <v>11</v>
      </c>
      <c r="F74">
        <f t="shared" si="69"/>
        <v>2000</v>
      </c>
      <c r="J74" s="23" t="s">
        <v>321</v>
      </c>
      <c r="K74" s="24">
        <v>4</v>
      </c>
      <c r="L74" s="24">
        <v>502.8</v>
      </c>
      <c r="M74" s="24">
        <v>497.3</v>
      </c>
      <c r="N74" s="24">
        <v>4</v>
      </c>
      <c r="Z74" s="10" t="s">
        <v>357</v>
      </c>
      <c r="AA74" s="11">
        <v>10.4</v>
      </c>
      <c r="AB74" s="11">
        <v>3</v>
      </c>
      <c r="AC74" s="11">
        <v>10.9</v>
      </c>
      <c r="AD74" s="11">
        <v>968.1</v>
      </c>
      <c r="AE74" s="11">
        <v>10.9</v>
      </c>
      <c r="AF74" s="11">
        <v>1003.4</v>
      </c>
      <c r="AG74" s="11">
        <v>1000</v>
      </c>
      <c r="AH74" s="11">
        <v>-3.4</v>
      </c>
      <c r="AI74" s="11">
        <v>-0.34</v>
      </c>
    </row>
    <row r="75" spans="1:35" ht="15" thickBot="1" x14ac:dyDescent="0.35">
      <c r="A75" t="str">
        <f t="shared" si="67"/>
        <v>anonim9</v>
      </c>
      <c r="B75">
        <f t="shared" si="68"/>
        <v>11</v>
      </c>
      <c r="C75">
        <f t="shared" si="66"/>
        <v>11</v>
      </c>
      <c r="D75">
        <f t="shared" si="66"/>
        <v>1</v>
      </c>
      <c r="E75">
        <f t="shared" si="66"/>
        <v>11</v>
      </c>
      <c r="F75">
        <f t="shared" si="69"/>
        <v>1000</v>
      </c>
      <c r="J75" s="23" t="s">
        <v>324</v>
      </c>
      <c r="K75" s="24">
        <v>3</v>
      </c>
      <c r="L75" s="24">
        <v>501.8</v>
      </c>
      <c r="M75" s="24">
        <v>496.3</v>
      </c>
      <c r="N75" s="24">
        <v>3</v>
      </c>
      <c r="Z75" s="10" t="s">
        <v>358</v>
      </c>
      <c r="AA75" s="11">
        <v>11.4</v>
      </c>
      <c r="AB75" s="11">
        <v>3</v>
      </c>
      <c r="AC75" s="11">
        <v>10.9</v>
      </c>
      <c r="AD75" s="11">
        <v>967.1</v>
      </c>
      <c r="AE75" s="11">
        <v>10.9</v>
      </c>
      <c r="AF75" s="11">
        <v>1003.4</v>
      </c>
      <c r="AG75" s="11">
        <v>1000</v>
      </c>
      <c r="AH75" s="11">
        <v>-3.4</v>
      </c>
      <c r="AI75" s="11">
        <v>-0.34</v>
      </c>
    </row>
    <row r="76" spans="1:35" ht="15" thickBot="1" x14ac:dyDescent="0.35">
      <c r="A76" t="str">
        <f t="shared" si="67"/>
        <v>anonim10</v>
      </c>
      <c r="B76">
        <f t="shared" si="68"/>
        <v>7</v>
      </c>
      <c r="C76">
        <f t="shared" si="66"/>
        <v>1</v>
      </c>
      <c r="D76">
        <f t="shared" si="66"/>
        <v>1</v>
      </c>
      <c r="E76">
        <f t="shared" si="66"/>
        <v>1</v>
      </c>
      <c r="F76">
        <f t="shared" si="69"/>
        <v>4000</v>
      </c>
      <c r="J76" s="23" t="s">
        <v>326</v>
      </c>
      <c r="K76" s="24">
        <v>2</v>
      </c>
      <c r="L76" s="24">
        <v>500.8</v>
      </c>
      <c r="M76" s="24">
        <v>494.8</v>
      </c>
      <c r="N76" s="24">
        <v>2</v>
      </c>
      <c r="Z76" s="17" t="s">
        <v>359</v>
      </c>
      <c r="AA76" s="18">
        <v>3</v>
      </c>
      <c r="AB76" s="18">
        <v>3</v>
      </c>
      <c r="AC76" s="18">
        <v>10.9</v>
      </c>
      <c r="AD76" s="18">
        <v>958.1</v>
      </c>
      <c r="AE76" s="18">
        <v>10.9</v>
      </c>
      <c r="AF76" s="18">
        <v>986</v>
      </c>
      <c r="AG76" s="18">
        <v>1000</v>
      </c>
      <c r="AH76" s="18">
        <v>14</v>
      </c>
      <c r="AI76" s="18">
        <v>1.4</v>
      </c>
    </row>
    <row r="77" spans="1:35" ht="15" thickBot="1" x14ac:dyDescent="0.35">
      <c r="A77" t="str">
        <f t="shared" si="67"/>
        <v>anonim11</v>
      </c>
      <c r="B77">
        <f t="shared" si="68"/>
        <v>7</v>
      </c>
      <c r="C77">
        <f t="shared" si="66"/>
        <v>1</v>
      </c>
      <c r="D77">
        <f t="shared" si="66"/>
        <v>1</v>
      </c>
      <c r="E77">
        <f t="shared" si="66"/>
        <v>1</v>
      </c>
      <c r="F77">
        <f t="shared" si="69"/>
        <v>4000</v>
      </c>
      <c r="J77" s="23" t="s">
        <v>328</v>
      </c>
      <c r="K77" s="24">
        <v>1</v>
      </c>
      <c r="L77" s="24">
        <v>499.8</v>
      </c>
      <c r="M77" s="24">
        <v>493.8</v>
      </c>
      <c r="N77" s="24">
        <v>1</v>
      </c>
      <c r="Z77" s="17" t="s">
        <v>360</v>
      </c>
      <c r="AA77" s="18">
        <v>3</v>
      </c>
      <c r="AB77" s="18">
        <v>3</v>
      </c>
      <c r="AC77" s="18">
        <v>10.9</v>
      </c>
      <c r="AD77" s="18">
        <v>958.1</v>
      </c>
      <c r="AE77" s="18">
        <v>10.9</v>
      </c>
      <c r="AF77" s="18">
        <v>986</v>
      </c>
      <c r="AG77" s="18">
        <v>1000</v>
      </c>
      <c r="AH77" s="18">
        <v>14</v>
      </c>
      <c r="AI77" s="18">
        <v>1.4</v>
      </c>
    </row>
    <row r="78" spans="1:35" ht="15" thickBot="1" x14ac:dyDescent="0.35">
      <c r="A78" t="str">
        <f t="shared" si="67"/>
        <v>anonim12</v>
      </c>
      <c r="B78">
        <f t="shared" si="68"/>
        <v>9</v>
      </c>
      <c r="C78">
        <f t="shared" si="66"/>
        <v>1</v>
      </c>
      <c r="D78">
        <f t="shared" si="66"/>
        <v>1</v>
      </c>
      <c r="E78">
        <f t="shared" si="66"/>
        <v>1</v>
      </c>
      <c r="F78">
        <f t="shared" si="69"/>
        <v>4000</v>
      </c>
      <c r="J78" s="23" t="s">
        <v>330</v>
      </c>
      <c r="K78" s="24">
        <v>0</v>
      </c>
      <c r="L78" s="24">
        <v>498.8</v>
      </c>
      <c r="M78" s="24">
        <v>492.8</v>
      </c>
      <c r="N78" s="24">
        <v>0</v>
      </c>
      <c r="Z78" s="10" t="s">
        <v>361</v>
      </c>
      <c r="AA78" s="11">
        <v>3</v>
      </c>
      <c r="AB78" s="11">
        <v>14.9</v>
      </c>
      <c r="AC78" s="11">
        <v>10.9</v>
      </c>
      <c r="AD78" s="11">
        <v>960.1</v>
      </c>
      <c r="AE78" s="11">
        <v>10.9</v>
      </c>
      <c r="AF78" s="11">
        <v>999.9</v>
      </c>
      <c r="AG78" s="11">
        <v>1000</v>
      </c>
      <c r="AH78" s="11">
        <v>0.1</v>
      </c>
      <c r="AI78" s="11">
        <v>0.01</v>
      </c>
    </row>
    <row r="79" spans="1:35" ht="18.600000000000001" thickBot="1" x14ac:dyDescent="0.35">
      <c r="J79" s="6"/>
    </row>
    <row r="80" spans="1:35" ht="18.600000000000001" thickBot="1" x14ac:dyDescent="0.35">
      <c r="A80" s="6"/>
      <c r="J80" s="23" t="s">
        <v>395</v>
      </c>
      <c r="K80" s="23" t="s">
        <v>302</v>
      </c>
      <c r="L80" s="23" t="s">
        <v>303</v>
      </c>
      <c r="M80" s="23" t="s">
        <v>304</v>
      </c>
      <c r="N80" s="23" t="s">
        <v>305</v>
      </c>
      <c r="O80" s="23" t="s">
        <v>334</v>
      </c>
      <c r="P80" s="23" t="s">
        <v>335</v>
      </c>
      <c r="Q80" s="23" t="s">
        <v>336</v>
      </c>
      <c r="R80" s="23" t="s">
        <v>337</v>
      </c>
      <c r="Z80" s="12" t="s">
        <v>338</v>
      </c>
      <c r="AA80" s="13">
        <v>1016.2</v>
      </c>
    </row>
    <row r="81" spans="1:27" ht="18.600000000000001" thickBot="1" x14ac:dyDescent="0.35">
      <c r="A81" s="7"/>
      <c r="J81" s="23" t="s">
        <v>315</v>
      </c>
      <c r="K81" s="24">
        <v>1</v>
      </c>
      <c r="L81" s="24">
        <v>499.8</v>
      </c>
      <c r="M81" s="24">
        <v>492.8</v>
      </c>
      <c r="N81" s="24">
        <v>0</v>
      </c>
      <c r="O81" s="24">
        <v>993.6</v>
      </c>
      <c r="P81" s="24">
        <v>1000</v>
      </c>
      <c r="Q81" s="24">
        <v>6.4</v>
      </c>
      <c r="R81" s="24">
        <v>0.64</v>
      </c>
      <c r="Z81" s="12" t="s">
        <v>369</v>
      </c>
      <c r="AA81" s="13">
        <v>0</v>
      </c>
    </row>
    <row r="82" spans="1:27" ht="18.600000000000001" thickBot="1" x14ac:dyDescent="0.35">
      <c r="J82" s="23" t="s">
        <v>316</v>
      </c>
      <c r="K82" s="24">
        <v>0</v>
      </c>
      <c r="L82" s="24">
        <v>498.8</v>
      </c>
      <c r="M82" s="24">
        <v>493.8</v>
      </c>
      <c r="N82" s="24">
        <v>1</v>
      </c>
      <c r="O82" s="24">
        <v>993.6</v>
      </c>
      <c r="P82" s="24">
        <v>1000</v>
      </c>
      <c r="Q82" s="24">
        <v>6.4</v>
      </c>
      <c r="R82" s="24">
        <v>0.64</v>
      </c>
      <c r="Z82" s="12" t="s">
        <v>340</v>
      </c>
      <c r="AA82" s="13">
        <v>12000.5</v>
      </c>
    </row>
    <row r="83" spans="1:27" ht="18.600000000000001" thickBot="1" x14ac:dyDescent="0.35">
      <c r="J83" s="23" t="s">
        <v>317</v>
      </c>
      <c r="K83" s="24">
        <v>2</v>
      </c>
      <c r="L83" s="24">
        <v>500.8</v>
      </c>
      <c r="M83" s="24">
        <v>497.3</v>
      </c>
      <c r="N83" s="24">
        <v>2</v>
      </c>
      <c r="O83" s="24">
        <v>1002.1</v>
      </c>
      <c r="P83" s="24">
        <v>1000</v>
      </c>
      <c r="Q83" s="24">
        <v>-2.1</v>
      </c>
      <c r="R83" s="24">
        <v>-0.21</v>
      </c>
      <c r="Z83" s="12" t="s">
        <v>341</v>
      </c>
      <c r="AA83" s="13">
        <v>12000</v>
      </c>
    </row>
    <row r="84" spans="1:27" ht="27.6" thickBot="1" x14ac:dyDescent="0.35">
      <c r="A84" s="8" t="s">
        <v>294</v>
      </c>
      <c r="B84" s="9">
        <v>6433612</v>
      </c>
      <c r="C84" s="8" t="s">
        <v>295</v>
      </c>
      <c r="D84" s="9">
        <v>12</v>
      </c>
      <c r="E84" s="8" t="s">
        <v>296</v>
      </c>
      <c r="F84" s="9">
        <v>4</v>
      </c>
      <c r="G84" s="8" t="s">
        <v>297</v>
      </c>
      <c r="H84" s="9">
        <v>12</v>
      </c>
      <c r="I84" s="8" t="s">
        <v>298</v>
      </c>
      <c r="J84" s="23" t="s">
        <v>318</v>
      </c>
      <c r="K84" s="24">
        <v>4</v>
      </c>
      <c r="L84" s="24">
        <v>502.8</v>
      </c>
      <c r="M84" s="24">
        <v>494.8</v>
      </c>
      <c r="N84" s="24">
        <v>4</v>
      </c>
      <c r="O84" s="24">
        <v>1005.6</v>
      </c>
      <c r="P84" s="24">
        <v>1000</v>
      </c>
      <c r="Q84" s="24">
        <v>-5.6</v>
      </c>
      <c r="R84" s="24">
        <v>-0.56000000000000005</v>
      </c>
      <c r="Z84" s="12" t="s">
        <v>342</v>
      </c>
      <c r="AA84" s="13">
        <v>0.5</v>
      </c>
    </row>
    <row r="85" spans="1:27" ht="27.6" thickBot="1" x14ac:dyDescent="0.35">
      <c r="A85" s="6"/>
      <c r="J85" s="23" t="s">
        <v>319</v>
      </c>
      <c r="K85" s="24">
        <v>3</v>
      </c>
      <c r="L85" s="24">
        <v>501.8</v>
      </c>
      <c r="M85" s="24">
        <v>497.3</v>
      </c>
      <c r="N85" s="24">
        <v>3</v>
      </c>
      <c r="O85" s="24">
        <v>1005.1</v>
      </c>
      <c r="P85" s="24">
        <v>1000</v>
      </c>
      <c r="Q85" s="24">
        <v>-5.0999999999999996</v>
      </c>
      <c r="R85" s="24">
        <v>-0.51</v>
      </c>
      <c r="Z85" s="12" t="s">
        <v>343</v>
      </c>
      <c r="AA85" s="13"/>
    </row>
    <row r="86" spans="1:27" ht="27.6" thickBot="1" x14ac:dyDescent="0.35">
      <c r="A86" s="10" t="s">
        <v>301</v>
      </c>
      <c r="B86" s="10" t="s">
        <v>302</v>
      </c>
      <c r="C86" s="10" t="s">
        <v>303</v>
      </c>
      <c r="D86" s="10" t="s">
        <v>304</v>
      </c>
      <c r="E86" s="10" t="s">
        <v>305</v>
      </c>
      <c r="F86" s="10" t="s">
        <v>354</v>
      </c>
      <c r="Z86" s="12" t="s">
        <v>344</v>
      </c>
      <c r="AA86" s="13"/>
    </row>
    <row r="87" spans="1:27" ht="18.600000000000001" thickBot="1" x14ac:dyDescent="0.35">
      <c r="A87" s="10" t="s">
        <v>315</v>
      </c>
      <c r="B87" s="11">
        <v>6</v>
      </c>
      <c r="C87" s="11">
        <v>9</v>
      </c>
      <c r="D87" s="11">
        <v>1</v>
      </c>
      <c r="E87" s="11">
        <v>1</v>
      </c>
      <c r="F87" s="11">
        <v>5000</v>
      </c>
      <c r="J87" s="25" t="s">
        <v>338</v>
      </c>
      <c r="K87" s="26">
        <v>1008.1</v>
      </c>
      <c r="Z87" s="12" t="s">
        <v>345</v>
      </c>
      <c r="AA87" s="13">
        <v>0</v>
      </c>
    </row>
    <row r="88" spans="1:27" ht="15" thickBot="1" x14ac:dyDescent="0.35">
      <c r="A88" s="10" t="s">
        <v>316</v>
      </c>
      <c r="B88" s="11">
        <v>1</v>
      </c>
      <c r="C88" s="11">
        <v>1</v>
      </c>
      <c r="D88" s="11">
        <v>1</v>
      </c>
      <c r="E88" s="11">
        <v>1</v>
      </c>
      <c r="F88" s="11">
        <v>5000</v>
      </c>
      <c r="J88" s="25" t="s">
        <v>339</v>
      </c>
      <c r="K88" s="26">
        <v>991.6</v>
      </c>
    </row>
    <row r="89" spans="1:27" ht="15" thickBot="1" x14ac:dyDescent="0.35">
      <c r="A89" s="10" t="s">
        <v>317</v>
      </c>
      <c r="B89" s="11">
        <v>1</v>
      </c>
      <c r="C89" s="11">
        <v>1</v>
      </c>
      <c r="D89" s="11">
        <v>1</v>
      </c>
      <c r="E89" s="11">
        <v>1</v>
      </c>
      <c r="F89" s="11">
        <v>5000</v>
      </c>
      <c r="J89" s="25" t="s">
        <v>340</v>
      </c>
      <c r="K89" s="26">
        <v>5000</v>
      </c>
      <c r="Z89" s="14" t="s">
        <v>346</v>
      </c>
    </row>
    <row r="90" spans="1:27" ht="15" thickBot="1" x14ac:dyDescent="0.35">
      <c r="A90" s="10" t="s">
        <v>318</v>
      </c>
      <c r="B90" s="11">
        <v>1</v>
      </c>
      <c r="C90" s="11">
        <v>1</v>
      </c>
      <c r="D90" s="11">
        <v>1</v>
      </c>
      <c r="E90" s="11">
        <v>1</v>
      </c>
      <c r="F90" s="11">
        <v>5000</v>
      </c>
      <c r="J90" s="25" t="s">
        <v>341</v>
      </c>
      <c r="K90" s="26">
        <v>5000</v>
      </c>
    </row>
    <row r="91" spans="1:27" ht="15" thickBot="1" x14ac:dyDescent="0.35">
      <c r="A91" s="10" t="s">
        <v>319</v>
      </c>
      <c r="B91" s="11">
        <v>1</v>
      </c>
      <c r="C91" s="11">
        <v>1</v>
      </c>
      <c r="D91" s="11">
        <v>1</v>
      </c>
      <c r="E91" s="11">
        <v>1</v>
      </c>
      <c r="F91" s="11">
        <v>5000</v>
      </c>
      <c r="J91" s="25" t="s">
        <v>342</v>
      </c>
      <c r="K91" s="26">
        <v>0</v>
      </c>
      <c r="Z91" s="15" t="s">
        <v>347</v>
      </c>
    </row>
    <row r="92" spans="1:27" ht="15" thickBot="1" x14ac:dyDescent="0.35">
      <c r="A92" s="10" t="s">
        <v>355</v>
      </c>
      <c r="B92" s="11">
        <v>1</v>
      </c>
      <c r="C92" s="11">
        <v>1</v>
      </c>
      <c r="D92" s="11">
        <v>1</v>
      </c>
      <c r="E92" s="11">
        <v>1</v>
      </c>
      <c r="F92" s="11">
        <v>5000</v>
      </c>
      <c r="J92" s="25" t="s">
        <v>343</v>
      </c>
      <c r="K92" s="26"/>
      <c r="Z92" s="15" t="s">
        <v>411</v>
      </c>
    </row>
    <row r="93" spans="1:27" ht="15" thickBot="1" x14ac:dyDescent="0.35">
      <c r="A93" s="10" t="s">
        <v>356</v>
      </c>
      <c r="B93" s="11">
        <v>6</v>
      </c>
      <c r="C93" s="11">
        <v>1</v>
      </c>
      <c r="D93" s="11">
        <v>1</v>
      </c>
      <c r="E93" s="11">
        <v>1</v>
      </c>
      <c r="F93" s="11">
        <v>5000</v>
      </c>
      <c r="J93" s="25" t="s">
        <v>344</v>
      </c>
      <c r="K93" s="26"/>
    </row>
    <row r="94" spans="1:27" ht="15" thickBot="1" x14ac:dyDescent="0.35">
      <c r="A94" s="10" t="s">
        <v>357</v>
      </c>
      <c r="B94" s="11">
        <v>11</v>
      </c>
      <c r="C94" s="11">
        <v>12</v>
      </c>
      <c r="D94" s="11">
        <v>12</v>
      </c>
      <c r="E94" s="11">
        <v>1</v>
      </c>
      <c r="F94" s="11">
        <v>4000</v>
      </c>
      <c r="J94" s="25" t="s">
        <v>345</v>
      </c>
      <c r="K94" s="26">
        <v>0</v>
      </c>
    </row>
    <row r="95" spans="1:27" ht="15" thickBot="1" x14ac:dyDescent="0.35">
      <c r="A95" s="10" t="s">
        <v>358</v>
      </c>
      <c r="B95" s="11">
        <v>12</v>
      </c>
      <c r="C95" s="11">
        <v>11</v>
      </c>
      <c r="D95" s="11">
        <v>11</v>
      </c>
      <c r="E95" s="11">
        <v>1</v>
      </c>
      <c r="F95" s="11">
        <v>4000</v>
      </c>
    </row>
    <row r="96" spans="1:27" ht="15" thickBot="1" x14ac:dyDescent="0.35">
      <c r="A96" s="10" t="s">
        <v>359</v>
      </c>
      <c r="B96" s="11">
        <v>6</v>
      </c>
      <c r="C96" s="11">
        <v>7</v>
      </c>
      <c r="D96" s="11">
        <v>1</v>
      </c>
      <c r="E96" s="11">
        <v>1</v>
      </c>
      <c r="F96" s="11">
        <v>5000</v>
      </c>
      <c r="J96" s="14" t="s">
        <v>346</v>
      </c>
    </row>
    <row r="97" spans="1:21" ht="15" thickBot="1" x14ac:dyDescent="0.35">
      <c r="A97" s="10" t="s">
        <v>360</v>
      </c>
      <c r="B97" s="11">
        <v>6</v>
      </c>
      <c r="C97" s="11">
        <v>7</v>
      </c>
      <c r="D97" s="11">
        <v>1</v>
      </c>
      <c r="E97" s="11">
        <v>1</v>
      </c>
      <c r="F97" s="11">
        <v>5000</v>
      </c>
    </row>
    <row r="98" spans="1:21" ht="15" thickBot="1" x14ac:dyDescent="0.35">
      <c r="A98" s="10" t="s">
        <v>361</v>
      </c>
      <c r="B98" s="11">
        <v>6</v>
      </c>
      <c r="C98" s="11">
        <v>9</v>
      </c>
      <c r="D98" s="11">
        <v>1</v>
      </c>
      <c r="E98" s="11">
        <v>1</v>
      </c>
      <c r="F98" s="11">
        <v>5000</v>
      </c>
      <c r="J98" s="27" t="s">
        <v>488</v>
      </c>
    </row>
    <row r="99" spans="1:21" ht="18.600000000000001" thickBot="1" x14ac:dyDescent="0.35">
      <c r="A99" s="6"/>
      <c r="J99" s="27" t="s">
        <v>501</v>
      </c>
    </row>
    <row r="100" spans="1:21" ht="18.600000000000001" thickBot="1" x14ac:dyDescent="0.35">
      <c r="A100" s="10" t="s">
        <v>320</v>
      </c>
      <c r="B100" s="10" t="s">
        <v>302</v>
      </c>
      <c r="C100" s="10" t="s">
        <v>303</v>
      </c>
      <c r="D100" s="10" t="s">
        <v>304</v>
      </c>
      <c r="E100" s="10" t="s">
        <v>305</v>
      </c>
      <c r="R100" t="s">
        <v>552</v>
      </c>
    </row>
    <row r="101" spans="1:21" ht="18.600000000000001" thickBot="1" x14ac:dyDescent="0.35">
      <c r="A101" s="10" t="s">
        <v>321</v>
      </c>
      <c r="B101" s="11" t="s">
        <v>322</v>
      </c>
      <c r="C101" s="11" t="s">
        <v>323</v>
      </c>
      <c r="D101" s="11" t="s">
        <v>322</v>
      </c>
      <c r="E101" s="11" t="s">
        <v>322</v>
      </c>
      <c r="R101" t="s">
        <v>550</v>
      </c>
    </row>
    <row r="102" spans="1:21" ht="18.600000000000001" thickBot="1" x14ac:dyDescent="0.35">
      <c r="A102" s="10" t="s">
        <v>324</v>
      </c>
      <c r="B102" s="11" t="s">
        <v>322</v>
      </c>
      <c r="C102" s="11" t="s">
        <v>323</v>
      </c>
      <c r="D102" s="11" t="s">
        <v>322</v>
      </c>
      <c r="E102" s="11" t="s">
        <v>322</v>
      </c>
      <c r="M102" t="str">
        <f>M45</f>
        <v>sorrend</v>
      </c>
      <c r="N102" t="str">
        <f t="shared" ref="N102:R102" si="70">N45</f>
        <v>átlag(1…12)</v>
      </c>
      <c r="O102" t="str">
        <f t="shared" si="70"/>
        <v>átlag(1…10)</v>
      </c>
      <c r="P102" t="str">
        <f t="shared" si="70"/>
        <v>I.</v>
      </c>
      <c r="Q102" t="str">
        <f t="shared" si="70"/>
        <v>II.</v>
      </c>
      <c r="R102" t="str">
        <f>'14683Analizis II'!B57</f>
        <v>meredekség</v>
      </c>
      <c r="S102" t="str">
        <f>R45</f>
        <v>Y0</v>
      </c>
      <c r="T102" t="str">
        <f>N190</f>
        <v>Becslés</v>
      </c>
      <c r="U102" t="s">
        <v>452</v>
      </c>
    </row>
    <row r="103" spans="1:21" ht="18.600000000000001" thickBot="1" x14ac:dyDescent="0.35">
      <c r="A103" s="10" t="s">
        <v>326</v>
      </c>
      <c r="B103" s="11" t="s">
        <v>322</v>
      </c>
      <c r="C103" s="11" t="s">
        <v>323</v>
      </c>
      <c r="D103" s="11" t="s">
        <v>322</v>
      </c>
      <c r="E103" s="11" t="s">
        <v>322</v>
      </c>
      <c r="M103" t="str">
        <f t="shared" ref="M103:Q103" si="71">M46</f>
        <v>Követelmények teljesíthetősége</v>
      </c>
      <c r="N103">
        <f t="shared" si="71"/>
        <v>4</v>
      </c>
      <c r="O103">
        <f t="shared" si="71"/>
        <v>4</v>
      </c>
      <c r="P103">
        <f t="shared" si="71"/>
        <v>5</v>
      </c>
      <c r="Q103">
        <f t="shared" si="71"/>
        <v>5</v>
      </c>
      <c r="R103">
        <f>'14683Analizis II'!B58</f>
        <v>2</v>
      </c>
      <c r="S103">
        <f t="shared" ref="S103:S108" si="72">R46</f>
        <v>1000</v>
      </c>
      <c r="T103">
        <f t="shared" ref="T103:T107" si="73">N191</f>
        <v>994.9</v>
      </c>
      <c r="U103" t="s">
        <v>549</v>
      </c>
    </row>
    <row r="104" spans="1:21" ht="18.600000000000001" thickBot="1" x14ac:dyDescent="0.35">
      <c r="A104" s="10" t="s">
        <v>328</v>
      </c>
      <c r="B104" s="11" t="s">
        <v>322</v>
      </c>
      <c r="C104" s="11" t="s">
        <v>323</v>
      </c>
      <c r="D104" s="11" t="s">
        <v>322</v>
      </c>
      <c r="E104" s="11" t="s">
        <v>322</v>
      </c>
      <c r="M104" t="str">
        <f t="shared" ref="M104:Q104" si="74">M47</f>
        <v>Tárgy hasznossága</v>
      </c>
      <c r="N104">
        <f t="shared" si="74"/>
        <v>5</v>
      </c>
      <c r="O104">
        <f t="shared" si="74"/>
        <v>5</v>
      </c>
      <c r="P104">
        <f t="shared" si="74"/>
        <v>4</v>
      </c>
      <c r="Q104">
        <f t="shared" si="74"/>
        <v>4</v>
      </c>
      <c r="R104">
        <f>'14683Analizis II'!B59</f>
        <v>1</v>
      </c>
      <c r="S104">
        <f t="shared" si="72"/>
        <v>1000</v>
      </c>
      <c r="T104">
        <f t="shared" si="73"/>
        <v>995.4</v>
      </c>
      <c r="U104" s="14" t="s">
        <v>553</v>
      </c>
    </row>
    <row r="105" spans="1:21" ht="18.600000000000001" thickBot="1" x14ac:dyDescent="0.35">
      <c r="A105" s="10" t="s">
        <v>330</v>
      </c>
      <c r="B105" s="11" t="s">
        <v>322</v>
      </c>
      <c r="C105" s="11" t="s">
        <v>323</v>
      </c>
      <c r="D105" s="11" t="s">
        <v>322</v>
      </c>
      <c r="E105" s="11" t="s">
        <v>322</v>
      </c>
      <c r="M105" t="str">
        <f t="shared" ref="M105:Q105" si="75">M48</f>
        <v>Segítőkészség</v>
      </c>
      <c r="N105">
        <f t="shared" si="75"/>
        <v>3</v>
      </c>
      <c r="O105">
        <f t="shared" si="75"/>
        <v>3</v>
      </c>
      <c r="P105">
        <f t="shared" si="75"/>
        <v>1</v>
      </c>
      <c r="Q105">
        <f t="shared" si="75"/>
        <v>3</v>
      </c>
      <c r="R105">
        <f>'14683Analizis II'!B60</f>
        <v>3</v>
      </c>
      <c r="S105">
        <f t="shared" si="72"/>
        <v>1000</v>
      </c>
      <c r="T105">
        <f t="shared" si="73"/>
        <v>1001.9</v>
      </c>
    </row>
    <row r="106" spans="1:21" ht="18.600000000000001" thickBot="1" x14ac:dyDescent="0.35">
      <c r="A106" s="10" t="s">
        <v>362</v>
      </c>
      <c r="B106" s="11" t="s">
        <v>322</v>
      </c>
      <c r="C106" s="11" t="s">
        <v>323</v>
      </c>
      <c r="D106" s="11" t="s">
        <v>322</v>
      </c>
      <c r="E106" s="11" t="s">
        <v>322</v>
      </c>
      <c r="M106" t="str">
        <f t="shared" ref="M106:Q106" si="76">M49</f>
        <v>Felkészültség</v>
      </c>
      <c r="N106">
        <f t="shared" si="76"/>
        <v>1</v>
      </c>
      <c r="O106">
        <f t="shared" si="76"/>
        <v>1</v>
      </c>
      <c r="P106">
        <f t="shared" si="76"/>
        <v>3</v>
      </c>
      <c r="Q106">
        <f t="shared" si="76"/>
        <v>1</v>
      </c>
      <c r="R106">
        <f>'14683Analizis II'!B61</f>
        <v>5</v>
      </c>
      <c r="S106">
        <f t="shared" si="72"/>
        <v>1000</v>
      </c>
      <c r="T106">
        <f t="shared" si="73"/>
        <v>1003.9</v>
      </c>
    </row>
    <row r="107" spans="1:21" ht="18.600000000000001" thickBot="1" x14ac:dyDescent="0.35">
      <c r="A107" s="10" t="s">
        <v>363</v>
      </c>
      <c r="B107" s="11" t="s">
        <v>322</v>
      </c>
      <c r="C107" s="11" t="s">
        <v>323</v>
      </c>
      <c r="D107" s="11" t="s">
        <v>322</v>
      </c>
      <c r="E107" s="11" t="s">
        <v>322</v>
      </c>
      <c r="M107" t="str">
        <f t="shared" ref="M107:Q107" si="77">M50</f>
        <v>Előadásmód</v>
      </c>
      <c r="N107">
        <f t="shared" si="77"/>
        <v>2</v>
      </c>
      <c r="O107">
        <f t="shared" si="77"/>
        <v>2</v>
      </c>
      <c r="P107">
        <f t="shared" si="77"/>
        <v>1</v>
      </c>
      <c r="Q107">
        <f t="shared" si="77"/>
        <v>2</v>
      </c>
      <c r="R107">
        <f>'14683Analizis II'!B62</f>
        <v>4</v>
      </c>
      <c r="S107">
        <f t="shared" si="72"/>
        <v>1000</v>
      </c>
      <c r="T107">
        <f t="shared" si="73"/>
        <v>1003.9</v>
      </c>
    </row>
    <row r="108" spans="1:21" ht="18.600000000000001" thickBot="1" x14ac:dyDescent="0.35">
      <c r="A108" s="10" t="s">
        <v>364</v>
      </c>
      <c r="B108" s="11" t="s">
        <v>322</v>
      </c>
      <c r="C108" s="11" t="s">
        <v>323</v>
      </c>
      <c r="D108" s="11" t="s">
        <v>322</v>
      </c>
      <c r="E108" s="11" t="s">
        <v>322</v>
      </c>
    </row>
    <row r="109" spans="1:21" ht="18.600000000000001" thickBot="1" x14ac:dyDescent="0.35">
      <c r="A109" s="10" t="s">
        <v>365</v>
      </c>
      <c r="B109" s="11" t="s">
        <v>322</v>
      </c>
      <c r="C109" s="11" t="s">
        <v>323</v>
      </c>
      <c r="D109" s="11" t="s">
        <v>322</v>
      </c>
      <c r="E109" s="11" t="s">
        <v>322</v>
      </c>
    </row>
    <row r="110" spans="1:21" ht="18.600000000000001" thickBot="1" x14ac:dyDescent="0.35">
      <c r="A110" s="10" t="s">
        <v>366</v>
      </c>
      <c r="B110" s="11" t="s">
        <v>322</v>
      </c>
      <c r="C110" s="11" t="s">
        <v>329</v>
      </c>
      <c r="D110" s="11" t="s">
        <v>322</v>
      </c>
      <c r="E110" s="11" t="s">
        <v>322</v>
      </c>
    </row>
    <row r="111" spans="1:21" ht="18.600000000000001" thickBot="1" x14ac:dyDescent="0.35">
      <c r="A111" s="10" t="s">
        <v>367</v>
      </c>
      <c r="B111" s="11" t="s">
        <v>322</v>
      </c>
      <c r="C111" s="11" t="s">
        <v>329</v>
      </c>
      <c r="D111" s="11" t="s">
        <v>322</v>
      </c>
      <c r="E111" s="11" t="s">
        <v>322</v>
      </c>
      <c r="J111" s="6"/>
    </row>
    <row r="112" spans="1:21" ht="18.600000000000001" thickBot="1" x14ac:dyDescent="0.35">
      <c r="A112" s="10" t="s">
        <v>368</v>
      </c>
      <c r="B112" s="11" t="s">
        <v>322</v>
      </c>
      <c r="C112" s="11" t="s">
        <v>329</v>
      </c>
      <c r="D112" s="11" t="s">
        <v>322</v>
      </c>
      <c r="E112" s="11" t="s">
        <v>322</v>
      </c>
      <c r="J112" s="7"/>
    </row>
    <row r="113" spans="1:23" ht="18.600000000000001" thickBot="1" x14ac:dyDescent="0.35">
      <c r="A113" s="6"/>
    </row>
    <row r="114" spans="1:23" ht="18.600000000000001" thickBot="1" x14ac:dyDescent="0.35">
      <c r="A114" s="10" t="s">
        <v>332</v>
      </c>
      <c r="B114" s="10" t="s">
        <v>302</v>
      </c>
      <c r="C114" s="10" t="s">
        <v>303</v>
      </c>
      <c r="D114" s="10" t="s">
        <v>304</v>
      </c>
      <c r="E114" s="10" t="s">
        <v>305</v>
      </c>
    </row>
    <row r="115" spans="1:23" ht="18.600000000000001" thickBot="1" x14ac:dyDescent="0.35">
      <c r="A115" s="10" t="s">
        <v>321</v>
      </c>
      <c r="B115" s="11">
        <v>0</v>
      </c>
      <c r="C115" s="11">
        <v>5000</v>
      </c>
      <c r="D115" s="11">
        <v>0</v>
      </c>
      <c r="E115" s="11">
        <v>0</v>
      </c>
      <c r="J115" s="21" t="s">
        <v>294</v>
      </c>
      <c r="K115" s="22">
        <v>5881619</v>
      </c>
      <c r="L115" s="21" t="s">
        <v>295</v>
      </c>
      <c r="M115" s="22">
        <v>5</v>
      </c>
      <c r="N115" s="21" t="s">
        <v>296</v>
      </c>
      <c r="O115" s="22">
        <v>5</v>
      </c>
      <c r="P115" s="21" t="s">
        <v>297</v>
      </c>
      <c r="Q115" s="22">
        <v>5</v>
      </c>
      <c r="R115" s="21" t="s">
        <v>298</v>
      </c>
      <c r="S115" s="22">
        <v>0</v>
      </c>
      <c r="T115" s="21" t="s">
        <v>299</v>
      </c>
      <c r="U115" s="22" t="s">
        <v>528</v>
      </c>
    </row>
    <row r="116" spans="1:23" ht="18.600000000000001" thickBot="1" x14ac:dyDescent="0.35">
      <c r="A116" s="10" t="s">
        <v>324</v>
      </c>
      <c r="B116" s="11">
        <v>0</v>
      </c>
      <c r="C116" s="11">
        <v>5000</v>
      </c>
      <c r="D116" s="11">
        <v>0</v>
      </c>
      <c r="E116" s="11">
        <v>0</v>
      </c>
      <c r="J116" s="6"/>
    </row>
    <row r="117" spans="1:23" ht="15" thickBot="1" x14ac:dyDescent="0.35">
      <c r="A117" s="10" t="s">
        <v>326</v>
      </c>
      <c r="B117" s="11">
        <v>0</v>
      </c>
      <c r="C117" s="11">
        <v>5000</v>
      </c>
      <c r="D117" s="11">
        <v>0</v>
      </c>
      <c r="E117" s="11">
        <v>0</v>
      </c>
      <c r="J117" s="23" t="s">
        <v>301</v>
      </c>
      <c r="K117" s="31" t="str">
        <f>N102</f>
        <v>átlag(1…12)</v>
      </c>
      <c r="L117" s="23" t="s">
        <v>303</v>
      </c>
      <c r="M117" s="31" t="str">
        <f t="shared" ref="M117:N117" si="78">P102</f>
        <v>I.</v>
      </c>
      <c r="N117" s="31" t="str">
        <f t="shared" si="78"/>
        <v>II.</v>
      </c>
      <c r="O117" s="23" t="s">
        <v>306</v>
      </c>
      <c r="P117" s="23" t="s">
        <v>416</v>
      </c>
      <c r="S117" t="str">
        <f>K117</f>
        <v>átlag(1…12)</v>
      </c>
      <c r="T117" t="str">
        <f>M117</f>
        <v>I.</v>
      </c>
      <c r="U117" t="str">
        <f>N117</f>
        <v>II.</v>
      </c>
      <c r="V117" t="str">
        <f>P117</f>
        <v>Y(A6)</v>
      </c>
      <c r="W117" t="s">
        <v>551</v>
      </c>
    </row>
    <row r="118" spans="1:23" ht="15" thickBot="1" x14ac:dyDescent="0.35">
      <c r="A118" s="10" t="s">
        <v>328</v>
      </c>
      <c r="B118" s="11">
        <v>0</v>
      </c>
      <c r="C118" s="11">
        <v>5000</v>
      </c>
      <c r="D118" s="11">
        <v>0</v>
      </c>
      <c r="E118" s="11">
        <v>0</v>
      </c>
      <c r="J118" s="23" t="s">
        <v>315</v>
      </c>
      <c r="K118" s="32">
        <v>4</v>
      </c>
      <c r="L118" s="24">
        <v>4</v>
      </c>
      <c r="M118" s="32">
        <v>5</v>
      </c>
      <c r="N118" s="32">
        <v>5</v>
      </c>
      <c r="O118" s="24">
        <v>2</v>
      </c>
      <c r="P118" s="24">
        <v>1000</v>
      </c>
      <c r="S118">
        <f t="shared" ref="S118:S122" si="79">K118</f>
        <v>4</v>
      </c>
      <c r="T118">
        <f t="shared" ref="T118:T122" si="80">M118</f>
        <v>5</v>
      </c>
      <c r="U118">
        <f t="shared" ref="U118:U122" si="81">N118</f>
        <v>5</v>
      </c>
      <c r="V118">
        <f t="shared" ref="V118:V122" si="82">P118</f>
        <v>1000</v>
      </c>
    </row>
    <row r="119" spans="1:23" ht="15" thickBot="1" x14ac:dyDescent="0.35">
      <c r="A119" s="10" t="s">
        <v>330</v>
      </c>
      <c r="B119" s="11">
        <v>0</v>
      </c>
      <c r="C119" s="11">
        <v>5000</v>
      </c>
      <c r="D119" s="11">
        <v>0</v>
      </c>
      <c r="E119" s="11">
        <v>0</v>
      </c>
      <c r="J119" s="23" t="s">
        <v>316</v>
      </c>
      <c r="K119" s="32">
        <v>5</v>
      </c>
      <c r="L119" s="24">
        <v>5</v>
      </c>
      <c r="M119" s="32">
        <v>4</v>
      </c>
      <c r="N119" s="32">
        <v>4</v>
      </c>
      <c r="O119" s="24">
        <v>1</v>
      </c>
      <c r="P119" s="24">
        <v>1000</v>
      </c>
      <c r="S119">
        <f t="shared" si="79"/>
        <v>5</v>
      </c>
      <c r="T119">
        <f t="shared" si="80"/>
        <v>4</v>
      </c>
      <c r="U119">
        <f t="shared" si="81"/>
        <v>4</v>
      </c>
      <c r="V119">
        <f t="shared" si="82"/>
        <v>1000</v>
      </c>
    </row>
    <row r="120" spans="1:23" ht="15" thickBot="1" x14ac:dyDescent="0.35">
      <c r="A120" s="10" t="s">
        <v>362</v>
      </c>
      <c r="B120" s="11">
        <v>0</v>
      </c>
      <c r="C120" s="11">
        <v>5000</v>
      </c>
      <c r="D120" s="11">
        <v>0</v>
      </c>
      <c r="E120" s="11">
        <v>0</v>
      </c>
      <c r="J120" s="23" t="s">
        <v>317</v>
      </c>
      <c r="K120" s="32">
        <v>3</v>
      </c>
      <c r="L120" s="24">
        <v>3</v>
      </c>
      <c r="M120" s="32">
        <v>1</v>
      </c>
      <c r="N120" s="32">
        <v>3</v>
      </c>
      <c r="O120" s="24">
        <v>3</v>
      </c>
      <c r="P120" s="24">
        <v>1000</v>
      </c>
      <c r="S120">
        <f t="shared" si="79"/>
        <v>3</v>
      </c>
      <c r="T120">
        <f t="shared" si="80"/>
        <v>1</v>
      </c>
      <c r="U120">
        <f t="shared" si="81"/>
        <v>3</v>
      </c>
      <c r="V120">
        <f t="shared" si="82"/>
        <v>1000</v>
      </c>
    </row>
    <row r="121" spans="1:23" ht="15" thickBot="1" x14ac:dyDescent="0.35">
      <c r="A121" s="10" t="s">
        <v>363</v>
      </c>
      <c r="B121" s="11">
        <v>0</v>
      </c>
      <c r="C121" s="11">
        <v>5000</v>
      </c>
      <c r="D121" s="11">
        <v>0</v>
      </c>
      <c r="E121" s="11">
        <v>0</v>
      </c>
      <c r="J121" s="23" t="s">
        <v>318</v>
      </c>
      <c r="K121" s="32">
        <v>1</v>
      </c>
      <c r="L121" s="24">
        <v>1</v>
      </c>
      <c r="M121" s="32">
        <v>3</v>
      </c>
      <c r="N121" s="32">
        <v>1</v>
      </c>
      <c r="O121" s="24">
        <v>5</v>
      </c>
      <c r="P121" s="24">
        <v>1000</v>
      </c>
      <c r="S121">
        <f t="shared" si="79"/>
        <v>1</v>
      </c>
      <c r="T121">
        <f t="shared" si="80"/>
        <v>3</v>
      </c>
      <c r="U121">
        <f t="shared" si="81"/>
        <v>1</v>
      </c>
      <c r="V121">
        <f t="shared" si="82"/>
        <v>1000</v>
      </c>
    </row>
    <row r="122" spans="1:23" ht="15" thickBot="1" x14ac:dyDescent="0.35">
      <c r="A122" s="10" t="s">
        <v>364</v>
      </c>
      <c r="B122" s="11">
        <v>0</v>
      </c>
      <c r="C122" s="11">
        <v>5000</v>
      </c>
      <c r="D122" s="11">
        <v>0</v>
      </c>
      <c r="E122" s="11">
        <v>0</v>
      </c>
      <c r="J122" s="23" t="s">
        <v>319</v>
      </c>
      <c r="K122" s="32">
        <v>2</v>
      </c>
      <c r="L122" s="24">
        <v>2</v>
      </c>
      <c r="M122" s="32">
        <v>1</v>
      </c>
      <c r="N122" s="32">
        <v>2</v>
      </c>
      <c r="O122" s="24">
        <v>4</v>
      </c>
      <c r="P122" s="24">
        <v>1000</v>
      </c>
      <c r="S122">
        <f t="shared" si="79"/>
        <v>2</v>
      </c>
      <c r="T122">
        <f t="shared" si="80"/>
        <v>1</v>
      </c>
      <c r="U122">
        <f t="shared" si="81"/>
        <v>2</v>
      </c>
      <c r="V122">
        <f t="shared" si="82"/>
        <v>1000</v>
      </c>
    </row>
    <row r="123" spans="1:23" ht="18.600000000000001" thickBot="1" x14ac:dyDescent="0.35">
      <c r="A123" s="10" t="s">
        <v>365</v>
      </c>
      <c r="B123" s="11">
        <v>0</v>
      </c>
      <c r="C123" s="11">
        <v>5000</v>
      </c>
      <c r="D123" s="11">
        <v>0</v>
      </c>
      <c r="E123" s="11">
        <v>0</v>
      </c>
      <c r="J123" s="6"/>
      <c r="K123" s="36"/>
      <c r="M123" s="36"/>
      <c r="N123" s="36"/>
    </row>
    <row r="124" spans="1:23" ht="15" thickBot="1" x14ac:dyDescent="0.35">
      <c r="A124" s="10" t="s">
        <v>366</v>
      </c>
      <c r="B124" s="11">
        <v>0</v>
      </c>
      <c r="C124" s="11">
        <v>4000</v>
      </c>
      <c r="D124" s="11">
        <v>0</v>
      </c>
      <c r="E124" s="11">
        <v>0</v>
      </c>
      <c r="J124" s="23" t="s">
        <v>320</v>
      </c>
      <c r="K124" s="31" t="s">
        <v>302</v>
      </c>
      <c r="L124" s="23" t="s">
        <v>303</v>
      </c>
      <c r="M124" s="31" t="s">
        <v>304</v>
      </c>
      <c r="N124" s="31" t="s">
        <v>305</v>
      </c>
      <c r="O124" s="23" t="s">
        <v>306</v>
      </c>
    </row>
    <row r="125" spans="1:23" ht="15" thickBot="1" x14ac:dyDescent="0.35">
      <c r="A125" s="10" t="s">
        <v>367</v>
      </c>
      <c r="B125" s="11">
        <v>0</v>
      </c>
      <c r="C125" s="11">
        <v>4000</v>
      </c>
      <c r="D125" s="11">
        <v>0</v>
      </c>
      <c r="E125" s="11">
        <v>0</v>
      </c>
      <c r="J125" s="23" t="s">
        <v>321</v>
      </c>
      <c r="K125" s="32" t="s">
        <v>479</v>
      </c>
      <c r="L125" s="24" t="s">
        <v>529</v>
      </c>
      <c r="M125" s="32" t="s">
        <v>479</v>
      </c>
      <c r="N125" s="32" t="s">
        <v>479</v>
      </c>
      <c r="O125" s="24" t="s">
        <v>530</v>
      </c>
    </row>
    <row r="126" spans="1:23" ht="15" thickBot="1" x14ac:dyDescent="0.35">
      <c r="A126" s="10" t="s">
        <v>368</v>
      </c>
      <c r="B126" s="11">
        <v>0</v>
      </c>
      <c r="C126" s="11">
        <v>4000</v>
      </c>
      <c r="D126" s="11">
        <v>0</v>
      </c>
      <c r="E126" s="11">
        <v>0</v>
      </c>
      <c r="J126" s="23" t="s">
        <v>324</v>
      </c>
      <c r="K126" s="32" t="s">
        <v>482</v>
      </c>
      <c r="L126" s="24" t="s">
        <v>477</v>
      </c>
      <c r="M126" s="32" t="s">
        <v>482</v>
      </c>
      <c r="N126" s="32" t="s">
        <v>482</v>
      </c>
      <c r="O126" s="24" t="s">
        <v>531</v>
      </c>
    </row>
    <row r="127" spans="1:23" ht="18.600000000000001" thickBot="1" x14ac:dyDescent="0.35">
      <c r="A127" s="6"/>
      <c r="J127" s="23" t="s">
        <v>326</v>
      </c>
      <c r="K127" s="32" t="s">
        <v>485</v>
      </c>
      <c r="L127" s="24" t="s">
        <v>532</v>
      </c>
      <c r="M127" s="32" t="s">
        <v>485</v>
      </c>
      <c r="N127" s="32" t="s">
        <v>485</v>
      </c>
      <c r="O127" s="24" t="s">
        <v>479</v>
      </c>
    </row>
    <row r="128" spans="1:23" ht="18.600000000000001" thickBot="1" x14ac:dyDescent="0.35">
      <c r="A128" s="10" t="s">
        <v>333</v>
      </c>
      <c r="B128" s="10" t="s">
        <v>302</v>
      </c>
      <c r="C128" s="10" t="s">
        <v>303</v>
      </c>
      <c r="D128" s="10" t="s">
        <v>304</v>
      </c>
      <c r="E128" s="10" t="s">
        <v>305</v>
      </c>
      <c r="F128" s="10" t="s">
        <v>334</v>
      </c>
      <c r="G128" s="10" t="s">
        <v>335</v>
      </c>
      <c r="H128" s="10" t="s">
        <v>336</v>
      </c>
      <c r="I128" s="10" t="s">
        <v>337</v>
      </c>
      <c r="J128" s="23" t="s">
        <v>328</v>
      </c>
      <c r="K128" s="32" t="s">
        <v>487</v>
      </c>
      <c r="L128" s="24" t="s">
        <v>485</v>
      </c>
      <c r="M128" s="32" t="s">
        <v>487</v>
      </c>
      <c r="N128" s="32" t="s">
        <v>487</v>
      </c>
      <c r="O128" s="24" t="s">
        <v>487</v>
      </c>
    </row>
    <row r="129" spans="1:19" ht="15" thickBot="1" x14ac:dyDescent="0.35">
      <c r="A129" s="10" t="s">
        <v>315</v>
      </c>
      <c r="B129" s="11">
        <v>0</v>
      </c>
      <c r="C129" s="11">
        <v>5000</v>
      </c>
      <c r="D129" s="11">
        <v>0</v>
      </c>
      <c r="E129" s="11">
        <v>0</v>
      </c>
      <c r="F129" s="11">
        <v>5000</v>
      </c>
      <c r="G129" s="11">
        <v>5000</v>
      </c>
      <c r="H129" s="11">
        <v>0</v>
      </c>
      <c r="I129" s="11">
        <v>0</v>
      </c>
      <c r="J129" s="23" t="s">
        <v>330</v>
      </c>
      <c r="K129" s="32" t="s">
        <v>322</v>
      </c>
      <c r="L129" s="24" t="s">
        <v>322</v>
      </c>
      <c r="M129" s="32" t="s">
        <v>322</v>
      </c>
      <c r="N129" s="32" t="s">
        <v>322</v>
      </c>
      <c r="O129" s="24" t="s">
        <v>322</v>
      </c>
    </row>
    <row r="130" spans="1:19" ht="18.600000000000001" thickBot="1" x14ac:dyDescent="0.35">
      <c r="A130" s="10" t="s">
        <v>316</v>
      </c>
      <c r="B130" s="11">
        <v>0</v>
      </c>
      <c r="C130" s="11">
        <v>5000</v>
      </c>
      <c r="D130" s="11">
        <v>0</v>
      </c>
      <c r="E130" s="11">
        <v>0</v>
      </c>
      <c r="F130" s="11">
        <v>5000</v>
      </c>
      <c r="G130" s="11">
        <v>5000</v>
      </c>
      <c r="H130" s="11">
        <v>0</v>
      </c>
      <c r="I130" s="11">
        <v>0</v>
      </c>
      <c r="J130" s="6"/>
      <c r="K130" s="36"/>
      <c r="M130" s="36"/>
      <c r="N130" s="36"/>
    </row>
    <row r="131" spans="1:19" ht="15" thickBot="1" x14ac:dyDescent="0.35">
      <c r="A131" s="10" t="s">
        <v>317</v>
      </c>
      <c r="B131" s="11">
        <v>0</v>
      </c>
      <c r="C131" s="11">
        <v>5000</v>
      </c>
      <c r="D131" s="11">
        <v>0</v>
      </c>
      <c r="E131" s="11">
        <v>0</v>
      </c>
      <c r="F131" s="11">
        <v>5000</v>
      </c>
      <c r="G131" s="11">
        <v>5000</v>
      </c>
      <c r="H131" s="11">
        <v>0</v>
      </c>
      <c r="I131" s="11">
        <v>0</v>
      </c>
      <c r="J131" s="23" t="s">
        <v>332</v>
      </c>
      <c r="K131" s="31" t="s">
        <v>302</v>
      </c>
      <c r="L131" s="23" t="s">
        <v>303</v>
      </c>
      <c r="M131" s="31" t="s">
        <v>304</v>
      </c>
      <c r="N131" s="31" t="s">
        <v>305</v>
      </c>
      <c r="O131" s="23" t="s">
        <v>306</v>
      </c>
    </row>
    <row r="132" spans="1:19" ht="15" thickBot="1" x14ac:dyDescent="0.35">
      <c r="A132" s="10" t="s">
        <v>318</v>
      </c>
      <c r="B132" s="11">
        <v>0</v>
      </c>
      <c r="C132" s="11">
        <v>5000</v>
      </c>
      <c r="D132" s="11">
        <v>0</v>
      </c>
      <c r="E132" s="11">
        <v>0</v>
      </c>
      <c r="F132" s="11">
        <v>5000</v>
      </c>
      <c r="G132" s="11">
        <v>5000</v>
      </c>
      <c r="H132" s="11">
        <v>0</v>
      </c>
      <c r="I132" s="11">
        <v>0</v>
      </c>
      <c r="J132" s="23" t="s">
        <v>321</v>
      </c>
      <c r="K132" s="32">
        <v>4</v>
      </c>
      <c r="L132" s="24">
        <v>990</v>
      </c>
      <c r="M132" s="32">
        <v>4</v>
      </c>
      <c r="N132" s="32">
        <v>4</v>
      </c>
      <c r="O132" s="24">
        <v>998</v>
      </c>
    </row>
    <row r="133" spans="1:19" ht="15" thickBot="1" x14ac:dyDescent="0.35">
      <c r="A133" s="10" t="s">
        <v>319</v>
      </c>
      <c r="B133" s="11">
        <v>0</v>
      </c>
      <c r="C133" s="11">
        <v>5000</v>
      </c>
      <c r="D133" s="11">
        <v>0</v>
      </c>
      <c r="E133" s="11">
        <v>0</v>
      </c>
      <c r="F133" s="11">
        <v>5000</v>
      </c>
      <c r="G133" s="11">
        <v>5000</v>
      </c>
      <c r="H133" s="11">
        <v>0</v>
      </c>
      <c r="I133" s="11">
        <v>0</v>
      </c>
      <c r="J133" s="23" t="s">
        <v>324</v>
      </c>
      <c r="K133" s="32">
        <v>3</v>
      </c>
      <c r="L133" s="24">
        <v>989</v>
      </c>
      <c r="M133" s="32">
        <v>3</v>
      </c>
      <c r="N133" s="32">
        <v>3</v>
      </c>
      <c r="O133" s="24">
        <v>997</v>
      </c>
    </row>
    <row r="134" spans="1:19" ht="15" thickBot="1" x14ac:dyDescent="0.35">
      <c r="A134" s="10" t="s">
        <v>355</v>
      </c>
      <c r="B134" s="11">
        <v>0</v>
      </c>
      <c r="C134" s="11">
        <v>5000</v>
      </c>
      <c r="D134" s="11">
        <v>0</v>
      </c>
      <c r="E134" s="11">
        <v>0</v>
      </c>
      <c r="F134" s="11">
        <v>5000</v>
      </c>
      <c r="G134" s="11">
        <v>5000</v>
      </c>
      <c r="H134" s="11">
        <v>0</v>
      </c>
      <c r="I134" s="11">
        <v>0</v>
      </c>
      <c r="J134" s="23" t="s">
        <v>326</v>
      </c>
      <c r="K134" s="32">
        <v>2</v>
      </c>
      <c r="L134" s="24">
        <v>988</v>
      </c>
      <c r="M134" s="32">
        <v>2</v>
      </c>
      <c r="N134" s="32">
        <v>2</v>
      </c>
      <c r="O134" s="24">
        <v>4</v>
      </c>
    </row>
    <row r="135" spans="1:19" ht="15" thickBot="1" x14ac:dyDescent="0.35">
      <c r="A135" s="10" t="s">
        <v>356</v>
      </c>
      <c r="B135" s="11">
        <v>0</v>
      </c>
      <c r="C135" s="11">
        <v>5000</v>
      </c>
      <c r="D135" s="11">
        <v>0</v>
      </c>
      <c r="E135" s="11">
        <v>0</v>
      </c>
      <c r="F135" s="11">
        <v>5000</v>
      </c>
      <c r="G135" s="11">
        <v>5000</v>
      </c>
      <c r="H135" s="11">
        <v>0</v>
      </c>
      <c r="I135" s="11">
        <v>0</v>
      </c>
      <c r="J135" s="23" t="s">
        <v>328</v>
      </c>
      <c r="K135" s="32">
        <v>1</v>
      </c>
      <c r="L135" s="24">
        <v>2</v>
      </c>
      <c r="M135" s="32">
        <v>1</v>
      </c>
      <c r="N135" s="32">
        <v>1</v>
      </c>
      <c r="O135" s="24">
        <v>1</v>
      </c>
    </row>
    <row r="136" spans="1:19" ht="15" thickBot="1" x14ac:dyDescent="0.35">
      <c r="A136" s="10" t="s">
        <v>357</v>
      </c>
      <c r="B136" s="11">
        <v>0</v>
      </c>
      <c r="C136" s="11">
        <v>4000</v>
      </c>
      <c r="D136" s="11">
        <v>0</v>
      </c>
      <c r="E136" s="11">
        <v>0</v>
      </c>
      <c r="F136" s="11">
        <v>4000</v>
      </c>
      <c r="G136" s="11">
        <v>4000</v>
      </c>
      <c r="H136" s="11">
        <v>0</v>
      </c>
      <c r="I136" s="11">
        <v>0</v>
      </c>
      <c r="J136" s="23" t="s">
        <v>330</v>
      </c>
      <c r="K136" s="32">
        <v>0</v>
      </c>
      <c r="L136" s="24">
        <v>0</v>
      </c>
      <c r="M136" s="32">
        <v>0</v>
      </c>
      <c r="N136" s="32">
        <v>0</v>
      </c>
      <c r="O136" s="24">
        <v>0</v>
      </c>
    </row>
    <row r="137" spans="1:19" ht="18.600000000000001" thickBot="1" x14ac:dyDescent="0.35">
      <c r="A137" s="10" t="s">
        <v>358</v>
      </c>
      <c r="B137" s="11">
        <v>0</v>
      </c>
      <c r="C137" s="11">
        <v>4000</v>
      </c>
      <c r="D137" s="11">
        <v>0</v>
      </c>
      <c r="E137" s="11">
        <v>0</v>
      </c>
      <c r="F137" s="11">
        <v>4000</v>
      </c>
      <c r="G137" s="11">
        <v>4000</v>
      </c>
      <c r="H137" s="11">
        <v>0</v>
      </c>
      <c r="I137" s="11">
        <v>0</v>
      </c>
      <c r="J137" s="6"/>
    </row>
    <row r="138" spans="1:19" ht="15" thickBot="1" x14ac:dyDescent="0.35">
      <c r="A138" s="10" t="s">
        <v>359</v>
      </c>
      <c r="B138" s="11">
        <v>0</v>
      </c>
      <c r="C138" s="11">
        <v>5000</v>
      </c>
      <c r="D138" s="11">
        <v>0</v>
      </c>
      <c r="E138" s="11">
        <v>0</v>
      </c>
      <c r="F138" s="11">
        <v>5000</v>
      </c>
      <c r="G138" s="11">
        <v>5000</v>
      </c>
      <c r="H138" s="11">
        <v>0</v>
      </c>
      <c r="I138" s="11">
        <v>0</v>
      </c>
      <c r="J138" s="23" t="s">
        <v>395</v>
      </c>
      <c r="K138" s="23" t="s">
        <v>302</v>
      </c>
      <c r="L138" s="23" t="s">
        <v>303</v>
      </c>
      <c r="M138" s="23" t="s">
        <v>304</v>
      </c>
      <c r="N138" s="23" t="s">
        <v>305</v>
      </c>
      <c r="O138" s="23" t="s">
        <v>306</v>
      </c>
      <c r="P138" s="23" t="s">
        <v>334</v>
      </c>
      <c r="Q138" s="23" t="s">
        <v>335</v>
      </c>
      <c r="R138" s="23" t="s">
        <v>336</v>
      </c>
      <c r="S138" s="23" t="s">
        <v>337</v>
      </c>
    </row>
    <row r="139" spans="1:19" ht="15" thickBot="1" x14ac:dyDescent="0.35">
      <c r="A139" s="10" t="s">
        <v>360</v>
      </c>
      <c r="B139" s="11">
        <v>0</v>
      </c>
      <c r="C139" s="11">
        <v>5000</v>
      </c>
      <c r="D139" s="11">
        <v>0</v>
      </c>
      <c r="E139" s="11">
        <v>0</v>
      </c>
      <c r="F139" s="11">
        <v>5000</v>
      </c>
      <c r="G139" s="11">
        <v>5000</v>
      </c>
      <c r="H139" s="11">
        <v>0</v>
      </c>
      <c r="I139" s="11">
        <v>0</v>
      </c>
      <c r="J139" s="23" t="s">
        <v>315</v>
      </c>
      <c r="K139" s="24">
        <v>1</v>
      </c>
      <c r="L139" s="24">
        <v>2</v>
      </c>
      <c r="M139" s="24">
        <v>0</v>
      </c>
      <c r="N139" s="24">
        <v>0</v>
      </c>
      <c r="O139" s="24">
        <v>997</v>
      </c>
      <c r="P139" s="24">
        <v>1000</v>
      </c>
      <c r="Q139" s="24">
        <v>1000</v>
      </c>
      <c r="R139" s="24">
        <v>0</v>
      </c>
      <c r="S139" s="24">
        <v>0</v>
      </c>
    </row>
    <row r="140" spans="1:19" ht="15" thickBot="1" x14ac:dyDescent="0.35">
      <c r="A140" s="10" t="s">
        <v>361</v>
      </c>
      <c r="B140" s="11">
        <v>0</v>
      </c>
      <c r="C140" s="11">
        <v>5000</v>
      </c>
      <c r="D140" s="11">
        <v>0</v>
      </c>
      <c r="E140" s="11">
        <v>0</v>
      </c>
      <c r="F140" s="11">
        <v>5000</v>
      </c>
      <c r="G140" s="11">
        <v>5000</v>
      </c>
      <c r="H140" s="11">
        <v>0</v>
      </c>
      <c r="I140" s="11">
        <v>0</v>
      </c>
      <c r="J140" s="23" t="s">
        <v>316</v>
      </c>
      <c r="K140" s="24">
        <v>0</v>
      </c>
      <c r="L140" s="24">
        <v>0</v>
      </c>
      <c r="M140" s="24">
        <v>1</v>
      </c>
      <c r="N140" s="24">
        <v>1</v>
      </c>
      <c r="O140" s="24">
        <v>998</v>
      </c>
      <c r="P140" s="24">
        <v>1000</v>
      </c>
      <c r="Q140" s="24">
        <v>1000</v>
      </c>
      <c r="R140" s="24">
        <v>0</v>
      </c>
      <c r="S140" s="24">
        <v>0</v>
      </c>
    </row>
    <row r="141" spans="1:19" ht="15" thickBot="1" x14ac:dyDescent="0.35">
      <c r="J141" s="23" t="s">
        <v>317</v>
      </c>
      <c r="K141" s="24">
        <v>2</v>
      </c>
      <c r="L141" s="24">
        <v>988</v>
      </c>
      <c r="M141" s="24">
        <v>4</v>
      </c>
      <c r="N141" s="24">
        <v>2</v>
      </c>
      <c r="O141" s="24">
        <v>4</v>
      </c>
      <c r="P141" s="24">
        <v>1000</v>
      </c>
      <c r="Q141" s="24">
        <v>1000</v>
      </c>
      <c r="R141" s="24">
        <v>0</v>
      </c>
      <c r="S141" s="24">
        <v>0</v>
      </c>
    </row>
    <row r="142" spans="1:19" ht="18.600000000000001" thickBot="1" x14ac:dyDescent="0.35">
      <c r="A142" s="12" t="s">
        <v>338</v>
      </c>
      <c r="B142" s="13">
        <v>5000</v>
      </c>
      <c r="J142" s="23" t="s">
        <v>318</v>
      </c>
      <c r="K142" s="24">
        <v>4</v>
      </c>
      <c r="L142" s="24">
        <v>990</v>
      </c>
      <c r="M142" s="24">
        <v>2</v>
      </c>
      <c r="N142" s="24">
        <v>4</v>
      </c>
      <c r="O142" s="24">
        <v>0</v>
      </c>
      <c r="P142" s="24">
        <v>1000</v>
      </c>
      <c r="Q142" s="24">
        <v>1000</v>
      </c>
      <c r="R142" s="24">
        <v>0</v>
      </c>
      <c r="S142" s="24">
        <v>0</v>
      </c>
    </row>
    <row r="143" spans="1:19" ht="18.600000000000001" thickBot="1" x14ac:dyDescent="0.35">
      <c r="A143" s="12" t="s">
        <v>369</v>
      </c>
      <c r="B143" s="13">
        <v>4000</v>
      </c>
      <c r="J143" s="23" t="s">
        <v>319</v>
      </c>
      <c r="K143" s="24">
        <v>3</v>
      </c>
      <c r="L143" s="24">
        <v>989</v>
      </c>
      <c r="M143" s="24">
        <v>4</v>
      </c>
      <c r="N143" s="24">
        <v>3</v>
      </c>
      <c r="O143" s="24">
        <v>1</v>
      </c>
      <c r="P143" s="24">
        <v>1000</v>
      </c>
      <c r="Q143" s="24">
        <v>1000</v>
      </c>
      <c r="R143" s="24">
        <v>0</v>
      </c>
      <c r="S143" s="24">
        <v>0</v>
      </c>
    </row>
    <row r="144" spans="1:19" ht="18.600000000000001" thickBot="1" x14ac:dyDescent="0.35">
      <c r="A144" s="12" t="s">
        <v>340</v>
      </c>
      <c r="B144" s="13">
        <v>58000</v>
      </c>
    </row>
    <row r="145" spans="1:12" ht="18.600000000000001" thickBot="1" x14ac:dyDescent="0.35">
      <c r="A145" s="12" t="s">
        <v>341</v>
      </c>
      <c r="B145" s="13">
        <v>58000</v>
      </c>
      <c r="J145" s="25" t="s">
        <v>338</v>
      </c>
      <c r="K145" s="26">
        <v>2000</v>
      </c>
    </row>
    <row r="146" spans="1:12" ht="27.6" thickBot="1" x14ac:dyDescent="0.35">
      <c r="A146" s="12" t="s">
        <v>342</v>
      </c>
      <c r="B146" s="13">
        <v>0</v>
      </c>
      <c r="J146" s="25" t="s">
        <v>339</v>
      </c>
      <c r="K146" s="26">
        <v>0</v>
      </c>
    </row>
    <row r="147" spans="1:12" ht="27.6" thickBot="1" x14ac:dyDescent="0.35">
      <c r="A147" s="12" t="s">
        <v>343</v>
      </c>
      <c r="B147" s="13"/>
      <c r="J147" s="25" t="s">
        <v>340</v>
      </c>
      <c r="K147" s="26">
        <v>5000</v>
      </c>
    </row>
    <row r="148" spans="1:12" ht="27.6" thickBot="1" x14ac:dyDescent="0.35">
      <c r="A148" s="12" t="s">
        <v>344</v>
      </c>
      <c r="B148" s="13"/>
      <c r="J148" s="25" t="s">
        <v>341</v>
      </c>
      <c r="K148" s="26">
        <v>5000</v>
      </c>
    </row>
    <row r="149" spans="1:12" ht="18.600000000000001" thickBot="1" x14ac:dyDescent="0.35">
      <c r="A149" s="12" t="s">
        <v>345</v>
      </c>
      <c r="B149" s="13">
        <v>0</v>
      </c>
      <c r="J149" s="25" t="s">
        <v>342</v>
      </c>
      <c r="K149" s="26">
        <v>0</v>
      </c>
    </row>
    <row r="150" spans="1:12" ht="15" thickBot="1" x14ac:dyDescent="0.35">
      <c r="J150" s="25" t="s">
        <v>343</v>
      </c>
      <c r="K150" s="26"/>
    </row>
    <row r="151" spans="1:12" ht="15" thickBot="1" x14ac:dyDescent="0.35">
      <c r="A151" s="14" t="s">
        <v>346</v>
      </c>
      <c r="J151" s="25" t="s">
        <v>344</v>
      </c>
      <c r="K151" s="26"/>
    </row>
    <row r="152" spans="1:12" ht="15" thickBot="1" x14ac:dyDescent="0.35">
      <c r="J152" s="25" t="s">
        <v>345</v>
      </c>
      <c r="K152" s="26">
        <v>0</v>
      </c>
    </row>
    <row r="153" spans="1:12" x14ac:dyDescent="0.3">
      <c r="A153" s="15" t="s">
        <v>347</v>
      </c>
    </row>
    <row r="154" spans="1:12" x14ac:dyDescent="0.3">
      <c r="A154" s="15" t="s">
        <v>370</v>
      </c>
      <c r="J154" s="14" t="s">
        <v>346</v>
      </c>
    </row>
    <row r="156" spans="1:12" ht="18" x14ac:dyDescent="0.3">
      <c r="A156" s="6"/>
      <c r="J156" s="27" t="s">
        <v>488</v>
      </c>
    </row>
    <row r="157" spans="1:12" x14ac:dyDescent="0.3">
      <c r="A157" s="7"/>
      <c r="J157" s="27" t="s">
        <v>501</v>
      </c>
    </row>
    <row r="160" spans="1:12" ht="20.399999999999999" x14ac:dyDescent="0.3">
      <c r="A160" s="8" t="s">
        <v>294</v>
      </c>
      <c r="B160" s="9">
        <v>2491149</v>
      </c>
      <c r="C160" s="8" t="s">
        <v>295</v>
      </c>
      <c r="D160" s="9">
        <v>12</v>
      </c>
      <c r="E160" s="8" t="s">
        <v>296</v>
      </c>
      <c r="F160" s="9">
        <v>4</v>
      </c>
      <c r="G160" s="8" t="s">
        <v>297</v>
      </c>
      <c r="H160" s="9">
        <v>12</v>
      </c>
      <c r="I160" s="8" t="s">
        <v>298</v>
      </c>
      <c r="J160" s="9">
        <v>0</v>
      </c>
      <c r="K160" s="8" t="s">
        <v>299</v>
      </c>
      <c r="L160" s="9" t="s">
        <v>414</v>
      </c>
    </row>
    <row r="161" spans="1:21" ht="18.600000000000001" thickBot="1" x14ac:dyDescent="0.35">
      <c r="A161" s="6"/>
    </row>
    <row r="162" spans="1:21" ht="15" thickBot="1" x14ac:dyDescent="0.35">
      <c r="A162" s="10" t="s">
        <v>301</v>
      </c>
      <c r="B162" s="10" t="s">
        <v>302</v>
      </c>
      <c r="C162" s="10" t="s">
        <v>303</v>
      </c>
      <c r="D162" s="10" t="s">
        <v>304</v>
      </c>
      <c r="E162" s="10" t="s">
        <v>305</v>
      </c>
      <c r="F162" s="10" t="s">
        <v>354</v>
      </c>
    </row>
    <row r="163" spans="1:21" ht="18.600000000000001" thickBot="1" x14ac:dyDescent="0.35">
      <c r="A163" s="10" t="s">
        <v>315</v>
      </c>
      <c r="B163" s="11">
        <v>6</v>
      </c>
      <c r="C163" s="11">
        <v>9</v>
      </c>
      <c r="D163" s="11">
        <v>1</v>
      </c>
      <c r="E163" s="11">
        <v>1</v>
      </c>
      <c r="F163" s="11">
        <v>5000</v>
      </c>
      <c r="J163" s="6"/>
    </row>
    <row r="164" spans="1:21" ht="15" thickBot="1" x14ac:dyDescent="0.35">
      <c r="A164" s="10" t="s">
        <v>316</v>
      </c>
      <c r="B164" s="11">
        <v>1</v>
      </c>
      <c r="C164" s="11">
        <v>1</v>
      </c>
      <c r="D164" s="11">
        <v>1</v>
      </c>
      <c r="E164" s="11">
        <v>1</v>
      </c>
      <c r="F164" s="11">
        <v>5000</v>
      </c>
      <c r="J164" s="7"/>
    </row>
    <row r="165" spans="1:21" ht="15" thickBot="1" x14ac:dyDescent="0.35">
      <c r="A165" s="10" t="s">
        <v>317</v>
      </c>
      <c r="B165" s="11">
        <v>1</v>
      </c>
      <c r="C165" s="11">
        <v>1</v>
      </c>
      <c r="D165" s="11">
        <v>1</v>
      </c>
      <c r="E165" s="11">
        <v>1</v>
      </c>
      <c r="F165" s="11">
        <v>5000</v>
      </c>
    </row>
    <row r="166" spans="1:21" ht="15" thickBot="1" x14ac:dyDescent="0.35">
      <c r="A166" s="10" t="s">
        <v>318</v>
      </c>
      <c r="B166" s="11">
        <v>1</v>
      </c>
      <c r="C166" s="11">
        <v>1</v>
      </c>
      <c r="D166" s="11">
        <v>1</v>
      </c>
      <c r="E166" s="11">
        <v>1</v>
      </c>
      <c r="F166" s="11">
        <v>5000</v>
      </c>
    </row>
    <row r="167" spans="1:21" ht="18.600000000000001" thickBot="1" x14ac:dyDescent="0.35">
      <c r="A167" s="10" t="s">
        <v>319</v>
      </c>
      <c r="B167" s="11">
        <v>1</v>
      </c>
      <c r="C167" s="11">
        <v>1</v>
      </c>
      <c r="D167" s="11">
        <v>1</v>
      </c>
      <c r="E167" s="11">
        <v>1</v>
      </c>
      <c r="F167" s="11">
        <v>5000</v>
      </c>
      <c r="J167" s="21" t="s">
        <v>294</v>
      </c>
      <c r="K167" s="22">
        <v>2814343</v>
      </c>
      <c r="L167" s="21" t="s">
        <v>295</v>
      </c>
      <c r="M167" s="22">
        <v>5</v>
      </c>
      <c r="N167" s="21" t="s">
        <v>296</v>
      </c>
      <c r="O167" s="22">
        <v>3</v>
      </c>
      <c r="P167" s="21" t="s">
        <v>297</v>
      </c>
      <c r="Q167" s="22">
        <v>5</v>
      </c>
      <c r="R167" s="21" t="s">
        <v>298</v>
      </c>
      <c r="S167" s="22">
        <v>0</v>
      </c>
      <c r="T167" s="21" t="s">
        <v>299</v>
      </c>
      <c r="U167" s="22" t="s">
        <v>533</v>
      </c>
    </row>
    <row r="168" spans="1:21" ht="18.600000000000001" thickBot="1" x14ac:dyDescent="0.35">
      <c r="A168" s="10" t="s">
        <v>355</v>
      </c>
      <c r="B168" s="11">
        <v>1</v>
      </c>
      <c r="C168" s="11">
        <v>1</v>
      </c>
      <c r="D168" s="11">
        <v>1</v>
      </c>
      <c r="E168" s="11">
        <v>1</v>
      </c>
      <c r="F168" s="11">
        <v>5000</v>
      </c>
      <c r="J168" s="6"/>
    </row>
    <row r="169" spans="1:21" ht="15" thickBot="1" x14ac:dyDescent="0.35">
      <c r="A169" s="10" t="s">
        <v>356</v>
      </c>
      <c r="B169" s="11">
        <v>6</v>
      </c>
      <c r="C169" s="11">
        <v>1</v>
      </c>
      <c r="D169" s="11">
        <v>1</v>
      </c>
      <c r="E169" s="11">
        <v>1</v>
      </c>
      <c r="F169" s="11">
        <v>5000</v>
      </c>
      <c r="J169" s="23" t="s">
        <v>301</v>
      </c>
      <c r="K169" s="23" t="s">
        <v>302</v>
      </c>
      <c r="L169" s="23" t="s">
        <v>303</v>
      </c>
      <c r="M169" s="23" t="s">
        <v>304</v>
      </c>
      <c r="N169" s="23" t="s">
        <v>534</v>
      </c>
    </row>
    <row r="170" spans="1:21" ht="15" thickBot="1" x14ac:dyDescent="0.35">
      <c r="A170" s="10" t="s">
        <v>357</v>
      </c>
      <c r="B170" s="11">
        <v>11</v>
      </c>
      <c r="C170" s="11">
        <v>12</v>
      </c>
      <c r="D170" s="11">
        <v>12</v>
      </c>
      <c r="E170" s="11">
        <v>11</v>
      </c>
      <c r="F170" s="11">
        <v>5000</v>
      </c>
      <c r="J170" s="23" t="s">
        <v>315</v>
      </c>
      <c r="K170" s="24">
        <v>4</v>
      </c>
      <c r="L170" s="24">
        <v>5</v>
      </c>
      <c r="M170" s="24">
        <v>5</v>
      </c>
      <c r="N170" s="24">
        <v>1000</v>
      </c>
    </row>
    <row r="171" spans="1:21" ht="15" thickBot="1" x14ac:dyDescent="0.35">
      <c r="A171" s="10" t="s">
        <v>358</v>
      </c>
      <c r="B171" s="11">
        <v>12</v>
      </c>
      <c r="C171" s="11">
        <v>11</v>
      </c>
      <c r="D171" s="11">
        <v>11</v>
      </c>
      <c r="E171" s="11">
        <v>11</v>
      </c>
      <c r="F171" s="11">
        <v>5000</v>
      </c>
      <c r="J171" s="23" t="s">
        <v>316</v>
      </c>
      <c r="K171" s="24">
        <v>5</v>
      </c>
      <c r="L171" s="24">
        <v>4</v>
      </c>
      <c r="M171" s="24">
        <v>4</v>
      </c>
      <c r="N171" s="24">
        <v>1000</v>
      </c>
    </row>
    <row r="172" spans="1:21" ht="15" thickBot="1" x14ac:dyDescent="0.35">
      <c r="A172" s="10" t="s">
        <v>359</v>
      </c>
      <c r="B172" s="11">
        <v>6</v>
      </c>
      <c r="C172" s="11">
        <v>7</v>
      </c>
      <c r="D172" s="11">
        <v>1</v>
      </c>
      <c r="E172" s="11">
        <v>1</v>
      </c>
      <c r="F172" s="11">
        <v>5000</v>
      </c>
      <c r="J172" s="23" t="s">
        <v>317</v>
      </c>
      <c r="K172" s="24">
        <v>3</v>
      </c>
      <c r="L172" s="24">
        <v>1</v>
      </c>
      <c r="M172" s="24">
        <v>3</v>
      </c>
      <c r="N172" s="24">
        <v>1000</v>
      </c>
    </row>
    <row r="173" spans="1:21" ht="15" thickBot="1" x14ac:dyDescent="0.35">
      <c r="A173" s="10" t="s">
        <v>360</v>
      </c>
      <c r="B173" s="11">
        <v>6</v>
      </c>
      <c r="C173" s="11">
        <v>7</v>
      </c>
      <c r="D173" s="11">
        <v>1</v>
      </c>
      <c r="E173" s="11">
        <v>1</v>
      </c>
      <c r="F173" s="11">
        <v>5000</v>
      </c>
      <c r="J173" s="23" t="s">
        <v>318</v>
      </c>
      <c r="K173" s="24">
        <v>1</v>
      </c>
      <c r="L173" s="24">
        <v>3</v>
      </c>
      <c r="M173" s="24">
        <v>1</v>
      </c>
      <c r="N173" s="24">
        <v>1000</v>
      </c>
    </row>
    <row r="174" spans="1:21" ht="15" thickBot="1" x14ac:dyDescent="0.35">
      <c r="A174" s="10" t="s">
        <v>361</v>
      </c>
      <c r="B174" s="11">
        <v>6</v>
      </c>
      <c r="C174" s="11">
        <v>9</v>
      </c>
      <c r="D174" s="11">
        <v>1</v>
      </c>
      <c r="E174" s="11">
        <v>1</v>
      </c>
      <c r="F174" s="11">
        <v>5000</v>
      </c>
      <c r="J174" s="23" t="s">
        <v>319</v>
      </c>
      <c r="K174" s="24">
        <v>2</v>
      </c>
      <c r="L174" s="24">
        <v>1</v>
      </c>
      <c r="M174" s="24">
        <v>2</v>
      </c>
      <c r="N174" s="24">
        <v>1000</v>
      </c>
    </row>
    <row r="175" spans="1:21" ht="18.600000000000001" thickBot="1" x14ac:dyDescent="0.35">
      <c r="A175" s="6"/>
      <c r="J175" s="6"/>
    </row>
    <row r="176" spans="1:21" ht="18.600000000000001" thickBot="1" x14ac:dyDescent="0.35">
      <c r="A176" s="10" t="s">
        <v>320</v>
      </c>
      <c r="B176" s="10" t="s">
        <v>302</v>
      </c>
      <c r="C176" s="10" t="s">
        <v>303</v>
      </c>
      <c r="D176" s="10" t="s">
        <v>304</v>
      </c>
      <c r="E176" s="10" t="s">
        <v>305</v>
      </c>
      <c r="J176" s="23" t="s">
        <v>320</v>
      </c>
      <c r="K176" s="23" t="s">
        <v>302</v>
      </c>
      <c r="L176" s="23" t="s">
        <v>303</v>
      </c>
      <c r="M176" s="23" t="s">
        <v>304</v>
      </c>
    </row>
    <row r="177" spans="1:17" ht="27.6" thickBot="1" x14ac:dyDescent="0.35">
      <c r="A177" s="10" t="s">
        <v>321</v>
      </c>
      <c r="B177" s="11" t="s">
        <v>371</v>
      </c>
      <c r="C177" s="11" t="s">
        <v>372</v>
      </c>
      <c r="D177" s="11" t="s">
        <v>372</v>
      </c>
      <c r="E177" s="11" t="s">
        <v>372</v>
      </c>
      <c r="J177" s="23" t="s">
        <v>321</v>
      </c>
      <c r="K177" s="24" t="s">
        <v>535</v>
      </c>
      <c r="L177" s="24" t="s">
        <v>536</v>
      </c>
      <c r="M177" s="24" t="s">
        <v>537</v>
      </c>
    </row>
    <row r="178" spans="1:17" ht="27.6" thickBot="1" x14ac:dyDescent="0.35">
      <c r="A178" s="10" t="s">
        <v>324</v>
      </c>
      <c r="B178" s="11" t="s">
        <v>373</v>
      </c>
      <c r="C178" s="11" t="s">
        <v>374</v>
      </c>
      <c r="D178" s="11" t="s">
        <v>374</v>
      </c>
      <c r="E178" s="11" t="s">
        <v>374</v>
      </c>
      <c r="J178" s="23" t="s">
        <v>324</v>
      </c>
      <c r="K178" s="24" t="s">
        <v>538</v>
      </c>
      <c r="L178" s="24" t="s">
        <v>539</v>
      </c>
      <c r="M178" s="24" t="s">
        <v>540</v>
      </c>
    </row>
    <row r="179" spans="1:17" ht="27.6" thickBot="1" x14ac:dyDescent="0.35">
      <c r="A179" s="10" t="s">
        <v>326</v>
      </c>
      <c r="B179" s="11" t="s">
        <v>375</v>
      </c>
      <c r="C179" s="11" t="s">
        <v>376</v>
      </c>
      <c r="D179" s="11" t="s">
        <v>376</v>
      </c>
      <c r="E179" s="11" t="s">
        <v>376</v>
      </c>
      <c r="J179" s="23" t="s">
        <v>326</v>
      </c>
      <c r="K179" s="24" t="s">
        <v>541</v>
      </c>
      <c r="L179" s="24" t="s">
        <v>542</v>
      </c>
      <c r="M179" s="24" t="s">
        <v>543</v>
      </c>
    </row>
    <row r="180" spans="1:17" ht="27.6" thickBot="1" x14ac:dyDescent="0.35">
      <c r="A180" s="10" t="s">
        <v>328</v>
      </c>
      <c r="B180" s="11" t="s">
        <v>377</v>
      </c>
      <c r="C180" s="11" t="s">
        <v>378</v>
      </c>
      <c r="D180" s="11" t="s">
        <v>378</v>
      </c>
      <c r="E180" s="11" t="s">
        <v>378</v>
      </c>
      <c r="J180" s="23" t="s">
        <v>328</v>
      </c>
      <c r="K180" s="24" t="s">
        <v>544</v>
      </c>
      <c r="L180" s="24" t="s">
        <v>545</v>
      </c>
      <c r="M180" s="24" t="s">
        <v>546</v>
      </c>
    </row>
    <row r="181" spans="1:17" ht="27.6" thickBot="1" x14ac:dyDescent="0.35">
      <c r="A181" s="10" t="s">
        <v>330</v>
      </c>
      <c r="B181" s="11" t="s">
        <v>379</v>
      </c>
      <c r="C181" s="11" t="s">
        <v>380</v>
      </c>
      <c r="D181" s="11" t="s">
        <v>380</v>
      </c>
      <c r="E181" s="11" t="s">
        <v>380</v>
      </c>
      <c r="J181" s="23" t="s">
        <v>330</v>
      </c>
      <c r="K181" s="24" t="s">
        <v>394</v>
      </c>
      <c r="L181" s="24" t="s">
        <v>547</v>
      </c>
      <c r="M181" s="24" t="s">
        <v>548</v>
      </c>
    </row>
    <row r="182" spans="1:17" ht="27.6" thickBot="1" x14ac:dyDescent="0.35">
      <c r="A182" s="10" t="s">
        <v>362</v>
      </c>
      <c r="B182" s="11" t="s">
        <v>381</v>
      </c>
      <c r="C182" s="11" t="s">
        <v>382</v>
      </c>
      <c r="D182" s="11" t="s">
        <v>382</v>
      </c>
      <c r="E182" s="11" t="s">
        <v>382</v>
      </c>
      <c r="J182" s="6"/>
    </row>
    <row r="183" spans="1:17" ht="27.6" thickBot="1" x14ac:dyDescent="0.35">
      <c r="A183" s="10" t="s">
        <v>363</v>
      </c>
      <c r="B183" s="11" t="s">
        <v>383</v>
      </c>
      <c r="C183" s="11" t="s">
        <v>384</v>
      </c>
      <c r="D183" s="11" t="s">
        <v>384</v>
      </c>
      <c r="E183" s="11" t="s">
        <v>384</v>
      </c>
      <c r="J183" s="23" t="s">
        <v>332</v>
      </c>
      <c r="K183" s="23" t="s">
        <v>302</v>
      </c>
      <c r="L183" s="23" t="s">
        <v>303</v>
      </c>
      <c r="M183" s="23" t="s">
        <v>304</v>
      </c>
    </row>
    <row r="184" spans="1:17" ht="27.6" thickBot="1" x14ac:dyDescent="0.35">
      <c r="A184" s="10" t="s">
        <v>364</v>
      </c>
      <c r="B184" s="11" t="s">
        <v>385</v>
      </c>
      <c r="C184" s="11" t="s">
        <v>386</v>
      </c>
      <c r="D184" s="11" t="s">
        <v>386</v>
      </c>
      <c r="E184" s="11" t="s">
        <v>386</v>
      </c>
      <c r="J184" s="23" t="s">
        <v>321</v>
      </c>
      <c r="K184" s="24">
        <v>4.5</v>
      </c>
      <c r="L184" s="24">
        <v>498.7</v>
      </c>
      <c r="M184" s="24">
        <v>502.7</v>
      </c>
    </row>
    <row r="185" spans="1:17" ht="27.6" thickBot="1" x14ac:dyDescent="0.35">
      <c r="A185" s="10" t="s">
        <v>365</v>
      </c>
      <c r="B185" s="11" t="s">
        <v>387</v>
      </c>
      <c r="C185" s="11" t="s">
        <v>388</v>
      </c>
      <c r="D185" s="11" t="s">
        <v>388</v>
      </c>
      <c r="E185" s="11" t="s">
        <v>388</v>
      </c>
      <c r="J185" s="23" t="s">
        <v>324</v>
      </c>
      <c r="K185" s="24">
        <v>3.5</v>
      </c>
      <c r="L185" s="24">
        <v>497.7</v>
      </c>
      <c r="M185" s="24">
        <v>501.7</v>
      </c>
    </row>
    <row r="186" spans="1:17" ht="27.6" thickBot="1" x14ac:dyDescent="0.35">
      <c r="A186" s="10" t="s">
        <v>366</v>
      </c>
      <c r="B186" s="11" t="s">
        <v>389</v>
      </c>
      <c r="C186" s="11" t="s">
        <v>390</v>
      </c>
      <c r="D186" s="11" t="s">
        <v>390</v>
      </c>
      <c r="E186" s="11" t="s">
        <v>390</v>
      </c>
      <c r="J186" s="23" t="s">
        <v>326</v>
      </c>
      <c r="K186" s="24">
        <v>2.5</v>
      </c>
      <c r="L186" s="24">
        <v>496.7</v>
      </c>
      <c r="M186" s="24">
        <v>500.7</v>
      </c>
    </row>
    <row r="187" spans="1:17" ht="27.6" thickBot="1" x14ac:dyDescent="0.35">
      <c r="A187" s="10" t="s">
        <v>367</v>
      </c>
      <c r="B187" s="11" t="s">
        <v>391</v>
      </c>
      <c r="C187" s="11" t="s">
        <v>392</v>
      </c>
      <c r="D187" s="11" t="s">
        <v>392</v>
      </c>
      <c r="E187" s="11" t="s">
        <v>392</v>
      </c>
      <c r="J187" s="23" t="s">
        <v>328</v>
      </c>
      <c r="K187" s="24">
        <v>1.5</v>
      </c>
      <c r="L187" s="24">
        <v>495.7</v>
      </c>
      <c r="M187" s="24">
        <v>499.7</v>
      </c>
    </row>
    <row r="188" spans="1:17" ht="27.6" thickBot="1" x14ac:dyDescent="0.35">
      <c r="A188" s="10" t="s">
        <v>368</v>
      </c>
      <c r="B188" s="11" t="s">
        <v>393</v>
      </c>
      <c r="C188" s="11" t="s">
        <v>394</v>
      </c>
      <c r="D188" s="11" t="s">
        <v>394</v>
      </c>
      <c r="E188" s="11" t="s">
        <v>394</v>
      </c>
      <c r="J188" s="23" t="s">
        <v>330</v>
      </c>
      <c r="K188" s="24">
        <v>0</v>
      </c>
      <c r="L188" s="24">
        <v>494.7</v>
      </c>
      <c r="M188" s="24">
        <v>498.7</v>
      </c>
    </row>
    <row r="189" spans="1:17" ht="18.600000000000001" thickBot="1" x14ac:dyDescent="0.35">
      <c r="A189" s="6"/>
      <c r="J189" s="6"/>
    </row>
    <row r="190" spans="1:17" ht="18.600000000000001" thickBot="1" x14ac:dyDescent="0.35">
      <c r="A190" s="10" t="s">
        <v>332</v>
      </c>
      <c r="B190" s="10" t="s">
        <v>302</v>
      </c>
      <c r="C190" s="10" t="s">
        <v>303</v>
      </c>
      <c r="D190" s="10" t="s">
        <v>304</v>
      </c>
      <c r="E190" s="10" t="s">
        <v>305</v>
      </c>
      <c r="J190" s="23" t="s">
        <v>395</v>
      </c>
      <c r="K190" s="23" t="s">
        <v>302</v>
      </c>
      <c r="L190" s="23" t="s">
        <v>303</v>
      </c>
      <c r="M190" s="23" t="s">
        <v>304</v>
      </c>
      <c r="N190" s="23" t="s">
        <v>334</v>
      </c>
      <c r="O190" s="23" t="s">
        <v>335</v>
      </c>
      <c r="P190" s="23" t="s">
        <v>336</v>
      </c>
      <c r="Q190" s="23" t="s">
        <v>337</v>
      </c>
    </row>
    <row r="191" spans="1:17" ht="15" thickBot="1" x14ac:dyDescent="0.35">
      <c r="A191" s="10" t="s">
        <v>321</v>
      </c>
      <c r="B191" s="11">
        <v>4978.3999999999996</v>
      </c>
      <c r="C191" s="11">
        <v>11</v>
      </c>
      <c r="D191" s="11">
        <v>11</v>
      </c>
      <c r="E191" s="11">
        <v>11</v>
      </c>
      <c r="J191" s="23" t="s">
        <v>315</v>
      </c>
      <c r="K191" s="24">
        <v>1.5</v>
      </c>
      <c r="L191" s="24">
        <v>494.7</v>
      </c>
      <c r="M191" s="24">
        <v>498.7</v>
      </c>
      <c r="N191" s="24">
        <v>994.9</v>
      </c>
      <c r="O191" s="24">
        <v>1000</v>
      </c>
      <c r="P191" s="24">
        <v>5.0999999999999996</v>
      </c>
      <c r="Q191" s="24">
        <v>0.51</v>
      </c>
    </row>
    <row r="192" spans="1:17" ht="15" thickBot="1" x14ac:dyDescent="0.35">
      <c r="A192" s="10" t="s">
        <v>324</v>
      </c>
      <c r="B192" s="11">
        <v>4977.3999999999996</v>
      </c>
      <c r="C192" s="11">
        <v>10</v>
      </c>
      <c r="D192" s="11">
        <v>10</v>
      </c>
      <c r="E192" s="11">
        <v>10</v>
      </c>
      <c r="J192" s="23" t="s">
        <v>316</v>
      </c>
      <c r="K192" s="24">
        <v>0</v>
      </c>
      <c r="L192" s="24">
        <v>495.7</v>
      </c>
      <c r="M192" s="24">
        <v>499.7</v>
      </c>
      <c r="N192" s="24">
        <v>995.4</v>
      </c>
      <c r="O192" s="24">
        <v>1000</v>
      </c>
      <c r="P192" s="24">
        <v>4.5999999999999996</v>
      </c>
      <c r="Q192" s="24">
        <v>0.46</v>
      </c>
    </row>
    <row r="193" spans="1:17" ht="15" thickBot="1" x14ac:dyDescent="0.35">
      <c r="A193" s="10" t="s">
        <v>326</v>
      </c>
      <c r="B193" s="11">
        <v>4976.3999999999996</v>
      </c>
      <c r="C193" s="11">
        <v>9</v>
      </c>
      <c r="D193" s="11">
        <v>9</v>
      </c>
      <c r="E193" s="11">
        <v>9</v>
      </c>
      <c r="J193" s="23" t="s">
        <v>317</v>
      </c>
      <c r="K193" s="24">
        <v>2.5</v>
      </c>
      <c r="L193" s="24">
        <v>498.7</v>
      </c>
      <c r="M193" s="24">
        <v>500.7</v>
      </c>
      <c r="N193" s="24">
        <v>1001.9</v>
      </c>
      <c r="O193" s="24">
        <v>1000</v>
      </c>
      <c r="P193" s="24">
        <v>-1.9</v>
      </c>
      <c r="Q193" s="24">
        <v>-0.19</v>
      </c>
    </row>
    <row r="194" spans="1:17" ht="15" thickBot="1" x14ac:dyDescent="0.35">
      <c r="A194" s="10" t="s">
        <v>328</v>
      </c>
      <c r="B194" s="11">
        <v>4975.3999999999996</v>
      </c>
      <c r="C194" s="11">
        <v>8</v>
      </c>
      <c r="D194" s="11">
        <v>8</v>
      </c>
      <c r="E194" s="11">
        <v>8</v>
      </c>
      <c r="J194" s="23" t="s">
        <v>318</v>
      </c>
      <c r="K194" s="24">
        <v>4.5</v>
      </c>
      <c r="L194" s="24">
        <v>496.7</v>
      </c>
      <c r="M194" s="24">
        <v>502.7</v>
      </c>
      <c r="N194" s="24">
        <v>1003.9</v>
      </c>
      <c r="O194" s="24">
        <v>1000</v>
      </c>
      <c r="P194" s="24">
        <v>-3.9</v>
      </c>
      <c r="Q194" s="24">
        <v>-0.39</v>
      </c>
    </row>
    <row r="195" spans="1:17" ht="15" thickBot="1" x14ac:dyDescent="0.35">
      <c r="A195" s="10" t="s">
        <v>330</v>
      </c>
      <c r="B195" s="11">
        <v>4974.3999999999996</v>
      </c>
      <c r="C195" s="11">
        <v>7</v>
      </c>
      <c r="D195" s="11">
        <v>7</v>
      </c>
      <c r="E195" s="11">
        <v>7</v>
      </c>
      <c r="J195" s="23" t="s">
        <v>319</v>
      </c>
      <c r="K195" s="24">
        <v>3.5</v>
      </c>
      <c r="L195" s="24">
        <v>498.7</v>
      </c>
      <c r="M195" s="24">
        <v>501.7</v>
      </c>
      <c r="N195" s="24">
        <v>1003.9</v>
      </c>
      <c r="O195" s="24">
        <v>1000</v>
      </c>
      <c r="P195" s="24">
        <v>-3.9</v>
      </c>
      <c r="Q195" s="24">
        <v>-0.39</v>
      </c>
    </row>
    <row r="196" spans="1:17" ht="15" thickBot="1" x14ac:dyDescent="0.35">
      <c r="A196" s="10" t="s">
        <v>362</v>
      </c>
      <c r="B196" s="11">
        <v>4973.3999999999996</v>
      </c>
      <c r="C196" s="11">
        <v>6</v>
      </c>
      <c r="D196" s="11">
        <v>6</v>
      </c>
      <c r="E196" s="11">
        <v>6</v>
      </c>
    </row>
    <row r="197" spans="1:17" ht="15" thickBot="1" x14ac:dyDescent="0.35">
      <c r="A197" s="10" t="s">
        <v>363</v>
      </c>
      <c r="B197" s="11">
        <v>4972.3999999999996</v>
      </c>
      <c r="C197" s="11">
        <v>5</v>
      </c>
      <c r="D197" s="11">
        <v>5</v>
      </c>
      <c r="E197" s="11">
        <v>5</v>
      </c>
      <c r="J197" s="25" t="s">
        <v>338</v>
      </c>
      <c r="K197" s="26">
        <v>1005.9</v>
      </c>
    </row>
    <row r="198" spans="1:17" ht="15" thickBot="1" x14ac:dyDescent="0.35">
      <c r="A198" s="10" t="s">
        <v>364</v>
      </c>
      <c r="B198" s="11">
        <v>4971.3999999999996</v>
      </c>
      <c r="C198" s="11">
        <v>4</v>
      </c>
      <c r="D198" s="11">
        <v>4</v>
      </c>
      <c r="E198" s="11">
        <v>4</v>
      </c>
      <c r="J198" s="25" t="s">
        <v>339</v>
      </c>
      <c r="K198" s="26">
        <v>993.4</v>
      </c>
    </row>
    <row r="199" spans="1:17" ht="15" thickBot="1" x14ac:dyDescent="0.35">
      <c r="A199" s="10" t="s">
        <v>365</v>
      </c>
      <c r="B199" s="11">
        <v>4970.5</v>
      </c>
      <c r="C199" s="11">
        <v>3</v>
      </c>
      <c r="D199" s="11">
        <v>3</v>
      </c>
      <c r="E199" s="11">
        <v>3</v>
      </c>
      <c r="J199" s="25" t="s">
        <v>340</v>
      </c>
      <c r="K199" s="26">
        <v>5000</v>
      </c>
    </row>
    <row r="200" spans="1:17" ht="15" thickBot="1" x14ac:dyDescent="0.35">
      <c r="A200" s="10" t="s">
        <v>366</v>
      </c>
      <c r="B200" s="11">
        <v>4969.5</v>
      </c>
      <c r="C200" s="11">
        <v>2</v>
      </c>
      <c r="D200" s="11">
        <v>2</v>
      </c>
      <c r="E200" s="11">
        <v>2</v>
      </c>
      <c r="J200" s="25" t="s">
        <v>341</v>
      </c>
      <c r="K200" s="26">
        <v>5000</v>
      </c>
    </row>
    <row r="201" spans="1:17" ht="15" thickBot="1" x14ac:dyDescent="0.35">
      <c r="A201" s="10" t="s">
        <v>367</v>
      </c>
      <c r="B201" s="11">
        <v>4968.5</v>
      </c>
      <c r="C201" s="11">
        <v>1</v>
      </c>
      <c r="D201" s="11">
        <v>1</v>
      </c>
      <c r="E201" s="11">
        <v>1</v>
      </c>
      <c r="J201" s="25" t="s">
        <v>342</v>
      </c>
      <c r="K201" s="26">
        <v>0</v>
      </c>
    </row>
    <row r="202" spans="1:17" ht="15" thickBot="1" x14ac:dyDescent="0.35">
      <c r="A202" s="10" t="s">
        <v>368</v>
      </c>
      <c r="B202" s="11">
        <v>4967</v>
      </c>
      <c r="C202" s="11">
        <v>0</v>
      </c>
      <c r="D202" s="11">
        <v>0</v>
      </c>
      <c r="E202" s="11">
        <v>0</v>
      </c>
      <c r="J202" s="25" t="s">
        <v>343</v>
      </c>
      <c r="K202" s="26"/>
    </row>
    <row r="203" spans="1:17" ht="18.600000000000001" thickBot="1" x14ac:dyDescent="0.35">
      <c r="A203" s="6"/>
      <c r="J203" s="25" t="s">
        <v>344</v>
      </c>
      <c r="K203" s="26"/>
    </row>
    <row r="204" spans="1:17" ht="18.600000000000001" thickBot="1" x14ac:dyDescent="0.35">
      <c r="A204" s="10" t="s">
        <v>395</v>
      </c>
      <c r="B204" s="10" t="s">
        <v>302</v>
      </c>
      <c r="C204" s="10" t="s">
        <v>303</v>
      </c>
      <c r="D204" s="10" t="s">
        <v>304</v>
      </c>
      <c r="E204" s="10" t="s">
        <v>305</v>
      </c>
      <c r="F204" s="10" t="s">
        <v>334</v>
      </c>
      <c r="G204" s="10" t="s">
        <v>335</v>
      </c>
      <c r="H204" s="10" t="s">
        <v>336</v>
      </c>
      <c r="I204" s="10" t="s">
        <v>337</v>
      </c>
      <c r="J204" s="25" t="s">
        <v>345</v>
      </c>
      <c r="K204" s="26">
        <v>0</v>
      </c>
    </row>
    <row r="205" spans="1:17" ht="15" thickBot="1" x14ac:dyDescent="0.35">
      <c r="A205" s="10" t="s">
        <v>315</v>
      </c>
      <c r="B205" s="11">
        <v>4973.3999999999996</v>
      </c>
      <c r="C205" s="11">
        <v>3</v>
      </c>
      <c r="D205" s="11">
        <v>11</v>
      </c>
      <c r="E205" s="11">
        <v>11</v>
      </c>
      <c r="F205" s="11">
        <v>4998.3999999999996</v>
      </c>
      <c r="G205" s="11">
        <v>5000</v>
      </c>
      <c r="H205" s="11">
        <v>1.6</v>
      </c>
      <c r="I205" s="11">
        <v>0.03</v>
      </c>
    </row>
    <row r="206" spans="1:17" ht="15" thickBot="1" x14ac:dyDescent="0.35">
      <c r="A206" s="10" t="s">
        <v>316</v>
      </c>
      <c r="B206" s="11">
        <v>4978.3999999999996</v>
      </c>
      <c r="C206" s="11">
        <v>11</v>
      </c>
      <c r="D206" s="11">
        <v>11</v>
      </c>
      <c r="E206" s="11">
        <v>11</v>
      </c>
      <c r="F206" s="11">
        <v>5011.3999999999996</v>
      </c>
      <c r="G206" s="11">
        <v>5000</v>
      </c>
      <c r="H206" s="11">
        <v>-11.4</v>
      </c>
      <c r="I206" s="11">
        <v>-0.23</v>
      </c>
      <c r="J206" s="14" t="s">
        <v>346</v>
      </c>
    </row>
    <row r="207" spans="1:17" ht="15" thickBot="1" x14ac:dyDescent="0.35">
      <c r="A207" s="10" t="s">
        <v>317</v>
      </c>
      <c r="B207" s="11">
        <v>4978.3999999999996</v>
      </c>
      <c r="C207" s="11">
        <v>11</v>
      </c>
      <c r="D207" s="11">
        <v>11</v>
      </c>
      <c r="E207" s="11">
        <v>11</v>
      </c>
      <c r="F207" s="11">
        <v>5011.3999999999996</v>
      </c>
      <c r="G207" s="11">
        <v>5000</v>
      </c>
      <c r="H207" s="11">
        <v>-11.4</v>
      </c>
      <c r="I207" s="11">
        <v>-0.23</v>
      </c>
    </row>
    <row r="208" spans="1:17" ht="15" thickBot="1" x14ac:dyDescent="0.35">
      <c r="A208" s="10" t="s">
        <v>318</v>
      </c>
      <c r="B208" s="11">
        <v>4978.3999999999996</v>
      </c>
      <c r="C208" s="11">
        <v>11</v>
      </c>
      <c r="D208" s="11">
        <v>11</v>
      </c>
      <c r="E208" s="11">
        <v>11</v>
      </c>
      <c r="F208" s="11">
        <v>5011.3999999999996</v>
      </c>
      <c r="G208" s="11">
        <v>5000</v>
      </c>
      <c r="H208" s="11">
        <v>-11.4</v>
      </c>
      <c r="I208" s="11">
        <v>-0.23</v>
      </c>
      <c r="J208" s="27" t="s">
        <v>488</v>
      </c>
    </row>
    <row r="209" spans="1:10" ht="15" thickBot="1" x14ac:dyDescent="0.35">
      <c r="A209" s="10" t="s">
        <v>319</v>
      </c>
      <c r="B209" s="11">
        <v>4978.3999999999996</v>
      </c>
      <c r="C209" s="11">
        <v>11</v>
      </c>
      <c r="D209" s="11">
        <v>11</v>
      </c>
      <c r="E209" s="11">
        <v>11</v>
      </c>
      <c r="F209" s="11">
        <v>5011.3999999999996</v>
      </c>
      <c r="G209" s="11">
        <v>5000</v>
      </c>
      <c r="H209" s="11">
        <v>-11.4</v>
      </c>
      <c r="I209" s="11">
        <v>-0.23</v>
      </c>
      <c r="J209" s="27" t="s">
        <v>510</v>
      </c>
    </row>
    <row r="210" spans="1:10" ht="15" thickBot="1" x14ac:dyDescent="0.35">
      <c r="A210" s="10" t="s">
        <v>355</v>
      </c>
      <c r="B210" s="11">
        <v>4978.3999999999996</v>
      </c>
      <c r="C210" s="11">
        <v>11</v>
      </c>
      <c r="D210" s="11">
        <v>11</v>
      </c>
      <c r="E210" s="11">
        <v>11</v>
      </c>
      <c r="F210" s="11">
        <v>5011.3999999999996</v>
      </c>
      <c r="G210" s="11">
        <v>5000</v>
      </c>
      <c r="H210" s="11">
        <v>-11.4</v>
      </c>
      <c r="I210" s="11">
        <v>-0.23</v>
      </c>
    </row>
    <row r="211" spans="1:10" ht="15" thickBot="1" x14ac:dyDescent="0.35">
      <c r="A211" s="10" t="s">
        <v>356</v>
      </c>
      <c r="B211" s="11">
        <v>4973.3999999999996</v>
      </c>
      <c r="C211" s="11">
        <v>11</v>
      </c>
      <c r="D211" s="11">
        <v>11</v>
      </c>
      <c r="E211" s="11">
        <v>11</v>
      </c>
      <c r="F211" s="11">
        <v>5006.3999999999996</v>
      </c>
      <c r="G211" s="11">
        <v>5000</v>
      </c>
      <c r="H211" s="11">
        <v>-6.4</v>
      </c>
      <c r="I211" s="11">
        <v>-0.13</v>
      </c>
    </row>
    <row r="212" spans="1:10" ht="15" thickBot="1" x14ac:dyDescent="0.35">
      <c r="A212" s="10" t="s">
        <v>357</v>
      </c>
      <c r="B212" s="11">
        <v>4968.5</v>
      </c>
      <c r="C212" s="11">
        <v>0</v>
      </c>
      <c r="D212" s="11">
        <v>0</v>
      </c>
      <c r="E212" s="11">
        <v>1</v>
      </c>
      <c r="F212" s="11">
        <v>4969.5</v>
      </c>
      <c r="G212" s="11">
        <v>5000</v>
      </c>
      <c r="H212" s="11">
        <v>30.5</v>
      </c>
      <c r="I212" s="11">
        <v>0.61</v>
      </c>
    </row>
    <row r="213" spans="1:10" ht="15" thickBot="1" x14ac:dyDescent="0.35">
      <c r="A213" s="10" t="s">
        <v>358</v>
      </c>
      <c r="B213" s="11">
        <v>4967</v>
      </c>
      <c r="C213" s="11">
        <v>1</v>
      </c>
      <c r="D213" s="11">
        <v>1</v>
      </c>
      <c r="E213" s="11">
        <v>1</v>
      </c>
      <c r="F213" s="11">
        <v>4970</v>
      </c>
      <c r="G213" s="11">
        <v>5000</v>
      </c>
      <c r="H213" s="11">
        <v>30</v>
      </c>
      <c r="I213" s="11">
        <v>0.6</v>
      </c>
    </row>
    <row r="214" spans="1:10" ht="15" thickBot="1" x14ac:dyDescent="0.35">
      <c r="A214" s="10" t="s">
        <v>359</v>
      </c>
      <c r="B214" s="11">
        <v>4973.3999999999996</v>
      </c>
      <c r="C214" s="11">
        <v>5</v>
      </c>
      <c r="D214" s="11">
        <v>11</v>
      </c>
      <c r="E214" s="11">
        <v>11</v>
      </c>
      <c r="F214" s="11">
        <v>5000.3999999999996</v>
      </c>
      <c r="G214" s="11">
        <v>5000</v>
      </c>
      <c r="H214" s="11">
        <v>-0.4</v>
      </c>
      <c r="I214" s="11">
        <v>-0.01</v>
      </c>
    </row>
    <row r="215" spans="1:10" ht="15" thickBot="1" x14ac:dyDescent="0.35">
      <c r="A215" s="10" t="s">
        <v>360</v>
      </c>
      <c r="B215" s="11">
        <v>4973.3999999999996</v>
      </c>
      <c r="C215" s="11">
        <v>5</v>
      </c>
      <c r="D215" s="11">
        <v>11</v>
      </c>
      <c r="E215" s="11">
        <v>11</v>
      </c>
      <c r="F215" s="11">
        <v>5000.3999999999996</v>
      </c>
      <c r="G215" s="11">
        <v>5000</v>
      </c>
      <c r="H215" s="11">
        <v>-0.4</v>
      </c>
      <c r="I215" s="11">
        <v>-0.01</v>
      </c>
    </row>
    <row r="216" spans="1:10" ht="15" thickBot="1" x14ac:dyDescent="0.35">
      <c r="A216" s="10" t="s">
        <v>361</v>
      </c>
      <c r="B216" s="11">
        <v>4973.3999999999996</v>
      </c>
      <c r="C216" s="11">
        <v>3</v>
      </c>
      <c r="D216" s="11">
        <v>11</v>
      </c>
      <c r="E216" s="11">
        <v>11</v>
      </c>
      <c r="F216" s="11">
        <v>4998.3999999999996</v>
      </c>
      <c r="G216" s="11">
        <v>5000</v>
      </c>
      <c r="H216" s="11">
        <v>1.6</v>
      </c>
      <c r="I216" s="11">
        <v>0.03</v>
      </c>
    </row>
    <row r="217" spans="1:10" ht="15" thickBot="1" x14ac:dyDescent="0.35"/>
    <row r="218" spans="1:10" ht="18.600000000000001" thickBot="1" x14ac:dyDescent="0.35">
      <c r="A218" s="12" t="s">
        <v>338</v>
      </c>
      <c r="B218" s="13">
        <v>5011.3999999999996</v>
      </c>
    </row>
    <row r="219" spans="1:10" ht="18.600000000000001" thickBot="1" x14ac:dyDescent="0.35">
      <c r="A219" s="12" t="s">
        <v>369</v>
      </c>
      <c r="B219" s="13">
        <v>4967</v>
      </c>
    </row>
    <row r="220" spans="1:10" ht="18.600000000000001" thickBot="1" x14ac:dyDescent="0.35">
      <c r="A220" s="12" t="s">
        <v>340</v>
      </c>
      <c r="B220" s="13">
        <v>60000.5</v>
      </c>
    </row>
    <row r="221" spans="1:10" ht="18.600000000000001" thickBot="1" x14ac:dyDescent="0.35">
      <c r="A221" s="12" t="s">
        <v>341</v>
      </c>
      <c r="B221" s="13">
        <v>60000</v>
      </c>
    </row>
    <row r="222" spans="1:10" ht="27.6" thickBot="1" x14ac:dyDescent="0.35">
      <c r="A222" s="12" t="s">
        <v>342</v>
      </c>
      <c r="B222" s="13">
        <v>0.5</v>
      </c>
    </row>
    <row r="223" spans="1:10" ht="27.6" thickBot="1" x14ac:dyDescent="0.35">
      <c r="A223" s="12" t="s">
        <v>343</v>
      </c>
      <c r="B223" s="13"/>
    </row>
    <row r="224" spans="1:10" ht="27.6" thickBot="1" x14ac:dyDescent="0.35">
      <c r="A224" s="12" t="s">
        <v>344</v>
      </c>
      <c r="B224" s="13"/>
    </row>
    <row r="225" spans="1:12" ht="18.600000000000001" thickBot="1" x14ac:dyDescent="0.35">
      <c r="A225" s="12" t="s">
        <v>345</v>
      </c>
      <c r="B225" s="13">
        <v>0</v>
      </c>
    </row>
    <row r="227" spans="1:12" x14ac:dyDescent="0.3">
      <c r="A227" s="14" t="s">
        <v>346</v>
      </c>
    </row>
    <row r="229" spans="1:12" x14ac:dyDescent="0.3">
      <c r="A229" s="15" t="s">
        <v>347</v>
      </c>
    </row>
    <row r="230" spans="1:12" x14ac:dyDescent="0.3">
      <c r="A230" s="15" t="s">
        <v>348</v>
      </c>
    </row>
    <row r="232" spans="1:12" ht="18" x14ac:dyDescent="0.3">
      <c r="A232" s="6"/>
    </row>
    <row r="233" spans="1:12" x14ac:dyDescent="0.3">
      <c r="A233" s="7"/>
    </row>
    <row r="236" spans="1:12" ht="30.6" x14ac:dyDescent="0.3">
      <c r="A236" s="8" t="s">
        <v>294</v>
      </c>
      <c r="B236" s="9">
        <v>8598849</v>
      </c>
      <c r="C236" s="8" t="s">
        <v>295</v>
      </c>
      <c r="D236" s="9">
        <v>12</v>
      </c>
      <c r="E236" s="8" t="s">
        <v>296</v>
      </c>
      <c r="F236" s="9">
        <v>4</v>
      </c>
      <c r="G236" s="8" t="s">
        <v>297</v>
      </c>
      <c r="H236" s="9">
        <v>12</v>
      </c>
      <c r="I236" s="8" t="s">
        <v>298</v>
      </c>
      <c r="J236" s="9">
        <v>0</v>
      </c>
      <c r="K236" s="8" t="s">
        <v>299</v>
      </c>
      <c r="L236" s="9" t="s">
        <v>396</v>
      </c>
    </row>
    <row r="237" spans="1:12" ht="18.600000000000001" thickBot="1" x14ac:dyDescent="0.35">
      <c r="A237" s="6"/>
    </row>
    <row r="238" spans="1:12" ht="15" thickBot="1" x14ac:dyDescent="0.35">
      <c r="A238" s="10" t="s">
        <v>301</v>
      </c>
      <c r="B238" s="10" t="s">
        <v>302</v>
      </c>
      <c r="C238" s="10" t="s">
        <v>303</v>
      </c>
      <c r="D238" s="10" t="s">
        <v>304</v>
      </c>
      <c r="E238" s="10" t="s">
        <v>305</v>
      </c>
      <c r="F238" s="10" t="s">
        <v>354</v>
      </c>
    </row>
    <row r="239" spans="1:12" ht="15" thickBot="1" x14ac:dyDescent="0.35">
      <c r="A239" s="10" t="s">
        <v>315</v>
      </c>
      <c r="B239" s="11">
        <v>6</v>
      </c>
      <c r="C239" s="11">
        <v>9</v>
      </c>
      <c r="D239" s="11">
        <v>1</v>
      </c>
      <c r="E239" s="11">
        <v>1</v>
      </c>
      <c r="F239" s="11">
        <v>5000</v>
      </c>
    </row>
    <row r="240" spans="1:12" ht="15" thickBot="1" x14ac:dyDescent="0.35">
      <c r="A240" s="10" t="s">
        <v>316</v>
      </c>
      <c r="B240" s="11">
        <v>1</v>
      </c>
      <c r="C240" s="11">
        <v>1</v>
      </c>
      <c r="D240" s="11">
        <v>1</v>
      </c>
      <c r="E240" s="11">
        <v>1</v>
      </c>
      <c r="F240" s="11">
        <v>5000</v>
      </c>
    </row>
    <row r="241" spans="1:6" ht="15" thickBot="1" x14ac:dyDescent="0.35">
      <c r="A241" s="10" t="s">
        <v>317</v>
      </c>
      <c r="B241" s="11">
        <v>1</v>
      </c>
      <c r="C241" s="11">
        <v>1</v>
      </c>
      <c r="D241" s="11">
        <v>1</v>
      </c>
      <c r="E241" s="11">
        <v>1</v>
      </c>
      <c r="F241" s="11">
        <v>5000</v>
      </c>
    </row>
    <row r="242" spans="1:6" ht="15" thickBot="1" x14ac:dyDescent="0.35">
      <c r="A242" s="10" t="s">
        <v>318</v>
      </c>
      <c r="B242" s="11">
        <v>1</v>
      </c>
      <c r="C242" s="11">
        <v>1</v>
      </c>
      <c r="D242" s="11">
        <v>1</v>
      </c>
      <c r="E242" s="11">
        <v>1</v>
      </c>
      <c r="F242" s="11">
        <v>5000</v>
      </c>
    </row>
    <row r="243" spans="1:6" ht="15" thickBot="1" x14ac:dyDescent="0.35">
      <c r="A243" s="10" t="s">
        <v>319</v>
      </c>
      <c r="B243" s="11">
        <v>1</v>
      </c>
      <c r="C243" s="11">
        <v>1</v>
      </c>
      <c r="D243" s="11">
        <v>1</v>
      </c>
      <c r="E243" s="11">
        <v>1</v>
      </c>
      <c r="F243" s="11">
        <v>5000</v>
      </c>
    </row>
    <row r="244" spans="1:6" ht="15" thickBot="1" x14ac:dyDescent="0.35">
      <c r="A244" s="10" t="s">
        <v>355</v>
      </c>
      <c r="B244" s="11">
        <v>1</v>
      </c>
      <c r="C244" s="11">
        <v>1</v>
      </c>
      <c r="D244" s="11">
        <v>1</v>
      </c>
      <c r="E244" s="11">
        <v>1</v>
      </c>
      <c r="F244" s="11">
        <v>5000</v>
      </c>
    </row>
    <row r="245" spans="1:6" ht="15" thickBot="1" x14ac:dyDescent="0.35">
      <c r="A245" s="10" t="s">
        <v>356</v>
      </c>
      <c r="B245" s="11">
        <v>6</v>
      </c>
      <c r="C245" s="11">
        <v>1</v>
      </c>
      <c r="D245" s="11">
        <v>1</v>
      </c>
      <c r="E245" s="11">
        <v>1</v>
      </c>
      <c r="F245" s="11">
        <v>5000</v>
      </c>
    </row>
    <row r="246" spans="1:6" ht="15" thickBot="1" x14ac:dyDescent="0.35">
      <c r="A246" s="10" t="s">
        <v>357</v>
      </c>
      <c r="B246" s="11">
        <v>11</v>
      </c>
      <c r="C246" s="11">
        <v>12</v>
      </c>
      <c r="D246" s="11">
        <v>1</v>
      </c>
      <c r="E246" s="11">
        <v>11</v>
      </c>
      <c r="F246" s="11">
        <v>3000</v>
      </c>
    </row>
    <row r="247" spans="1:6" ht="15" thickBot="1" x14ac:dyDescent="0.35">
      <c r="A247" s="10" t="s">
        <v>358</v>
      </c>
      <c r="B247" s="11">
        <v>12</v>
      </c>
      <c r="C247" s="11">
        <v>11</v>
      </c>
      <c r="D247" s="11">
        <v>1</v>
      </c>
      <c r="E247" s="11">
        <v>11</v>
      </c>
      <c r="F247" s="11">
        <v>4000</v>
      </c>
    </row>
    <row r="248" spans="1:6" ht="15" thickBot="1" x14ac:dyDescent="0.35">
      <c r="A248" s="10" t="s">
        <v>359</v>
      </c>
      <c r="B248" s="11">
        <v>6</v>
      </c>
      <c r="C248" s="11">
        <v>7</v>
      </c>
      <c r="D248" s="11">
        <v>1</v>
      </c>
      <c r="E248" s="11">
        <v>1</v>
      </c>
      <c r="F248" s="11">
        <v>5000</v>
      </c>
    </row>
    <row r="249" spans="1:6" ht="15" thickBot="1" x14ac:dyDescent="0.35">
      <c r="A249" s="10" t="s">
        <v>360</v>
      </c>
      <c r="B249" s="11">
        <v>6</v>
      </c>
      <c r="C249" s="11">
        <v>7</v>
      </c>
      <c r="D249" s="11">
        <v>1</v>
      </c>
      <c r="E249" s="11">
        <v>1</v>
      </c>
      <c r="F249" s="11">
        <v>5000</v>
      </c>
    </row>
    <row r="250" spans="1:6" ht="15" thickBot="1" x14ac:dyDescent="0.35">
      <c r="A250" s="10" t="s">
        <v>361</v>
      </c>
      <c r="B250" s="11">
        <v>6</v>
      </c>
      <c r="C250" s="11">
        <v>9</v>
      </c>
      <c r="D250" s="11">
        <v>1</v>
      </c>
      <c r="E250" s="11">
        <v>1</v>
      </c>
      <c r="F250" s="11">
        <v>5000</v>
      </c>
    </row>
    <row r="251" spans="1:6" ht="18.600000000000001" thickBot="1" x14ac:dyDescent="0.35">
      <c r="A251" s="6"/>
    </row>
    <row r="252" spans="1:6" ht="18.600000000000001" thickBot="1" x14ac:dyDescent="0.35">
      <c r="A252" s="10" t="s">
        <v>320</v>
      </c>
      <c r="B252" s="10" t="s">
        <v>302</v>
      </c>
      <c r="C252" s="10" t="s">
        <v>303</v>
      </c>
      <c r="D252" s="10" t="s">
        <v>304</v>
      </c>
      <c r="E252" s="10" t="s">
        <v>305</v>
      </c>
    </row>
    <row r="253" spans="1:6" ht="18.600000000000001" thickBot="1" x14ac:dyDescent="0.35">
      <c r="A253" s="10" t="s">
        <v>321</v>
      </c>
      <c r="B253" s="11" t="s">
        <v>322</v>
      </c>
      <c r="C253" s="11" t="s">
        <v>323</v>
      </c>
      <c r="D253" s="11" t="s">
        <v>322</v>
      </c>
      <c r="E253" s="11" t="s">
        <v>322</v>
      </c>
    </row>
    <row r="254" spans="1:6" ht="18.600000000000001" thickBot="1" x14ac:dyDescent="0.35">
      <c r="A254" s="10" t="s">
        <v>324</v>
      </c>
      <c r="B254" s="11" t="s">
        <v>322</v>
      </c>
      <c r="C254" s="11" t="s">
        <v>323</v>
      </c>
      <c r="D254" s="11" t="s">
        <v>322</v>
      </c>
      <c r="E254" s="11" t="s">
        <v>322</v>
      </c>
    </row>
    <row r="255" spans="1:6" ht="18.600000000000001" thickBot="1" x14ac:dyDescent="0.35">
      <c r="A255" s="10" t="s">
        <v>326</v>
      </c>
      <c r="B255" s="11" t="s">
        <v>322</v>
      </c>
      <c r="C255" s="11" t="s">
        <v>323</v>
      </c>
      <c r="D255" s="11" t="s">
        <v>322</v>
      </c>
      <c r="E255" s="11" t="s">
        <v>322</v>
      </c>
    </row>
    <row r="256" spans="1:6" ht="18.600000000000001" thickBot="1" x14ac:dyDescent="0.35">
      <c r="A256" s="10" t="s">
        <v>328</v>
      </c>
      <c r="B256" s="11" t="s">
        <v>322</v>
      </c>
      <c r="C256" s="11" t="s">
        <v>323</v>
      </c>
      <c r="D256" s="11" t="s">
        <v>322</v>
      </c>
      <c r="E256" s="11" t="s">
        <v>322</v>
      </c>
    </row>
    <row r="257" spans="1:5" ht="18.600000000000001" thickBot="1" x14ac:dyDescent="0.35">
      <c r="A257" s="10" t="s">
        <v>330</v>
      </c>
      <c r="B257" s="11" t="s">
        <v>322</v>
      </c>
      <c r="C257" s="11" t="s">
        <v>323</v>
      </c>
      <c r="D257" s="11" t="s">
        <v>322</v>
      </c>
      <c r="E257" s="11" t="s">
        <v>322</v>
      </c>
    </row>
    <row r="258" spans="1:5" ht="18.600000000000001" thickBot="1" x14ac:dyDescent="0.35">
      <c r="A258" s="10" t="s">
        <v>362</v>
      </c>
      <c r="B258" s="11" t="s">
        <v>322</v>
      </c>
      <c r="C258" s="11" t="s">
        <v>323</v>
      </c>
      <c r="D258" s="11" t="s">
        <v>322</v>
      </c>
      <c r="E258" s="11" t="s">
        <v>322</v>
      </c>
    </row>
    <row r="259" spans="1:5" ht="18.600000000000001" thickBot="1" x14ac:dyDescent="0.35">
      <c r="A259" s="10" t="s">
        <v>363</v>
      </c>
      <c r="B259" s="11" t="s">
        <v>322</v>
      </c>
      <c r="C259" s="11" t="s">
        <v>323</v>
      </c>
      <c r="D259" s="11" t="s">
        <v>322</v>
      </c>
      <c r="E259" s="11" t="s">
        <v>322</v>
      </c>
    </row>
    <row r="260" spans="1:5" ht="18.600000000000001" thickBot="1" x14ac:dyDescent="0.35">
      <c r="A260" s="10" t="s">
        <v>364</v>
      </c>
      <c r="B260" s="11" t="s">
        <v>322</v>
      </c>
      <c r="C260" s="11" t="s">
        <v>323</v>
      </c>
      <c r="D260" s="11" t="s">
        <v>322</v>
      </c>
      <c r="E260" s="11" t="s">
        <v>322</v>
      </c>
    </row>
    <row r="261" spans="1:5" ht="18.600000000000001" thickBot="1" x14ac:dyDescent="0.35">
      <c r="A261" s="10" t="s">
        <v>365</v>
      </c>
      <c r="B261" s="11" t="s">
        <v>322</v>
      </c>
      <c r="C261" s="11" t="s">
        <v>323</v>
      </c>
      <c r="D261" s="11" t="s">
        <v>322</v>
      </c>
      <c r="E261" s="11" t="s">
        <v>322</v>
      </c>
    </row>
    <row r="262" spans="1:5" ht="18.600000000000001" thickBot="1" x14ac:dyDescent="0.35">
      <c r="A262" s="10" t="s">
        <v>366</v>
      </c>
      <c r="B262" s="11" t="s">
        <v>322</v>
      </c>
      <c r="C262" s="11" t="s">
        <v>329</v>
      </c>
      <c r="D262" s="11" t="s">
        <v>322</v>
      </c>
      <c r="E262" s="11" t="s">
        <v>322</v>
      </c>
    </row>
    <row r="263" spans="1:5" ht="18.600000000000001" thickBot="1" x14ac:dyDescent="0.35">
      <c r="A263" s="10" t="s">
        <v>367</v>
      </c>
      <c r="B263" s="11" t="s">
        <v>322</v>
      </c>
      <c r="C263" s="11" t="s">
        <v>329</v>
      </c>
      <c r="D263" s="11" t="s">
        <v>322</v>
      </c>
      <c r="E263" s="11" t="s">
        <v>322</v>
      </c>
    </row>
    <row r="264" spans="1:5" ht="18.600000000000001" thickBot="1" x14ac:dyDescent="0.35">
      <c r="A264" s="10" t="s">
        <v>368</v>
      </c>
      <c r="B264" s="11" t="s">
        <v>322</v>
      </c>
      <c r="C264" s="11" t="s">
        <v>397</v>
      </c>
      <c r="D264" s="11" t="s">
        <v>322</v>
      </c>
      <c r="E264" s="11" t="s">
        <v>322</v>
      </c>
    </row>
    <row r="265" spans="1:5" ht="18.600000000000001" thickBot="1" x14ac:dyDescent="0.35">
      <c r="A265" s="6"/>
    </row>
    <row r="266" spans="1:5" ht="18.600000000000001" thickBot="1" x14ac:dyDescent="0.35">
      <c r="A266" s="10" t="s">
        <v>332</v>
      </c>
      <c r="B266" s="10" t="s">
        <v>302</v>
      </c>
      <c r="C266" s="10" t="s">
        <v>303</v>
      </c>
      <c r="D266" s="10" t="s">
        <v>304</v>
      </c>
      <c r="E266" s="10" t="s">
        <v>305</v>
      </c>
    </row>
    <row r="267" spans="1:5" ht="15" thickBot="1" x14ac:dyDescent="0.35">
      <c r="A267" s="10" t="s">
        <v>321</v>
      </c>
      <c r="B267" s="11">
        <v>0</v>
      </c>
      <c r="C267" s="11">
        <v>5000</v>
      </c>
      <c r="D267" s="11">
        <v>0</v>
      </c>
      <c r="E267" s="11">
        <v>0</v>
      </c>
    </row>
    <row r="268" spans="1:5" ht="15" thickBot="1" x14ac:dyDescent="0.35">
      <c r="A268" s="10" t="s">
        <v>324</v>
      </c>
      <c r="B268" s="11">
        <v>0</v>
      </c>
      <c r="C268" s="11">
        <v>5000</v>
      </c>
      <c r="D268" s="11">
        <v>0</v>
      </c>
      <c r="E268" s="11">
        <v>0</v>
      </c>
    </row>
    <row r="269" spans="1:5" ht="15" thickBot="1" x14ac:dyDescent="0.35">
      <c r="A269" s="10" t="s">
        <v>326</v>
      </c>
      <c r="B269" s="11">
        <v>0</v>
      </c>
      <c r="C269" s="11">
        <v>5000</v>
      </c>
      <c r="D269" s="11">
        <v>0</v>
      </c>
      <c r="E269" s="11">
        <v>0</v>
      </c>
    </row>
    <row r="270" spans="1:5" ht="15" thickBot="1" x14ac:dyDescent="0.35">
      <c r="A270" s="10" t="s">
        <v>328</v>
      </c>
      <c r="B270" s="11">
        <v>0</v>
      </c>
      <c r="C270" s="11">
        <v>5000</v>
      </c>
      <c r="D270" s="11">
        <v>0</v>
      </c>
      <c r="E270" s="11">
        <v>0</v>
      </c>
    </row>
    <row r="271" spans="1:5" ht="15" thickBot="1" x14ac:dyDescent="0.35">
      <c r="A271" s="10" t="s">
        <v>330</v>
      </c>
      <c r="B271" s="11">
        <v>0</v>
      </c>
      <c r="C271" s="11">
        <v>5000</v>
      </c>
      <c r="D271" s="11">
        <v>0</v>
      </c>
      <c r="E271" s="11">
        <v>0</v>
      </c>
    </row>
    <row r="272" spans="1:5" ht="15" thickBot="1" x14ac:dyDescent="0.35">
      <c r="A272" s="10" t="s">
        <v>362</v>
      </c>
      <c r="B272" s="11">
        <v>0</v>
      </c>
      <c r="C272" s="11">
        <v>5000</v>
      </c>
      <c r="D272" s="11">
        <v>0</v>
      </c>
      <c r="E272" s="11">
        <v>0</v>
      </c>
    </row>
    <row r="273" spans="1:9" ht="15" thickBot="1" x14ac:dyDescent="0.35">
      <c r="A273" s="10" t="s">
        <v>363</v>
      </c>
      <c r="B273" s="11">
        <v>0</v>
      </c>
      <c r="C273" s="11">
        <v>5000</v>
      </c>
      <c r="D273" s="11">
        <v>0</v>
      </c>
      <c r="E273" s="11">
        <v>0</v>
      </c>
    </row>
    <row r="274" spans="1:9" ht="15" thickBot="1" x14ac:dyDescent="0.35">
      <c r="A274" s="10" t="s">
        <v>364</v>
      </c>
      <c r="B274" s="11">
        <v>0</v>
      </c>
      <c r="C274" s="11">
        <v>5000</v>
      </c>
      <c r="D274" s="11">
        <v>0</v>
      </c>
      <c r="E274" s="11">
        <v>0</v>
      </c>
    </row>
    <row r="275" spans="1:9" ht="15" thickBot="1" x14ac:dyDescent="0.35">
      <c r="A275" s="10" t="s">
        <v>365</v>
      </c>
      <c r="B275" s="11">
        <v>0</v>
      </c>
      <c r="C275" s="11">
        <v>5000</v>
      </c>
      <c r="D275" s="11">
        <v>0</v>
      </c>
      <c r="E275" s="11">
        <v>0</v>
      </c>
    </row>
    <row r="276" spans="1:9" ht="15" thickBot="1" x14ac:dyDescent="0.35">
      <c r="A276" s="10" t="s">
        <v>366</v>
      </c>
      <c r="B276" s="11">
        <v>0</v>
      </c>
      <c r="C276" s="11">
        <v>4000</v>
      </c>
      <c r="D276" s="11">
        <v>0</v>
      </c>
      <c r="E276" s="11">
        <v>0</v>
      </c>
    </row>
    <row r="277" spans="1:9" ht="15" thickBot="1" x14ac:dyDescent="0.35">
      <c r="A277" s="10" t="s">
        <v>367</v>
      </c>
      <c r="B277" s="11">
        <v>0</v>
      </c>
      <c r="C277" s="11">
        <v>4000</v>
      </c>
      <c r="D277" s="11">
        <v>0</v>
      </c>
      <c r="E277" s="11">
        <v>0</v>
      </c>
    </row>
    <row r="278" spans="1:9" ht="15" thickBot="1" x14ac:dyDescent="0.35">
      <c r="A278" s="10" t="s">
        <v>368</v>
      </c>
      <c r="B278" s="11">
        <v>0</v>
      </c>
      <c r="C278" s="11">
        <v>3000</v>
      </c>
      <c r="D278" s="11">
        <v>0</v>
      </c>
      <c r="E278" s="11">
        <v>0</v>
      </c>
    </row>
    <row r="279" spans="1:9" ht="18.600000000000001" thickBot="1" x14ac:dyDescent="0.35">
      <c r="A279" s="6"/>
    </row>
    <row r="280" spans="1:9" ht="18.600000000000001" thickBot="1" x14ac:dyDescent="0.35">
      <c r="A280" s="10" t="s">
        <v>333</v>
      </c>
      <c r="B280" s="10" t="s">
        <v>302</v>
      </c>
      <c r="C280" s="10" t="s">
        <v>303</v>
      </c>
      <c r="D280" s="10" t="s">
        <v>304</v>
      </c>
      <c r="E280" s="10" t="s">
        <v>305</v>
      </c>
      <c r="F280" s="10" t="s">
        <v>334</v>
      </c>
      <c r="G280" s="10" t="s">
        <v>335</v>
      </c>
      <c r="H280" s="10" t="s">
        <v>336</v>
      </c>
      <c r="I280" s="10" t="s">
        <v>337</v>
      </c>
    </row>
    <row r="281" spans="1:9" ht="15" thickBot="1" x14ac:dyDescent="0.35">
      <c r="A281" s="10" t="s">
        <v>315</v>
      </c>
      <c r="B281" s="11">
        <v>0</v>
      </c>
      <c r="C281" s="11">
        <v>5000</v>
      </c>
      <c r="D281" s="11">
        <v>0</v>
      </c>
      <c r="E281" s="11">
        <v>0</v>
      </c>
      <c r="F281" s="11">
        <v>5000</v>
      </c>
      <c r="G281" s="11">
        <v>5000</v>
      </c>
      <c r="H281" s="11">
        <v>0</v>
      </c>
      <c r="I281" s="11">
        <v>0</v>
      </c>
    </row>
    <row r="282" spans="1:9" ht="15" thickBot="1" x14ac:dyDescent="0.35">
      <c r="A282" s="10" t="s">
        <v>316</v>
      </c>
      <c r="B282" s="11">
        <v>0</v>
      </c>
      <c r="C282" s="11">
        <v>5000</v>
      </c>
      <c r="D282" s="11">
        <v>0</v>
      </c>
      <c r="E282" s="11">
        <v>0</v>
      </c>
      <c r="F282" s="11">
        <v>5000</v>
      </c>
      <c r="G282" s="11">
        <v>5000</v>
      </c>
      <c r="H282" s="11">
        <v>0</v>
      </c>
      <c r="I282" s="11">
        <v>0</v>
      </c>
    </row>
    <row r="283" spans="1:9" ht="15" thickBot="1" x14ac:dyDescent="0.35">
      <c r="A283" s="10" t="s">
        <v>317</v>
      </c>
      <c r="B283" s="11">
        <v>0</v>
      </c>
      <c r="C283" s="11">
        <v>5000</v>
      </c>
      <c r="D283" s="11">
        <v>0</v>
      </c>
      <c r="E283" s="11">
        <v>0</v>
      </c>
      <c r="F283" s="11">
        <v>5000</v>
      </c>
      <c r="G283" s="11">
        <v>5000</v>
      </c>
      <c r="H283" s="11">
        <v>0</v>
      </c>
      <c r="I283" s="11">
        <v>0</v>
      </c>
    </row>
    <row r="284" spans="1:9" ht="15" thickBot="1" x14ac:dyDescent="0.35">
      <c r="A284" s="10" t="s">
        <v>318</v>
      </c>
      <c r="B284" s="11">
        <v>0</v>
      </c>
      <c r="C284" s="11">
        <v>5000</v>
      </c>
      <c r="D284" s="11">
        <v>0</v>
      </c>
      <c r="E284" s="11">
        <v>0</v>
      </c>
      <c r="F284" s="11">
        <v>5000</v>
      </c>
      <c r="G284" s="11">
        <v>5000</v>
      </c>
      <c r="H284" s="11">
        <v>0</v>
      </c>
      <c r="I284" s="11">
        <v>0</v>
      </c>
    </row>
    <row r="285" spans="1:9" ht="15" thickBot="1" x14ac:dyDescent="0.35">
      <c r="A285" s="10" t="s">
        <v>319</v>
      </c>
      <c r="B285" s="11">
        <v>0</v>
      </c>
      <c r="C285" s="11">
        <v>5000</v>
      </c>
      <c r="D285" s="11">
        <v>0</v>
      </c>
      <c r="E285" s="11">
        <v>0</v>
      </c>
      <c r="F285" s="11">
        <v>5000</v>
      </c>
      <c r="G285" s="11">
        <v>5000</v>
      </c>
      <c r="H285" s="11">
        <v>0</v>
      </c>
      <c r="I285" s="11">
        <v>0</v>
      </c>
    </row>
    <row r="286" spans="1:9" ht="15" thickBot="1" x14ac:dyDescent="0.35">
      <c r="A286" s="10" t="s">
        <v>355</v>
      </c>
      <c r="B286" s="11">
        <v>0</v>
      </c>
      <c r="C286" s="11">
        <v>5000</v>
      </c>
      <c r="D286" s="11">
        <v>0</v>
      </c>
      <c r="E286" s="11">
        <v>0</v>
      </c>
      <c r="F286" s="11">
        <v>5000</v>
      </c>
      <c r="G286" s="11">
        <v>5000</v>
      </c>
      <c r="H286" s="11">
        <v>0</v>
      </c>
      <c r="I286" s="11">
        <v>0</v>
      </c>
    </row>
    <row r="287" spans="1:9" ht="15" thickBot="1" x14ac:dyDescent="0.35">
      <c r="A287" s="10" t="s">
        <v>356</v>
      </c>
      <c r="B287" s="11">
        <v>0</v>
      </c>
      <c r="C287" s="11">
        <v>5000</v>
      </c>
      <c r="D287" s="11">
        <v>0</v>
      </c>
      <c r="E287" s="11">
        <v>0</v>
      </c>
      <c r="F287" s="11">
        <v>5000</v>
      </c>
      <c r="G287" s="11">
        <v>5000</v>
      </c>
      <c r="H287" s="11">
        <v>0</v>
      </c>
      <c r="I287" s="11">
        <v>0</v>
      </c>
    </row>
    <row r="288" spans="1:9" ht="15" thickBot="1" x14ac:dyDescent="0.35">
      <c r="A288" s="10" t="s">
        <v>357</v>
      </c>
      <c r="B288" s="11">
        <v>0</v>
      </c>
      <c r="C288" s="11">
        <v>3000</v>
      </c>
      <c r="D288" s="11">
        <v>0</v>
      </c>
      <c r="E288" s="11">
        <v>0</v>
      </c>
      <c r="F288" s="11">
        <v>3000</v>
      </c>
      <c r="G288" s="11">
        <v>3000</v>
      </c>
      <c r="H288" s="11">
        <v>0</v>
      </c>
      <c r="I288" s="11">
        <v>0</v>
      </c>
    </row>
    <row r="289" spans="1:9" ht="15" thickBot="1" x14ac:dyDescent="0.35">
      <c r="A289" s="10" t="s">
        <v>358</v>
      </c>
      <c r="B289" s="11">
        <v>0</v>
      </c>
      <c r="C289" s="11">
        <v>4000</v>
      </c>
      <c r="D289" s="11">
        <v>0</v>
      </c>
      <c r="E289" s="11">
        <v>0</v>
      </c>
      <c r="F289" s="11">
        <v>4000</v>
      </c>
      <c r="G289" s="11">
        <v>4000</v>
      </c>
      <c r="H289" s="11">
        <v>0</v>
      </c>
      <c r="I289" s="11">
        <v>0</v>
      </c>
    </row>
    <row r="290" spans="1:9" ht="15" thickBot="1" x14ac:dyDescent="0.35">
      <c r="A290" s="10" t="s">
        <v>359</v>
      </c>
      <c r="B290" s="11">
        <v>0</v>
      </c>
      <c r="C290" s="11">
        <v>5000</v>
      </c>
      <c r="D290" s="11">
        <v>0</v>
      </c>
      <c r="E290" s="11">
        <v>0</v>
      </c>
      <c r="F290" s="11">
        <v>5000</v>
      </c>
      <c r="G290" s="11">
        <v>5000</v>
      </c>
      <c r="H290" s="11">
        <v>0</v>
      </c>
      <c r="I290" s="11">
        <v>0</v>
      </c>
    </row>
    <row r="291" spans="1:9" ht="15" thickBot="1" x14ac:dyDescent="0.35">
      <c r="A291" s="10" t="s">
        <v>360</v>
      </c>
      <c r="B291" s="11">
        <v>0</v>
      </c>
      <c r="C291" s="11">
        <v>5000</v>
      </c>
      <c r="D291" s="11">
        <v>0</v>
      </c>
      <c r="E291" s="11">
        <v>0</v>
      </c>
      <c r="F291" s="11">
        <v>5000</v>
      </c>
      <c r="G291" s="11">
        <v>5000</v>
      </c>
      <c r="H291" s="11">
        <v>0</v>
      </c>
      <c r="I291" s="11">
        <v>0</v>
      </c>
    </row>
    <row r="292" spans="1:9" ht="15" thickBot="1" x14ac:dyDescent="0.35">
      <c r="A292" s="10" t="s">
        <v>361</v>
      </c>
      <c r="B292" s="11">
        <v>0</v>
      </c>
      <c r="C292" s="11">
        <v>5000</v>
      </c>
      <c r="D292" s="11">
        <v>0</v>
      </c>
      <c r="E292" s="11">
        <v>0</v>
      </c>
      <c r="F292" s="11">
        <v>5000</v>
      </c>
      <c r="G292" s="11">
        <v>5000</v>
      </c>
      <c r="H292" s="11">
        <v>0</v>
      </c>
      <c r="I292" s="11">
        <v>0</v>
      </c>
    </row>
    <row r="293" spans="1:9" ht="15" thickBot="1" x14ac:dyDescent="0.35"/>
    <row r="294" spans="1:9" ht="18.600000000000001" thickBot="1" x14ac:dyDescent="0.35">
      <c r="A294" s="12" t="s">
        <v>338</v>
      </c>
      <c r="B294" s="13">
        <v>5000</v>
      </c>
    </row>
    <row r="295" spans="1:9" ht="18.600000000000001" thickBot="1" x14ac:dyDescent="0.35">
      <c r="A295" s="12" t="s">
        <v>369</v>
      </c>
      <c r="B295" s="13">
        <v>3000</v>
      </c>
    </row>
    <row r="296" spans="1:9" ht="18.600000000000001" thickBot="1" x14ac:dyDescent="0.35">
      <c r="A296" s="12" t="s">
        <v>340</v>
      </c>
      <c r="B296" s="13">
        <v>57000</v>
      </c>
    </row>
    <row r="297" spans="1:9" ht="18.600000000000001" thickBot="1" x14ac:dyDescent="0.35">
      <c r="A297" s="12" t="s">
        <v>341</v>
      </c>
      <c r="B297" s="13">
        <v>57000</v>
      </c>
    </row>
    <row r="298" spans="1:9" ht="27.6" thickBot="1" x14ac:dyDescent="0.35">
      <c r="A298" s="12" t="s">
        <v>342</v>
      </c>
      <c r="B298" s="13">
        <v>0</v>
      </c>
    </row>
    <row r="299" spans="1:9" ht="27.6" thickBot="1" x14ac:dyDescent="0.35">
      <c r="A299" s="12" t="s">
        <v>343</v>
      </c>
      <c r="B299" s="13"/>
    </row>
    <row r="300" spans="1:9" ht="27.6" thickBot="1" x14ac:dyDescent="0.35">
      <c r="A300" s="12" t="s">
        <v>344</v>
      </c>
      <c r="B300" s="13"/>
    </row>
    <row r="301" spans="1:9" ht="18.600000000000001" thickBot="1" x14ac:dyDescent="0.35">
      <c r="A301" s="12" t="s">
        <v>345</v>
      </c>
      <c r="B301" s="13">
        <v>0</v>
      </c>
    </row>
    <row r="303" spans="1:9" x14ac:dyDescent="0.3">
      <c r="A303" s="14" t="s">
        <v>346</v>
      </c>
    </row>
    <row r="305" spans="1:12" x14ac:dyDescent="0.3">
      <c r="A305" s="15" t="s">
        <v>347</v>
      </c>
    </row>
    <row r="306" spans="1:12" x14ac:dyDescent="0.3">
      <c r="A306" s="15" t="s">
        <v>398</v>
      </c>
    </row>
    <row r="308" spans="1:12" ht="18" x14ac:dyDescent="0.3">
      <c r="A308" s="6"/>
    </row>
    <row r="309" spans="1:12" x14ac:dyDescent="0.3">
      <c r="A309" s="7"/>
    </row>
    <row r="312" spans="1:12" ht="30.6" x14ac:dyDescent="0.3">
      <c r="A312" s="8" t="s">
        <v>294</v>
      </c>
      <c r="B312" s="9">
        <v>9153536</v>
      </c>
      <c r="C312" s="8" t="s">
        <v>295</v>
      </c>
      <c r="D312" s="9">
        <v>12</v>
      </c>
      <c r="E312" s="8" t="s">
        <v>296</v>
      </c>
      <c r="F312" s="9">
        <v>4</v>
      </c>
      <c r="G312" s="8" t="s">
        <v>297</v>
      </c>
      <c r="H312" s="9">
        <v>12</v>
      </c>
      <c r="I312" s="8" t="s">
        <v>298</v>
      </c>
      <c r="J312" s="9">
        <v>0</v>
      </c>
      <c r="K312" s="8" t="s">
        <v>299</v>
      </c>
      <c r="L312" s="9" t="s">
        <v>412</v>
      </c>
    </row>
    <row r="313" spans="1:12" ht="18.600000000000001" thickBot="1" x14ac:dyDescent="0.35">
      <c r="A313" s="6"/>
    </row>
    <row r="314" spans="1:12" ht="15" thickBot="1" x14ac:dyDescent="0.35">
      <c r="A314" s="10" t="s">
        <v>301</v>
      </c>
      <c r="B314" s="10" t="s">
        <v>302</v>
      </c>
      <c r="C314" s="10" t="s">
        <v>303</v>
      </c>
      <c r="D314" s="10" t="s">
        <v>304</v>
      </c>
      <c r="E314" s="10" t="s">
        <v>305</v>
      </c>
      <c r="F314" s="10" t="s">
        <v>354</v>
      </c>
    </row>
    <row r="315" spans="1:12" ht="15" thickBot="1" x14ac:dyDescent="0.35">
      <c r="A315" s="10" t="s">
        <v>315</v>
      </c>
      <c r="B315" s="11">
        <v>6</v>
      </c>
      <c r="C315" s="11">
        <v>1</v>
      </c>
      <c r="D315" s="11">
        <v>1</v>
      </c>
      <c r="E315" s="11">
        <v>1</v>
      </c>
      <c r="F315" s="11">
        <v>3000</v>
      </c>
    </row>
    <row r="316" spans="1:12" ht="15" thickBot="1" x14ac:dyDescent="0.35">
      <c r="A316" s="10" t="s">
        <v>316</v>
      </c>
      <c r="B316" s="11">
        <v>1</v>
      </c>
      <c r="C316" s="11">
        <v>1</v>
      </c>
      <c r="D316" s="11">
        <v>1</v>
      </c>
      <c r="E316" s="11">
        <v>1</v>
      </c>
      <c r="F316" s="11">
        <v>5000</v>
      </c>
    </row>
    <row r="317" spans="1:12" ht="15" thickBot="1" x14ac:dyDescent="0.35">
      <c r="A317" s="10" t="s">
        <v>317</v>
      </c>
      <c r="B317" s="11">
        <v>1</v>
      </c>
      <c r="C317" s="11">
        <v>1</v>
      </c>
      <c r="D317" s="11">
        <v>1</v>
      </c>
      <c r="E317" s="11">
        <v>1</v>
      </c>
      <c r="F317" s="11">
        <v>5000</v>
      </c>
    </row>
    <row r="318" spans="1:12" ht="15" thickBot="1" x14ac:dyDescent="0.35">
      <c r="A318" s="10" t="s">
        <v>318</v>
      </c>
      <c r="B318" s="11">
        <v>1</v>
      </c>
      <c r="C318" s="11">
        <v>1</v>
      </c>
      <c r="D318" s="11">
        <v>1</v>
      </c>
      <c r="E318" s="11">
        <v>1</v>
      </c>
      <c r="F318" s="11">
        <v>5000</v>
      </c>
    </row>
    <row r="319" spans="1:12" ht="15" thickBot="1" x14ac:dyDescent="0.35">
      <c r="A319" s="10" t="s">
        <v>319</v>
      </c>
      <c r="B319" s="11">
        <v>1</v>
      </c>
      <c r="C319" s="11">
        <v>1</v>
      </c>
      <c r="D319" s="11">
        <v>1</v>
      </c>
      <c r="E319" s="11">
        <v>1</v>
      </c>
      <c r="F319" s="11">
        <v>5000</v>
      </c>
    </row>
    <row r="320" spans="1:12" ht="15" thickBot="1" x14ac:dyDescent="0.35">
      <c r="A320" s="10" t="s">
        <v>355</v>
      </c>
      <c r="B320" s="11">
        <v>1</v>
      </c>
      <c r="C320" s="11">
        <v>1</v>
      </c>
      <c r="D320" s="11">
        <v>1</v>
      </c>
      <c r="E320" s="11">
        <v>1</v>
      </c>
      <c r="F320" s="11">
        <v>5000</v>
      </c>
    </row>
    <row r="321" spans="1:6" ht="15" thickBot="1" x14ac:dyDescent="0.35">
      <c r="A321" s="10" t="s">
        <v>356</v>
      </c>
      <c r="B321" s="11">
        <v>6</v>
      </c>
      <c r="C321" s="11">
        <v>1</v>
      </c>
      <c r="D321" s="11">
        <v>1</v>
      </c>
      <c r="E321" s="11">
        <v>1</v>
      </c>
      <c r="F321" s="11">
        <v>5000</v>
      </c>
    </row>
    <row r="322" spans="1:6" ht="15" thickBot="1" x14ac:dyDescent="0.35">
      <c r="A322" s="10" t="s">
        <v>357</v>
      </c>
      <c r="B322" s="11">
        <v>11</v>
      </c>
      <c r="C322" s="11">
        <v>12</v>
      </c>
      <c r="D322" s="11">
        <v>1</v>
      </c>
      <c r="E322" s="11">
        <v>11</v>
      </c>
      <c r="F322" s="11">
        <v>1000</v>
      </c>
    </row>
    <row r="323" spans="1:6" ht="15" thickBot="1" x14ac:dyDescent="0.35">
      <c r="A323" s="10" t="s">
        <v>358</v>
      </c>
      <c r="B323" s="11">
        <v>12</v>
      </c>
      <c r="C323" s="11">
        <v>11</v>
      </c>
      <c r="D323" s="11">
        <v>1</v>
      </c>
      <c r="E323" s="11">
        <v>11</v>
      </c>
      <c r="F323" s="11">
        <v>2000</v>
      </c>
    </row>
    <row r="324" spans="1:6" ht="15" thickBot="1" x14ac:dyDescent="0.35">
      <c r="A324" s="10" t="s">
        <v>359</v>
      </c>
      <c r="B324" s="11">
        <v>6</v>
      </c>
      <c r="C324" s="11">
        <v>1</v>
      </c>
      <c r="D324" s="11">
        <v>1</v>
      </c>
      <c r="E324" s="11">
        <v>1</v>
      </c>
      <c r="F324" s="11">
        <v>4000</v>
      </c>
    </row>
    <row r="325" spans="1:6" ht="15" thickBot="1" x14ac:dyDescent="0.35">
      <c r="A325" s="10" t="s">
        <v>360</v>
      </c>
      <c r="B325" s="11">
        <v>6</v>
      </c>
      <c r="C325" s="11">
        <v>1</v>
      </c>
      <c r="D325" s="11">
        <v>1</v>
      </c>
      <c r="E325" s="11">
        <v>1</v>
      </c>
      <c r="F325" s="11">
        <v>4000</v>
      </c>
    </row>
    <row r="326" spans="1:6" ht="15" thickBot="1" x14ac:dyDescent="0.35">
      <c r="A326" s="10" t="s">
        <v>361</v>
      </c>
      <c r="B326" s="11">
        <v>6</v>
      </c>
      <c r="C326" s="11">
        <v>1</v>
      </c>
      <c r="D326" s="11">
        <v>1</v>
      </c>
      <c r="E326" s="11">
        <v>1</v>
      </c>
      <c r="F326" s="11">
        <v>3000</v>
      </c>
    </row>
    <row r="327" spans="1:6" ht="18.600000000000001" thickBot="1" x14ac:dyDescent="0.35">
      <c r="A327" s="6"/>
    </row>
    <row r="328" spans="1:6" ht="18.600000000000001" thickBot="1" x14ac:dyDescent="0.35">
      <c r="A328" s="10" t="s">
        <v>320</v>
      </c>
      <c r="B328" s="10" t="s">
        <v>302</v>
      </c>
      <c r="C328" s="10" t="s">
        <v>303</v>
      </c>
      <c r="D328" s="10" t="s">
        <v>304</v>
      </c>
      <c r="E328" s="10" t="s">
        <v>305</v>
      </c>
    </row>
    <row r="329" spans="1:6" ht="27.6" thickBot="1" x14ac:dyDescent="0.35">
      <c r="A329" s="10" t="s">
        <v>321</v>
      </c>
      <c r="B329" s="11" t="s">
        <v>399</v>
      </c>
      <c r="C329" s="11" t="s">
        <v>400</v>
      </c>
      <c r="D329" s="11" t="s">
        <v>401</v>
      </c>
      <c r="E329" s="11" t="s">
        <v>394</v>
      </c>
    </row>
    <row r="330" spans="1:6" ht="27.6" thickBot="1" x14ac:dyDescent="0.35">
      <c r="A330" s="10" t="s">
        <v>324</v>
      </c>
      <c r="B330" s="11" t="s">
        <v>402</v>
      </c>
      <c r="C330" s="11" t="s">
        <v>403</v>
      </c>
      <c r="D330" s="11" t="s">
        <v>394</v>
      </c>
      <c r="E330" s="11" t="s">
        <v>394</v>
      </c>
    </row>
    <row r="331" spans="1:6" ht="27.6" thickBot="1" x14ac:dyDescent="0.35">
      <c r="A331" s="10" t="s">
        <v>326</v>
      </c>
      <c r="B331" s="11" t="s">
        <v>402</v>
      </c>
      <c r="C331" s="11" t="s">
        <v>403</v>
      </c>
      <c r="D331" s="11" t="s">
        <v>394</v>
      </c>
      <c r="E331" s="11" t="s">
        <v>394</v>
      </c>
    </row>
    <row r="332" spans="1:6" ht="27.6" thickBot="1" x14ac:dyDescent="0.35">
      <c r="A332" s="10" t="s">
        <v>328</v>
      </c>
      <c r="B332" s="11" t="s">
        <v>402</v>
      </c>
      <c r="C332" s="11" t="s">
        <v>403</v>
      </c>
      <c r="D332" s="11" t="s">
        <v>394</v>
      </c>
      <c r="E332" s="11" t="s">
        <v>394</v>
      </c>
    </row>
    <row r="333" spans="1:6" ht="27.6" thickBot="1" x14ac:dyDescent="0.35">
      <c r="A333" s="10" t="s">
        <v>330</v>
      </c>
      <c r="B333" s="11" t="s">
        <v>402</v>
      </c>
      <c r="C333" s="11" t="s">
        <v>403</v>
      </c>
      <c r="D333" s="11" t="s">
        <v>394</v>
      </c>
      <c r="E333" s="11" t="s">
        <v>394</v>
      </c>
    </row>
    <row r="334" spans="1:6" ht="27.6" thickBot="1" x14ac:dyDescent="0.35">
      <c r="A334" s="10" t="s">
        <v>362</v>
      </c>
      <c r="B334" s="11" t="s">
        <v>402</v>
      </c>
      <c r="C334" s="11" t="s">
        <v>403</v>
      </c>
      <c r="D334" s="11" t="s">
        <v>394</v>
      </c>
      <c r="E334" s="11" t="s">
        <v>394</v>
      </c>
    </row>
    <row r="335" spans="1:6" ht="27.6" thickBot="1" x14ac:dyDescent="0.35">
      <c r="A335" s="10" t="s">
        <v>363</v>
      </c>
      <c r="B335" s="11" t="s">
        <v>404</v>
      </c>
      <c r="C335" s="11" t="s">
        <v>403</v>
      </c>
      <c r="D335" s="11" t="s">
        <v>394</v>
      </c>
      <c r="E335" s="11" t="s">
        <v>394</v>
      </c>
    </row>
    <row r="336" spans="1:6" ht="27.6" thickBot="1" x14ac:dyDescent="0.35">
      <c r="A336" s="10" t="s">
        <v>364</v>
      </c>
      <c r="B336" s="11" t="s">
        <v>404</v>
      </c>
      <c r="C336" s="11" t="s">
        <v>403</v>
      </c>
      <c r="D336" s="11" t="s">
        <v>394</v>
      </c>
      <c r="E336" s="11" t="s">
        <v>394</v>
      </c>
    </row>
    <row r="337" spans="1:5" ht="27.6" thickBot="1" x14ac:dyDescent="0.35">
      <c r="A337" s="10" t="s">
        <v>365</v>
      </c>
      <c r="B337" s="11" t="s">
        <v>404</v>
      </c>
      <c r="C337" s="11" t="s">
        <v>403</v>
      </c>
      <c r="D337" s="11" t="s">
        <v>394</v>
      </c>
      <c r="E337" s="11" t="s">
        <v>394</v>
      </c>
    </row>
    <row r="338" spans="1:5" ht="27.6" thickBot="1" x14ac:dyDescent="0.35">
      <c r="A338" s="10" t="s">
        <v>366</v>
      </c>
      <c r="B338" s="11" t="s">
        <v>404</v>
      </c>
      <c r="C338" s="11" t="s">
        <v>403</v>
      </c>
      <c r="D338" s="11" t="s">
        <v>394</v>
      </c>
      <c r="E338" s="11" t="s">
        <v>394</v>
      </c>
    </row>
    <row r="339" spans="1:5" ht="27.6" thickBot="1" x14ac:dyDescent="0.35">
      <c r="A339" s="10" t="s">
        <v>367</v>
      </c>
      <c r="B339" s="11" t="s">
        <v>404</v>
      </c>
      <c r="C339" s="11" t="s">
        <v>403</v>
      </c>
      <c r="D339" s="11" t="s">
        <v>394</v>
      </c>
      <c r="E339" s="11" t="s">
        <v>394</v>
      </c>
    </row>
    <row r="340" spans="1:5" ht="18.600000000000001" thickBot="1" x14ac:dyDescent="0.35">
      <c r="A340" s="10" t="s">
        <v>368</v>
      </c>
      <c r="B340" s="11" t="s">
        <v>404</v>
      </c>
      <c r="C340" s="11" t="s">
        <v>394</v>
      </c>
      <c r="D340" s="11" t="s">
        <v>394</v>
      </c>
      <c r="E340" s="11" t="s">
        <v>394</v>
      </c>
    </row>
    <row r="341" spans="1:5" ht="18.600000000000001" thickBot="1" x14ac:dyDescent="0.35">
      <c r="A341" s="6"/>
    </row>
    <row r="342" spans="1:5" ht="18.600000000000001" thickBot="1" x14ac:dyDescent="0.35">
      <c r="A342" s="10" t="s">
        <v>332</v>
      </c>
      <c r="B342" s="10" t="s">
        <v>302</v>
      </c>
      <c r="C342" s="10" t="s">
        <v>303</v>
      </c>
      <c r="D342" s="10" t="s">
        <v>304</v>
      </c>
      <c r="E342" s="10" t="s">
        <v>305</v>
      </c>
    </row>
    <row r="343" spans="1:5" ht="15" thickBot="1" x14ac:dyDescent="0.35">
      <c r="A343" s="10" t="s">
        <v>321</v>
      </c>
      <c r="B343" s="11">
        <v>2938.8</v>
      </c>
      <c r="C343" s="11">
        <v>1469.4</v>
      </c>
      <c r="D343" s="11">
        <v>489.8</v>
      </c>
      <c r="E343" s="11">
        <v>0</v>
      </c>
    </row>
    <row r="344" spans="1:5" ht="15" thickBot="1" x14ac:dyDescent="0.35">
      <c r="A344" s="10" t="s">
        <v>324</v>
      </c>
      <c r="B344" s="11">
        <v>1959.2</v>
      </c>
      <c r="C344" s="11">
        <v>979.6</v>
      </c>
      <c r="D344" s="11">
        <v>0</v>
      </c>
      <c r="E344" s="11">
        <v>0</v>
      </c>
    </row>
    <row r="345" spans="1:5" ht="15" thickBot="1" x14ac:dyDescent="0.35">
      <c r="A345" s="10" t="s">
        <v>326</v>
      </c>
      <c r="B345" s="11">
        <v>1959.2</v>
      </c>
      <c r="C345" s="11">
        <v>979.6</v>
      </c>
      <c r="D345" s="11">
        <v>0</v>
      </c>
      <c r="E345" s="11">
        <v>0</v>
      </c>
    </row>
    <row r="346" spans="1:5" ht="15" thickBot="1" x14ac:dyDescent="0.35">
      <c r="A346" s="10" t="s">
        <v>328</v>
      </c>
      <c r="B346" s="11">
        <v>1959.2</v>
      </c>
      <c r="C346" s="11">
        <v>979.6</v>
      </c>
      <c r="D346" s="11">
        <v>0</v>
      </c>
      <c r="E346" s="11">
        <v>0</v>
      </c>
    </row>
    <row r="347" spans="1:5" ht="15" thickBot="1" x14ac:dyDescent="0.35">
      <c r="A347" s="10" t="s">
        <v>330</v>
      </c>
      <c r="B347" s="11">
        <v>1959.2</v>
      </c>
      <c r="C347" s="11">
        <v>979.6</v>
      </c>
      <c r="D347" s="11">
        <v>0</v>
      </c>
      <c r="E347" s="11">
        <v>0</v>
      </c>
    </row>
    <row r="348" spans="1:5" ht="15" thickBot="1" x14ac:dyDescent="0.35">
      <c r="A348" s="10" t="s">
        <v>362</v>
      </c>
      <c r="B348" s="11">
        <v>1959.2</v>
      </c>
      <c r="C348" s="11">
        <v>979.6</v>
      </c>
      <c r="D348" s="11">
        <v>0</v>
      </c>
      <c r="E348" s="11">
        <v>0</v>
      </c>
    </row>
    <row r="349" spans="1:5" ht="15" thickBot="1" x14ac:dyDescent="0.35">
      <c r="A349" s="10" t="s">
        <v>363</v>
      </c>
      <c r="B349" s="11">
        <v>489.8</v>
      </c>
      <c r="C349" s="11">
        <v>979.6</v>
      </c>
      <c r="D349" s="11">
        <v>0</v>
      </c>
      <c r="E349" s="11">
        <v>0</v>
      </c>
    </row>
    <row r="350" spans="1:5" ht="15" thickBot="1" x14ac:dyDescent="0.35">
      <c r="A350" s="10" t="s">
        <v>364</v>
      </c>
      <c r="B350" s="11">
        <v>489.8</v>
      </c>
      <c r="C350" s="11">
        <v>979.6</v>
      </c>
      <c r="D350" s="11">
        <v>0</v>
      </c>
      <c r="E350" s="11">
        <v>0</v>
      </c>
    </row>
    <row r="351" spans="1:5" ht="15" thickBot="1" x14ac:dyDescent="0.35">
      <c r="A351" s="10" t="s">
        <v>365</v>
      </c>
      <c r="B351" s="11">
        <v>489.8</v>
      </c>
      <c r="C351" s="11">
        <v>979.6</v>
      </c>
      <c r="D351" s="11">
        <v>0</v>
      </c>
      <c r="E351" s="11">
        <v>0</v>
      </c>
    </row>
    <row r="352" spans="1:5" ht="15" thickBot="1" x14ac:dyDescent="0.35">
      <c r="A352" s="10" t="s">
        <v>366</v>
      </c>
      <c r="B352" s="11">
        <v>489.8</v>
      </c>
      <c r="C352" s="11">
        <v>979.6</v>
      </c>
      <c r="D352" s="11">
        <v>0</v>
      </c>
      <c r="E352" s="11">
        <v>0</v>
      </c>
    </row>
    <row r="353" spans="1:9" ht="15" thickBot="1" x14ac:dyDescent="0.35">
      <c r="A353" s="10" t="s">
        <v>367</v>
      </c>
      <c r="B353" s="11">
        <v>489.8</v>
      </c>
      <c r="C353" s="11">
        <v>979.6</v>
      </c>
      <c r="D353" s="11">
        <v>0</v>
      </c>
      <c r="E353" s="11">
        <v>0</v>
      </c>
    </row>
    <row r="354" spans="1:9" ht="15" thickBot="1" x14ac:dyDescent="0.35">
      <c r="A354" s="10" t="s">
        <v>368</v>
      </c>
      <c r="B354" s="11">
        <v>489.8</v>
      </c>
      <c r="C354" s="11">
        <v>0</v>
      </c>
      <c r="D354" s="11">
        <v>0</v>
      </c>
      <c r="E354" s="11">
        <v>0</v>
      </c>
    </row>
    <row r="355" spans="1:9" ht="18.600000000000001" thickBot="1" x14ac:dyDescent="0.35">
      <c r="A355" s="6"/>
    </row>
    <row r="356" spans="1:9" ht="18.600000000000001" thickBot="1" x14ac:dyDescent="0.35">
      <c r="A356" s="10" t="s">
        <v>333</v>
      </c>
      <c r="B356" s="10" t="s">
        <v>302</v>
      </c>
      <c r="C356" s="10" t="s">
        <v>303</v>
      </c>
      <c r="D356" s="10" t="s">
        <v>304</v>
      </c>
      <c r="E356" s="10" t="s">
        <v>305</v>
      </c>
      <c r="F356" s="10" t="s">
        <v>334</v>
      </c>
      <c r="G356" s="10" t="s">
        <v>335</v>
      </c>
      <c r="H356" s="10" t="s">
        <v>336</v>
      </c>
      <c r="I356" s="10" t="s">
        <v>337</v>
      </c>
    </row>
    <row r="357" spans="1:9" ht="15" thickBot="1" x14ac:dyDescent="0.35">
      <c r="A357" s="10" t="s">
        <v>315</v>
      </c>
      <c r="B357" s="11">
        <v>1959.2</v>
      </c>
      <c r="C357" s="11">
        <v>1469.4</v>
      </c>
      <c r="D357" s="11">
        <v>489.8</v>
      </c>
      <c r="E357" s="11">
        <v>0</v>
      </c>
      <c r="F357" s="11">
        <v>3918.4</v>
      </c>
      <c r="G357" s="11">
        <v>3000</v>
      </c>
      <c r="H357" s="11">
        <v>-918.4</v>
      </c>
      <c r="I357" s="11">
        <v>-30.61</v>
      </c>
    </row>
    <row r="358" spans="1:9" ht="15" thickBot="1" x14ac:dyDescent="0.35">
      <c r="A358" s="10" t="s">
        <v>316</v>
      </c>
      <c r="B358" s="11">
        <v>2938.8</v>
      </c>
      <c r="C358" s="11">
        <v>1469.4</v>
      </c>
      <c r="D358" s="11">
        <v>489.8</v>
      </c>
      <c r="E358" s="11">
        <v>0</v>
      </c>
      <c r="F358" s="11">
        <v>4898</v>
      </c>
      <c r="G358" s="11">
        <v>5000</v>
      </c>
      <c r="H358" s="11">
        <v>102</v>
      </c>
      <c r="I358" s="11">
        <v>2.04</v>
      </c>
    </row>
    <row r="359" spans="1:9" ht="15" thickBot="1" x14ac:dyDescent="0.35">
      <c r="A359" s="10" t="s">
        <v>317</v>
      </c>
      <c r="B359" s="11">
        <v>2938.8</v>
      </c>
      <c r="C359" s="11">
        <v>1469.4</v>
      </c>
      <c r="D359" s="11">
        <v>489.8</v>
      </c>
      <c r="E359" s="11">
        <v>0</v>
      </c>
      <c r="F359" s="11">
        <v>4898</v>
      </c>
      <c r="G359" s="11">
        <v>5000</v>
      </c>
      <c r="H359" s="11">
        <v>102</v>
      </c>
      <c r="I359" s="11">
        <v>2.04</v>
      </c>
    </row>
    <row r="360" spans="1:9" ht="15" thickBot="1" x14ac:dyDescent="0.35">
      <c r="A360" s="10" t="s">
        <v>318</v>
      </c>
      <c r="B360" s="11">
        <v>2938.8</v>
      </c>
      <c r="C360" s="11">
        <v>1469.4</v>
      </c>
      <c r="D360" s="11">
        <v>489.8</v>
      </c>
      <c r="E360" s="11">
        <v>0</v>
      </c>
      <c r="F360" s="11">
        <v>4898</v>
      </c>
      <c r="G360" s="11">
        <v>5000</v>
      </c>
      <c r="H360" s="11">
        <v>102</v>
      </c>
      <c r="I360" s="11">
        <v>2.04</v>
      </c>
    </row>
    <row r="361" spans="1:9" ht="15" thickBot="1" x14ac:dyDescent="0.35">
      <c r="A361" s="10" t="s">
        <v>319</v>
      </c>
      <c r="B361" s="11">
        <v>2938.8</v>
      </c>
      <c r="C361" s="11">
        <v>1469.4</v>
      </c>
      <c r="D361" s="11">
        <v>489.8</v>
      </c>
      <c r="E361" s="11">
        <v>0</v>
      </c>
      <c r="F361" s="11">
        <v>4898</v>
      </c>
      <c r="G361" s="11">
        <v>5000</v>
      </c>
      <c r="H361" s="11">
        <v>102</v>
      </c>
      <c r="I361" s="11">
        <v>2.04</v>
      </c>
    </row>
    <row r="362" spans="1:9" ht="15" thickBot="1" x14ac:dyDescent="0.35">
      <c r="A362" s="10" t="s">
        <v>355</v>
      </c>
      <c r="B362" s="11">
        <v>2938.8</v>
      </c>
      <c r="C362" s="11">
        <v>1469.4</v>
      </c>
      <c r="D362" s="11">
        <v>489.8</v>
      </c>
      <c r="E362" s="11">
        <v>0</v>
      </c>
      <c r="F362" s="11">
        <v>4898</v>
      </c>
      <c r="G362" s="11">
        <v>5000</v>
      </c>
      <c r="H362" s="11">
        <v>102</v>
      </c>
      <c r="I362" s="11">
        <v>2.04</v>
      </c>
    </row>
    <row r="363" spans="1:9" ht="15" thickBot="1" x14ac:dyDescent="0.35">
      <c r="A363" s="10" t="s">
        <v>356</v>
      </c>
      <c r="B363" s="11">
        <v>1959.2</v>
      </c>
      <c r="C363" s="11">
        <v>1469.4</v>
      </c>
      <c r="D363" s="11">
        <v>489.8</v>
      </c>
      <c r="E363" s="11">
        <v>0</v>
      </c>
      <c r="F363" s="11">
        <v>3918.4</v>
      </c>
      <c r="G363" s="11">
        <v>5000</v>
      </c>
      <c r="H363" s="11">
        <v>1081.5999999999999</v>
      </c>
      <c r="I363" s="11">
        <v>21.63</v>
      </c>
    </row>
    <row r="364" spans="1:9" ht="15" thickBot="1" x14ac:dyDescent="0.35">
      <c r="A364" s="10" t="s">
        <v>357</v>
      </c>
      <c r="B364" s="11">
        <v>489.8</v>
      </c>
      <c r="C364" s="11">
        <v>0</v>
      </c>
      <c r="D364" s="11">
        <v>489.8</v>
      </c>
      <c r="E364" s="11">
        <v>0</v>
      </c>
      <c r="F364" s="11">
        <v>979.6</v>
      </c>
      <c r="G364" s="11">
        <v>1000</v>
      </c>
      <c r="H364" s="11">
        <v>20.399999999999999</v>
      </c>
      <c r="I364" s="11">
        <v>2.04</v>
      </c>
    </row>
    <row r="365" spans="1:9" ht="15" thickBot="1" x14ac:dyDescent="0.35">
      <c r="A365" s="10" t="s">
        <v>358</v>
      </c>
      <c r="B365" s="11">
        <v>489.8</v>
      </c>
      <c r="C365" s="11">
        <v>979.6</v>
      </c>
      <c r="D365" s="11">
        <v>489.8</v>
      </c>
      <c r="E365" s="11">
        <v>0</v>
      </c>
      <c r="F365" s="11">
        <v>1959.2</v>
      </c>
      <c r="G365" s="11">
        <v>2000</v>
      </c>
      <c r="H365" s="11">
        <v>40.799999999999997</v>
      </c>
      <c r="I365" s="11">
        <v>2.04</v>
      </c>
    </row>
    <row r="366" spans="1:9" ht="15" thickBot="1" x14ac:dyDescent="0.35">
      <c r="A366" s="10" t="s">
        <v>359</v>
      </c>
      <c r="B366" s="11">
        <v>1959.2</v>
      </c>
      <c r="C366" s="11">
        <v>1469.4</v>
      </c>
      <c r="D366" s="11">
        <v>489.8</v>
      </c>
      <c r="E366" s="11">
        <v>0</v>
      </c>
      <c r="F366" s="11">
        <v>3918.4</v>
      </c>
      <c r="G366" s="11">
        <v>4000</v>
      </c>
      <c r="H366" s="11">
        <v>81.599999999999994</v>
      </c>
      <c r="I366" s="11">
        <v>2.04</v>
      </c>
    </row>
    <row r="367" spans="1:9" ht="15" thickBot="1" x14ac:dyDescent="0.35">
      <c r="A367" s="10" t="s">
        <v>360</v>
      </c>
      <c r="B367" s="11">
        <v>1959.2</v>
      </c>
      <c r="C367" s="11">
        <v>1469.4</v>
      </c>
      <c r="D367" s="11">
        <v>489.8</v>
      </c>
      <c r="E367" s="11">
        <v>0</v>
      </c>
      <c r="F367" s="11">
        <v>3918.4</v>
      </c>
      <c r="G367" s="11">
        <v>4000</v>
      </c>
      <c r="H367" s="11">
        <v>81.599999999999994</v>
      </c>
      <c r="I367" s="11">
        <v>2.04</v>
      </c>
    </row>
    <row r="368" spans="1:9" ht="15" thickBot="1" x14ac:dyDescent="0.35">
      <c r="A368" s="10" t="s">
        <v>361</v>
      </c>
      <c r="B368" s="11">
        <v>1959.2</v>
      </c>
      <c r="C368" s="11">
        <v>1469.4</v>
      </c>
      <c r="D368" s="11">
        <v>489.8</v>
      </c>
      <c r="E368" s="11">
        <v>0</v>
      </c>
      <c r="F368" s="11">
        <v>3918.4</v>
      </c>
      <c r="G368" s="11">
        <v>3000</v>
      </c>
      <c r="H368" s="11">
        <v>-918.4</v>
      </c>
      <c r="I368" s="11">
        <v>-30.61</v>
      </c>
    </row>
    <row r="369" spans="1:2" ht="15" thickBot="1" x14ac:dyDescent="0.35"/>
    <row r="370" spans="1:2" ht="18.600000000000001" thickBot="1" x14ac:dyDescent="0.35">
      <c r="A370" s="12" t="s">
        <v>338</v>
      </c>
      <c r="B370" s="13">
        <v>4898</v>
      </c>
    </row>
    <row r="371" spans="1:2" ht="18.600000000000001" thickBot="1" x14ac:dyDescent="0.35">
      <c r="A371" s="12" t="s">
        <v>369</v>
      </c>
      <c r="B371" s="13">
        <v>489.8</v>
      </c>
    </row>
    <row r="372" spans="1:2" ht="18.600000000000001" thickBot="1" x14ac:dyDescent="0.35">
      <c r="A372" s="12" t="s">
        <v>340</v>
      </c>
      <c r="B372" s="13">
        <v>47020.800000000003</v>
      </c>
    </row>
    <row r="373" spans="1:2" ht="18.600000000000001" thickBot="1" x14ac:dyDescent="0.35">
      <c r="A373" s="12" t="s">
        <v>341</v>
      </c>
      <c r="B373" s="13">
        <v>47000</v>
      </c>
    </row>
    <row r="374" spans="1:2" ht="27.6" thickBot="1" x14ac:dyDescent="0.35">
      <c r="A374" s="12" t="s">
        <v>342</v>
      </c>
      <c r="B374" s="13">
        <v>20.8</v>
      </c>
    </row>
    <row r="375" spans="1:2" ht="27.6" thickBot="1" x14ac:dyDescent="0.35">
      <c r="A375" s="12" t="s">
        <v>343</v>
      </c>
      <c r="B375" s="13"/>
    </row>
    <row r="376" spans="1:2" ht="27.6" thickBot="1" x14ac:dyDescent="0.35">
      <c r="A376" s="12" t="s">
        <v>344</v>
      </c>
      <c r="B376" s="13"/>
    </row>
    <row r="377" spans="1:2" ht="18.600000000000001" thickBot="1" x14ac:dyDescent="0.35">
      <c r="A377" s="12" t="s">
        <v>345</v>
      </c>
      <c r="B377" s="13">
        <v>0</v>
      </c>
    </row>
    <row r="379" spans="1:2" x14ac:dyDescent="0.3">
      <c r="A379" s="14" t="s">
        <v>346</v>
      </c>
    </row>
    <row r="381" spans="1:2" x14ac:dyDescent="0.3">
      <c r="A381" s="15" t="s">
        <v>347</v>
      </c>
    </row>
    <row r="382" spans="1:2" x14ac:dyDescent="0.3">
      <c r="A382" s="15" t="s">
        <v>413</v>
      </c>
    </row>
    <row r="385" spans="1:12" ht="18" x14ac:dyDescent="0.3">
      <c r="A385" s="6"/>
    </row>
    <row r="386" spans="1:12" x14ac:dyDescent="0.3">
      <c r="A386" s="7"/>
    </row>
    <row r="389" spans="1:12" ht="30.6" x14ac:dyDescent="0.3">
      <c r="A389" s="8" t="s">
        <v>294</v>
      </c>
      <c r="B389" s="9">
        <v>7852750</v>
      </c>
      <c r="C389" s="8" t="s">
        <v>295</v>
      </c>
      <c r="D389" s="9">
        <v>12</v>
      </c>
      <c r="E389" s="8" t="s">
        <v>296</v>
      </c>
      <c r="F389" s="9">
        <v>4</v>
      </c>
      <c r="G389" s="8" t="s">
        <v>297</v>
      </c>
      <c r="H389" s="9">
        <v>12</v>
      </c>
      <c r="I389" s="8" t="s">
        <v>298</v>
      </c>
      <c r="J389" s="9">
        <v>0</v>
      </c>
      <c r="K389" s="8" t="s">
        <v>299</v>
      </c>
      <c r="L389" s="9" t="s">
        <v>405</v>
      </c>
    </row>
    <row r="390" spans="1:12" ht="18.600000000000001" thickBot="1" x14ac:dyDescent="0.35">
      <c r="A390" s="6"/>
    </row>
    <row r="391" spans="1:12" ht="15" thickBot="1" x14ac:dyDescent="0.35">
      <c r="A391" s="10" t="s">
        <v>301</v>
      </c>
      <c r="B391" s="10" t="s">
        <v>302</v>
      </c>
      <c r="C391" s="10" t="s">
        <v>303</v>
      </c>
      <c r="D391" s="10" t="s">
        <v>304</v>
      </c>
      <c r="E391" s="10" t="s">
        <v>305</v>
      </c>
      <c r="F391" s="10" t="s">
        <v>354</v>
      </c>
    </row>
    <row r="392" spans="1:12" ht="15" thickBot="1" x14ac:dyDescent="0.35">
      <c r="A392" s="10" t="s">
        <v>315</v>
      </c>
      <c r="B392" s="11">
        <v>9</v>
      </c>
      <c r="C392" s="11">
        <v>1</v>
      </c>
      <c r="D392" s="11">
        <v>1</v>
      </c>
      <c r="E392" s="11">
        <v>1</v>
      </c>
      <c r="F392" s="11">
        <v>4000</v>
      </c>
    </row>
    <row r="393" spans="1:12" ht="15" thickBot="1" x14ac:dyDescent="0.35">
      <c r="A393" s="10" t="s">
        <v>316</v>
      </c>
      <c r="B393" s="11">
        <v>1</v>
      </c>
      <c r="C393" s="11">
        <v>1</v>
      </c>
      <c r="D393" s="11">
        <v>1</v>
      </c>
      <c r="E393" s="11">
        <v>1</v>
      </c>
      <c r="F393" s="11">
        <v>5000</v>
      </c>
    </row>
    <row r="394" spans="1:12" ht="15" thickBot="1" x14ac:dyDescent="0.35">
      <c r="A394" s="10" t="s">
        <v>317</v>
      </c>
      <c r="B394" s="11">
        <v>1</v>
      </c>
      <c r="C394" s="11">
        <v>1</v>
      </c>
      <c r="D394" s="11">
        <v>1</v>
      </c>
      <c r="E394" s="11">
        <v>1</v>
      </c>
      <c r="F394" s="11">
        <v>5000</v>
      </c>
    </row>
    <row r="395" spans="1:12" ht="15" thickBot="1" x14ac:dyDescent="0.35">
      <c r="A395" s="10" t="s">
        <v>318</v>
      </c>
      <c r="B395" s="11">
        <v>1</v>
      </c>
      <c r="C395" s="11">
        <v>1</v>
      </c>
      <c r="D395" s="11">
        <v>1</v>
      </c>
      <c r="E395" s="11">
        <v>1</v>
      </c>
      <c r="F395" s="11">
        <v>5000</v>
      </c>
    </row>
    <row r="396" spans="1:12" ht="15" thickBot="1" x14ac:dyDescent="0.35">
      <c r="A396" s="10" t="s">
        <v>319</v>
      </c>
      <c r="B396" s="11">
        <v>1</v>
      </c>
      <c r="C396" s="11">
        <v>1</v>
      </c>
      <c r="D396" s="11">
        <v>1</v>
      </c>
      <c r="E396" s="11">
        <v>1</v>
      </c>
      <c r="F396" s="11">
        <v>5000</v>
      </c>
    </row>
    <row r="397" spans="1:12" ht="15" thickBot="1" x14ac:dyDescent="0.35">
      <c r="A397" s="10" t="s">
        <v>355</v>
      </c>
      <c r="B397" s="11">
        <v>1</v>
      </c>
      <c r="C397" s="11">
        <v>1</v>
      </c>
      <c r="D397" s="11">
        <v>1</v>
      </c>
      <c r="E397" s="11">
        <v>1</v>
      </c>
      <c r="F397" s="11">
        <v>5000</v>
      </c>
    </row>
    <row r="398" spans="1:12" ht="15" thickBot="1" x14ac:dyDescent="0.35">
      <c r="A398" s="10" t="s">
        <v>356</v>
      </c>
      <c r="B398" s="11">
        <v>1</v>
      </c>
      <c r="C398" s="11">
        <v>1</v>
      </c>
      <c r="D398" s="11">
        <v>1</v>
      </c>
      <c r="E398" s="11">
        <v>1</v>
      </c>
      <c r="F398" s="11">
        <v>4000</v>
      </c>
    </row>
    <row r="399" spans="1:12" ht="15" thickBot="1" x14ac:dyDescent="0.35">
      <c r="A399" s="10" t="s">
        <v>357</v>
      </c>
      <c r="B399" s="11">
        <v>12</v>
      </c>
      <c r="C399" s="11">
        <v>12</v>
      </c>
      <c r="D399" s="11">
        <v>1</v>
      </c>
      <c r="E399" s="11">
        <v>11</v>
      </c>
      <c r="F399" s="11">
        <v>2000</v>
      </c>
    </row>
    <row r="400" spans="1:12" ht="15" thickBot="1" x14ac:dyDescent="0.35">
      <c r="A400" s="10" t="s">
        <v>358</v>
      </c>
      <c r="B400" s="11">
        <v>11</v>
      </c>
      <c r="C400" s="11">
        <v>11</v>
      </c>
      <c r="D400" s="11">
        <v>1</v>
      </c>
      <c r="E400" s="11">
        <v>11</v>
      </c>
      <c r="F400" s="11">
        <v>1000</v>
      </c>
    </row>
    <row r="401" spans="1:6" ht="15" thickBot="1" x14ac:dyDescent="0.35">
      <c r="A401" s="10" t="s">
        <v>359</v>
      </c>
      <c r="B401" s="11">
        <v>7</v>
      </c>
      <c r="C401" s="11">
        <v>1</v>
      </c>
      <c r="D401" s="11">
        <v>1</v>
      </c>
      <c r="E401" s="11">
        <v>1</v>
      </c>
      <c r="F401" s="11">
        <v>4000</v>
      </c>
    </row>
    <row r="402" spans="1:6" ht="15" thickBot="1" x14ac:dyDescent="0.35">
      <c r="A402" s="10" t="s">
        <v>360</v>
      </c>
      <c r="B402" s="11">
        <v>7</v>
      </c>
      <c r="C402" s="11">
        <v>1</v>
      </c>
      <c r="D402" s="11">
        <v>1</v>
      </c>
      <c r="E402" s="11">
        <v>1</v>
      </c>
      <c r="F402" s="11">
        <v>4000</v>
      </c>
    </row>
    <row r="403" spans="1:6" ht="15" thickBot="1" x14ac:dyDescent="0.35">
      <c r="A403" s="10" t="s">
        <v>361</v>
      </c>
      <c r="B403" s="11">
        <v>9</v>
      </c>
      <c r="C403" s="11">
        <v>1</v>
      </c>
      <c r="D403" s="11">
        <v>1</v>
      </c>
      <c r="E403" s="11">
        <v>1</v>
      </c>
      <c r="F403" s="11">
        <v>4000</v>
      </c>
    </row>
    <row r="404" spans="1:6" ht="18.600000000000001" thickBot="1" x14ac:dyDescent="0.35">
      <c r="A404" s="6"/>
    </row>
    <row r="405" spans="1:6" ht="18.600000000000001" thickBot="1" x14ac:dyDescent="0.35">
      <c r="A405" s="10" t="s">
        <v>320</v>
      </c>
      <c r="B405" s="10" t="s">
        <v>302</v>
      </c>
      <c r="C405" s="10" t="s">
        <v>303</v>
      </c>
      <c r="D405" s="10" t="s">
        <v>304</v>
      </c>
      <c r="E405" s="10" t="s">
        <v>305</v>
      </c>
    </row>
    <row r="406" spans="1:6" ht="27.6" thickBot="1" x14ac:dyDescent="0.35">
      <c r="A406" s="10" t="s">
        <v>321</v>
      </c>
      <c r="B406" s="11" t="s">
        <v>406</v>
      </c>
      <c r="C406" s="11" t="s">
        <v>407</v>
      </c>
      <c r="D406" s="11" t="s">
        <v>408</v>
      </c>
      <c r="E406" s="11" t="s">
        <v>394</v>
      </c>
    </row>
    <row r="407" spans="1:6" ht="27.6" thickBot="1" x14ac:dyDescent="0.35">
      <c r="A407" s="10" t="s">
        <v>324</v>
      </c>
      <c r="B407" s="11" t="s">
        <v>409</v>
      </c>
      <c r="C407" s="11" t="s">
        <v>394</v>
      </c>
      <c r="D407" s="11" t="s">
        <v>394</v>
      </c>
      <c r="E407" s="11" t="s">
        <v>394</v>
      </c>
    </row>
    <row r="408" spans="1:6" ht="27.6" thickBot="1" x14ac:dyDescent="0.35">
      <c r="A408" s="10" t="s">
        <v>326</v>
      </c>
      <c r="B408" s="11" t="s">
        <v>409</v>
      </c>
      <c r="C408" s="11" t="s">
        <v>394</v>
      </c>
      <c r="D408" s="11" t="s">
        <v>394</v>
      </c>
      <c r="E408" s="11" t="s">
        <v>394</v>
      </c>
    </row>
    <row r="409" spans="1:6" ht="27.6" thickBot="1" x14ac:dyDescent="0.35">
      <c r="A409" s="10" t="s">
        <v>328</v>
      </c>
      <c r="B409" s="11" t="s">
        <v>409</v>
      </c>
      <c r="C409" s="11" t="s">
        <v>394</v>
      </c>
      <c r="D409" s="11" t="s">
        <v>394</v>
      </c>
      <c r="E409" s="11" t="s">
        <v>394</v>
      </c>
    </row>
    <row r="410" spans="1:6" ht="27.6" thickBot="1" x14ac:dyDescent="0.35">
      <c r="A410" s="10" t="s">
        <v>330</v>
      </c>
      <c r="B410" s="11" t="s">
        <v>409</v>
      </c>
      <c r="C410" s="11" t="s">
        <v>394</v>
      </c>
      <c r="D410" s="11" t="s">
        <v>394</v>
      </c>
      <c r="E410" s="11" t="s">
        <v>394</v>
      </c>
    </row>
    <row r="411" spans="1:6" ht="27.6" thickBot="1" x14ac:dyDescent="0.35">
      <c r="A411" s="10" t="s">
        <v>362</v>
      </c>
      <c r="B411" s="11" t="s">
        <v>409</v>
      </c>
      <c r="C411" s="11" t="s">
        <v>394</v>
      </c>
      <c r="D411" s="11" t="s">
        <v>394</v>
      </c>
      <c r="E411" s="11" t="s">
        <v>394</v>
      </c>
    </row>
    <row r="412" spans="1:6" ht="27.6" thickBot="1" x14ac:dyDescent="0.35">
      <c r="A412" s="10" t="s">
        <v>363</v>
      </c>
      <c r="B412" s="11" t="s">
        <v>409</v>
      </c>
      <c r="C412" s="11" t="s">
        <v>394</v>
      </c>
      <c r="D412" s="11" t="s">
        <v>394</v>
      </c>
      <c r="E412" s="11" t="s">
        <v>394</v>
      </c>
    </row>
    <row r="413" spans="1:6" ht="27.6" thickBot="1" x14ac:dyDescent="0.35">
      <c r="A413" s="10" t="s">
        <v>364</v>
      </c>
      <c r="B413" s="11" t="s">
        <v>409</v>
      </c>
      <c r="C413" s="11" t="s">
        <v>394</v>
      </c>
      <c r="D413" s="11" t="s">
        <v>394</v>
      </c>
      <c r="E413" s="11" t="s">
        <v>394</v>
      </c>
    </row>
    <row r="414" spans="1:6" ht="27.6" thickBot="1" x14ac:dyDescent="0.35">
      <c r="A414" s="10" t="s">
        <v>365</v>
      </c>
      <c r="B414" s="11" t="s">
        <v>409</v>
      </c>
      <c r="C414" s="11" t="s">
        <v>394</v>
      </c>
      <c r="D414" s="11" t="s">
        <v>394</v>
      </c>
      <c r="E414" s="11" t="s">
        <v>394</v>
      </c>
    </row>
    <row r="415" spans="1:6" ht="18.600000000000001" thickBot="1" x14ac:dyDescent="0.35">
      <c r="A415" s="10" t="s">
        <v>366</v>
      </c>
      <c r="B415" s="11" t="s">
        <v>410</v>
      </c>
      <c r="C415" s="11" t="s">
        <v>394</v>
      </c>
      <c r="D415" s="11" t="s">
        <v>394</v>
      </c>
      <c r="E415" s="11" t="s">
        <v>394</v>
      </c>
    </row>
    <row r="416" spans="1:6" ht="18.600000000000001" thickBot="1" x14ac:dyDescent="0.35">
      <c r="A416" s="10" t="s">
        <v>367</v>
      </c>
      <c r="B416" s="11" t="s">
        <v>410</v>
      </c>
      <c r="C416" s="11" t="s">
        <v>394</v>
      </c>
      <c r="D416" s="11" t="s">
        <v>394</v>
      </c>
      <c r="E416" s="11" t="s">
        <v>394</v>
      </c>
    </row>
    <row r="417" spans="1:5" ht="18.600000000000001" thickBot="1" x14ac:dyDescent="0.35">
      <c r="A417" s="10" t="s">
        <v>368</v>
      </c>
      <c r="B417" s="11" t="s">
        <v>410</v>
      </c>
      <c r="C417" s="11" t="s">
        <v>394</v>
      </c>
      <c r="D417" s="11" t="s">
        <v>394</v>
      </c>
      <c r="E417" s="11" t="s">
        <v>394</v>
      </c>
    </row>
    <row r="418" spans="1:5" ht="18.600000000000001" thickBot="1" x14ac:dyDescent="0.35">
      <c r="A418" s="6"/>
    </row>
    <row r="419" spans="1:5" ht="18.600000000000001" thickBot="1" x14ac:dyDescent="0.35">
      <c r="A419" s="10" t="s">
        <v>332</v>
      </c>
      <c r="B419" s="10" t="s">
        <v>302</v>
      </c>
      <c r="C419" s="10" t="s">
        <v>303</v>
      </c>
      <c r="D419" s="10" t="s">
        <v>304</v>
      </c>
      <c r="E419" s="10" t="s">
        <v>305</v>
      </c>
    </row>
    <row r="420" spans="1:5" ht="15" thickBot="1" x14ac:dyDescent="0.35">
      <c r="A420" s="10" t="s">
        <v>321</v>
      </c>
      <c r="B420" s="11">
        <v>2608.6999999999998</v>
      </c>
      <c r="C420" s="11">
        <v>1565.2</v>
      </c>
      <c r="D420" s="11">
        <v>521.70000000000005</v>
      </c>
      <c r="E420" s="11">
        <v>0</v>
      </c>
    </row>
    <row r="421" spans="1:5" ht="15" thickBot="1" x14ac:dyDescent="0.35">
      <c r="A421" s="10" t="s">
        <v>324</v>
      </c>
      <c r="B421" s="11">
        <v>2087</v>
      </c>
      <c r="C421" s="11">
        <v>0</v>
      </c>
      <c r="D421" s="11">
        <v>0</v>
      </c>
      <c r="E421" s="11">
        <v>0</v>
      </c>
    </row>
    <row r="422" spans="1:5" ht="15" thickBot="1" x14ac:dyDescent="0.35">
      <c r="A422" s="10" t="s">
        <v>326</v>
      </c>
      <c r="B422" s="11">
        <v>2087</v>
      </c>
      <c r="C422" s="11">
        <v>0</v>
      </c>
      <c r="D422" s="11">
        <v>0</v>
      </c>
      <c r="E422" s="11">
        <v>0</v>
      </c>
    </row>
    <row r="423" spans="1:5" ht="15" thickBot="1" x14ac:dyDescent="0.35">
      <c r="A423" s="10" t="s">
        <v>328</v>
      </c>
      <c r="B423" s="11">
        <v>2087</v>
      </c>
      <c r="C423" s="11">
        <v>0</v>
      </c>
      <c r="D423" s="11">
        <v>0</v>
      </c>
      <c r="E423" s="11">
        <v>0</v>
      </c>
    </row>
    <row r="424" spans="1:5" ht="15" thickBot="1" x14ac:dyDescent="0.35">
      <c r="A424" s="10" t="s">
        <v>330</v>
      </c>
      <c r="B424" s="11">
        <v>2087</v>
      </c>
      <c r="C424" s="11">
        <v>0</v>
      </c>
      <c r="D424" s="11">
        <v>0</v>
      </c>
      <c r="E424" s="11">
        <v>0</v>
      </c>
    </row>
    <row r="425" spans="1:5" ht="15" thickBot="1" x14ac:dyDescent="0.35">
      <c r="A425" s="10" t="s">
        <v>362</v>
      </c>
      <c r="B425" s="11">
        <v>2087</v>
      </c>
      <c r="C425" s="11">
        <v>0</v>
      </c>
      <c r="D425" s="11">
        <v>0</v>
      </c>
      <c r="E425" s="11">
        <v>0</v>
      </c>
    </row>
    <row r="426" spans="1:5" ht="15" thickBot="1" x14ac:dyDescent="0.35">
      <c r="A426" s="10" t="s">
        <v>363</v>
      </c>
      <c r="B426" s="11">
        <v>2087</v>
      </c>
      <c r="C426" s="11">
        <v>0</v>
      </c>
      <c r="D426" s="11">
        <v>0</v>
      </c>
      <c r="E426" s="11">
        <v>0</v>
      </c>
    </row>
    <row r="427" spans="1:5" ht="15" thickBot="1" x14ac:dyDescent="0.35">
      <c r="A427" s="10" t="s">
        <v>364</v>
      </c>
      <c r="B427" s="11">
        <v>2087</v>
      </c>
      <c r="C427" s="11">
        <v>0</v>
      </c>
      <c r="D427" s="11">
        <v>0</v>
      </c>
      <c r="E427" s="11">
        <v>0</v>
      </c>
    </row>
    <row r="428" spans="1:5" ht="15" thickBot="1" x14ac:dyDescent="0.35">
      <c r="A428" s="10" t="s">
        <v>365</v>
      </c>
      <c r="B428" s="11">
        <v>2087</v>
      </c>
      <c r="C428" s="11">
        <v>0</v>
      </c>
      <c r="D428" s="11">
        <v>0</v>
      </c>
      <c r="E428" s="11">
        <v>0</v>
      </c>
    </row>
    <row r="429" spans="1:5" ht="15" thickBot="1" x14ac:dyDescent="0.35">
      <c r="A429" s="10" t="s">
        <v>366</v>
      </c>
      <c r="B429" s="11">
        <v>1043.5</v>
      </c>
      <c r="C429" s="11">
        <v>0</v>
      </c>
      <c r="D429" s="11">
        <v>0</v>
      </c>
      <c r="E429" s="11">
        <v>0</v>
      </c>
    </row>
    <row r="430" spans="1:5" ht="15" thickBot="1" x14ac:dyDescent="0.35">
      <c r="A430" s="10" t="s">
        <v>367</v>
      </c>
      <c r="B430" s="11">
        <v>1043.5</v>
      </c>
      <c r="C430" s="11">
        <v>0</v>
      </c>
      <c r="D430" s="11">
        <v>0</v>
      </c>
      <c r="E430" s="11">
        <v>0</v>
      </c>
    </row>
    <row r="431" spans="1:5" ht="15" thickBot="1" x14ac:dyDescent="0.35">
      <c r="A431" s="10" t="s">
        <v>368</v>
      </c>
      <c r="B431" s="11">
        <v>1043.5</v>
      </c>
      <c r="C431" s="11">
        <v>0</v>
      </c>
      <c r="D431" s="11">
        <v>0</v>
      </c>
      <c r="E431" s="11">
        <v>0</v>
      </c>
    </row>
    <row r="432" spans="1:5" ht="18.600000000000001" thickBot="1" x14ac:dyDescent="0.35">
      <c r="A432" s="6"/>
    </row>
    <row r="433" spans="1:9" ht="18.600000000000001" thickBot="1" x14ac:dyDescent="0.35">
      <c r="A433" s="10" t="s">
        <v>333</v>
      </c>
      <c r="B433" s="10" t="s">
        <v>302</v>
      </c>
      <c r="C433" s="10" t="s">
        <v>303</v>
      </c>
      <c r="D433" s="10" t="s">
        <v>304</v>
      </c>
      <c r="E433" s="10" t="s">
        <v>305</v>
      </c>
      <c r="F433" s="10" t="s">
        <v>334</v>
      </c>
      <c r="G433" s="10" t="s">
        <v>335</v>
      </c>
      <c r="H433" s="10" t="s">
        <v>336</v>
      </c>
      <c r="I433" s="10" t="s">
        <v>337</v>
      </c>
    </row>
    <row r="434" spans="1:9" ht="15" thickBot="1" x14ac:dyDescent="0.35">
      <c r="A434" s="10" t="s">
        <v>315</v>
      </c>
      <c r="B434" s="11">
        <v>2087</v>
      </c>
      <c r="C434" s="11">
        <v>1565.2</v>
      </c>
      <c r="D434" s="11">
        <v>521.70000000000005</v>
      </c>
      <c r="E434" s="11">
        <v>0</v>
      </c>
      <c r="F434" s="11">
        <v>4173.8999999999996</v>
      </c>
      <c r="G434" s="11">
        <v>4000</v>
      </c>
      <c r="H434" s="11">
        <v>-173.9</v>
      </c>
      <c r="I434" s="11">
        <v>-4.3499999999999996</v>
      </c>
    </row>
    <row r="435" spans="1:9" ht="15" thickBot="1" x14ac:dyDescent="0.35">
      <c r="A435" s="10" t="s">
        <v>316</v>
      </c>
      <c r="B435" s="11">
        <v>2608.6999999999998</v>
      </c>
      <c r="C435" s="11">
        <v>1565.2</v>
      </c>
      <c r="D435" s="11">
        <v>521.70000000000005</v>
      </c>
      <c r="E435" s="11">
        <v>0</v>
      </c>
      <c r="F435" s="11">
        <v>4695.7</v>
      </c>
      <c r="G435" s="11">
        <v>5000</v>
      </c>
      <c r="H435" s="11">
        <v>304.3</v>
      </c>
      <c r="I435" s="11">
        <v>6.09</v>
      </c>
    </row>
    <row r="436" spans="1:9" ht="15" thickBot="1" x14ac:dyDescent="0.35">
      <c r="A436" s="10" t="s">
        <v>317</v>
      </c>
      <c r="B436" s="11">
        <v>2608.6999999999998</v>
      </c>
      <c r="C436" s="11">
        <v>1565.2</v>
      </c>
      <c r="D436" s="11">
        <v>521.70000000000005</v>
      </c>
      <c r="E436" s="11">
        <v>0</v>
      </c>
      <c r="F436" s="11">
        <v>4695.7</v>
      </c>
      <c r="G436" s="11">
        <v>5000</v>
      </c>
      <c r="H436" s="11">
        <v>304.3</v>
      </c>
      <c r="I436" s="11">
        <v>6.09</v>
      </c>
    </row>
    <row r="437" spans="1:9" ht="15" thickBot="1" x14ac:dyDescent="0.35">
      <c r="A437" s="10" t="s">
        <v>318</v>
      </c>
      <c r="B437" s="11">
        <v>2608.6999999999998</v>
      </c>
      <c r="C437" s="11">
        <v>1565.2</v>
      </c>
      <c r="D437" s="11">
        <v>521.70000000000005</v>
      </c>
      <c r="E437" s="11">
        <v>0</v>
      </c>
      <c r="F437" s="11">
        <v>4695.7</v>
      </c>
      <c r="G437" s="11">
        <v>5000</v>
      </c>
      <c r="H437" s="11">
        <v>304.3</v>
      </c>
      <c r="I437" s="11">
        <v>6.09</v>
      </c>
    </row>
    <row r="438" spans="1:9" ht="15" thickBot="1" x14ac:dyDescent="0.35">
      <c r="A438" s="10" t="s">
        <v>319</v>
      </c>
      <c r="B438" s="11">
        <v>2608.6999999999998</v>
      </c>
      <c r="C438" s="11">
        <v>1565.2</v>
      </c>
      <c r="D438" s="11">
        <v>521.70000000000005</v>
      </c>
      <c r="E438" s="11">
        <v>0</v>
      </c>
      <c r="F438" s="11">
        <v>4695.7</v>
      </c>
      <c r="G438" s="11">
        <v>5000</v>
      </c>
      <c r="H438" s="11">
        <v>304.3</v>
      </c>
      <c r="I438" s="11">
        <v>6.09</v>
      </c>
    </row>
    <row r="439" spans="1:9" ht="15" thickBot="1" x14ac:dyDescent="0.35">
      <c r="A439" s="10" t="s">
        <v>355</v>
      </c>
      <c r="B439" s="11">
        <v>2608.6999999999998</v>
      </c>
      <c r="C439" s="11">
        <v>1565.2</v>
      </c>
      <c r="D439" s="11">
        <v>521.70000000000005</v>
      </c>
      <c r="E439" s="11">
        <v>0</v>
      </c>
      <c r="F439" s="11">
        <v>4695.7</v>
      </c>
      <c r="G439" s="11">
        <v>5000</v>
      </c>
      <c r="H439" s="11">
        <v>304.3</v>
      </c>
      <c r="I439" s="11">
        <v>6.09</v>
      </c>
    </row>
    <row r="440" spans="1:9" ht="15" thickBot="1" x14ac:dyDescent="0.35">
      <c r="A440" s="10" t="s">
        <v>356</v>
      </c>
      <c r="B440" s="11">
        <v>2608.6999999999998</v>
      </c>
      <c r="C440" s="11">
        <v>1565.2</v>
      </c>
      <c r="D440" s="11">
        <v>521.70000000000005</v>
      </c>
      <c r="E440" s="11">
        <v>0</v>
      </c>
      <c r="F440" s="11">
        <v>4695.7</v>
      </c>
      <c r="G440" s="11">
        <v>4000</v>
      </c>
      <c r="H440" s="11">
        <v>-695.7</v>
      </c>
      <c r="I440" s="11">
        <v>-17.39</v>
      </c>
    </row>
    <row r="441" spans="1:9" ht="15" thickBot="1" x14ac:dyDescent="0.35">
      <c r="A441" s="10" t="s">
        <v>357</v>
      </c>
      <c r="B441" s="11">
        <v>1043.5</v>
      </c>
      <c r="C441" s="11">
        <v>0</v>
      </c>
      <c r="D441" s="11">
        <v>521.70000000000005</v>
      </c>
      <c r="E441" s="11">
        <v>0</v>
      </c>
      <c r="F441" s="11">
        <v>1565.2</v>
      </c>
      <c r="G441" s="11">
        <v>2000</v>
      </c>
      <c r="H441" s="11">
        <v>434.8</v>
      </c>
      <c r="I441" s="11">
        <v>21.74</v>
      </c>
    </row>
    <row r="442" spans="1:9" ht="15" thickBot="1" x14ac:dyDescent="0.35">
      <c r="A442" s="10" t="s">
        <v>358</v>
      </c>
      <c r="B442" s="11">
        <v>1043.5</v>
      </c>
      <c r="C442" s="11">
        <v>0</v>
      </c>
      <c r="D442" s="11">
        <v>521.70000000000005</v>
      </c>
      <c r="E442" s="11">
        <v>0</v>
      </c>
      <c r="F442" s="11">
        <v>1565.2</v>
      </c>
      <c r="G442" s="11">
        <v>1000</v>
      </c>
      <c r="H442" s="11">
        <v>-565.20000000000005</v>
      </c>
      <c r="I442" s="11">
        <v>-56.52</v>
      </c>
    </row>
    <row r="443" spans="1:9" ht="15" thickBot="1" x14ac:dyDescent="0.35">
      <c r="A443" s="10" t="s">
        <v>359</v>
      </c>
      <c r="B443" s="11">
        <v>2087</v>
      </c>
      <c r="C443" s="11">
        <v>1565.2</v>
      </c>
      <c r="D443" s="11">
        <v>521.70000000000005</v>
      </c>
      <c r="E443" s="11">
        <v>0</v>
      </c>
      <c r="F443" s="11">
        <v>4173.8999999999996</v>
      </c>
      <c r="G443" s="11">
        <v>4000</v>
      </c>
      <c r="H443" s="11">
        <v>-173.9</v>
      </c>
      <c r="I443" s="11">
        <v>-4.3499999999999996</v>
      </c>
    </row>
    <row r="444" spans="1:9" ht="15" thickBot="1" x14ac:dyDescent="0.35">
      <c r="A444" s="10" t="s">
        <v>360</v>
      </c>
      <c r="B444" s="11">
        <v>2087</v>
      </c>
      <c r="C444" s="11">
        <v>1565.2</v>
      </c>
      <c r="D444" s="11">
        <v>521.70000000000005</v>
      </c>
      <c r="E444" s="11">
        <v>0</v>
      </c>
      <c r="F444" s="11">
        <v>4173.8999999999996</v>
      </c>
      <c r="G444" s="11">
        <v>4000</v>
      </c>
      <c r="H444" s="11">
        <v>-173.9</v>
      </c>
      <c r="I444" s="11">
        <v>-4.3499999999999996</v>
      </c>
    </row>
    <row r="445" spans="1:9" ht="15" thickBot="1" x14ac:dyDescent="0.35">
      <c r="A445" s="10" t="s">
        <v>361</v>
      </c>
      <c r="B445" s="11">
        <v>2087</v>
      </c>
      <c r="C445" s="11">
        <v>1565.2</v>
      </c>
      <c r="D445" s="11">
        <v>521.70000000000005</v>
      </c>
      <c r="E445" s="11">
        <v>0</v>
      </c>
      <c r="F445" s="11">
        <v>4173.8999999999996</v>
      </c>
      <c r="G445" s="11">
        <v>4000</v>
      </c>
      <c r="H445" s="11">
        <v>-173.9</v>
      </c>
      <c r="I445" s="11">
        <v>-4.3499999999999996</v>
      </c>
    </row>
    <row r="446" spans="1:9" ht="15" thickBot="1" x14ac:dyDescent="0.35"/>
    <row r="447" spans="1:9" ht="18.600000000000001" thickBot="1" x14ac:dyDescent="0.35">
      <c r="A447" s="12" t="s">
        <v>338</v>
      </c>
      <c r="B447" s="13">
        <v>4695.6000000000004</v>
      </c>
    </row>
    <row r="448" spans="1:9" ht="18.600000000000001" thickBot="1" x14ac:dyDescent="0.35">
      <c r="A448" s="12" t="s">
        <v>369</v>
      </c>
      <c r="B448" s="13">
        <v>1043.5</v>
      </c>
    </row>
    <row r="449" spans="1:2" ht="18.600000000000001" thickBot="1" x14ac:dyDescent="0.35">
      <c r="A449" s="12" t="s">
        <v>340</v>
      </c>
      <c r="B449" s="13">
        <v>48000.2</v>
      </c>
    </row>
    <row r="450" spans="1:2" ht="18.600000000000001" thickBot="1" x14ac:dyDescent="0.35">
      <c r="A450" s="12" t="s">
        <v>341</v>
      </c>
      <c r="B450" s="13">
        <v>48000</v>
      </c>
    </row>
    <row r="451" spans="1:2" ht="27.6" thickBot="1" x14ac:dyDescent="0.35">
      <c r="A451" s="12" t="s">
        <v>342</v>
      </c>
      <c r="B451" s="13">
        <v>0.2</v>
      </c>
    </row>
    <row r="452" spans="1:2" ht="27.6" thickBot="1" x14ac:dyDescent="0.35">
      <c r="A452" s="12" t="s">
        <v>343</v>
      </c>
      <c r="B452" s="13"/>
    </row>
    <row r="453" spans="1:2" ht="27.6" thickBot="1" x14ac:dyDescent="0.35">
      <c r="A453" s="12" t="s">
        <v>344</v>
      </c>
      <c r="B453" s="13"/>
    </row>
    <row r="454" spans="1:2" ht="18.600000000000001" thickBot="1" x14ac:dyDescent="0.35">
      <c r="A454" s="12" t="s">
        <v>345</v>
      </c>
      <c r="B454" s="13">
        <v>0</v>
      </c>
    </row>
    <row r="456" spans="1:2" x14ac:dyDescent="0.3">
      <c r="A456" s="14" t="s">
        <v>346</v>
      </c>
    </row>
    <row r="458" spans="1:2" x14ac:dyDescent="0.3">
      <c r="A458" s="15" t="s">
        <v>347</v>
      </c>
    </row>
    <row r="459" spans="1:2" x14ac:dyDescent="0.3">
      <c r="A459" s="15" t="s">
        <v>411</v>
      </c>
    </row>
  </sheetData>
  <conditionalFormatting sqref="N14:R14">
    <cfRule type="colorScale" priority="6">
      <colorScale>
        <cfvo type="min"/>
        <cfvo type="percentile" val="50"/>
        <cfvo type="max"/>
        <color rgb="FFF8696B"/>
        <color rgb="FFFFEB84"/>
        <color rgb="FF63BE7B"/>
      </colorScale>
    </cfRule>
  </conditionalFormatting>
  <conditionalFormatting sqref="N15:R15">
    <cfRule type="colorScale" priority="5">
      <colorScale>
        <cfvo type="min"/>
        <cfvo type="percentile" val="50"/>
        <cfvo type="max"/>
        <color rgb="FFF8696B"/>
        <color rgb="FFFFEB84"/>
        <color rgb="FF63BE7B"/>
      </colorScale>
    </cfRule>
  </conditionalFormatting>
  <conditionalFormatting sqref="N17:R17">
    <cfRule type="colorScale" priority="4">
      <colorScale>
        <cfvo type="min"/>
        <cfvo type="percentile" val="50"/>
        <cfvo type="max"/>
        <color rgb="FF63BE7B"/>
        <color rgb="FFFFEB84"/>
        <color rgb="FFF8696B"/>
      </colorScale>
    </cfRule>
  </conditionalFormatting>
  <conditionalFormatting sqref="N26:R26">
    <cfRule type="colorScale" priority="3">
      <colorScale>
        <cfvo type="min"/>
        <cfvo type="percentile" val="50"/>
        <cfvo type="max"/>
        <color rgb="FFF8696B"/>
        <color rgb="FFFFEB84"/>
        <color rgb="FF63BE7B"/>
      </colorScale>
    </cfRule>
  </conditionalFormatting>
  <conditionalFormatting sqref="S46:S50">
    <cfRule type="colorScale" priority="2">
      <colorScale>
        <cfvo type="min"/>
        <cfvo type="percentile" val="50"/>
        <cfvo type="max"/>
        <color rgb="FFF8696B"/>
        <color rgb="FFFFEB84"/>
        <color rgb="FF63BE7B"/>
      </colorScale>
    </cfRule>
  </conditionalFormatting>
  <conditionalFormatting sqref="T103:T107">
    <cfRule type="colorScale" priority="1">
      <colorScale>
        <cfvo type="min"/>
        <cfvo type="percentile" val="50"/>
        <cfvo type="max"/>
        <color rgb="FFF8696B"/>
        <color rgb="FFFFEB84"/>
        <color rgb="FF63BE7B"/>
      </colorScale>
    </cfRule>
  </conditionalFormatting>
  <hyperlinks>
    <hyperlink ref="A151" r:id="rId1" display="https://miau.my-x.hu/myx-free/coco/test/643361220220325095413.html" xr:uid="{00000000-0004-0000-0200-000000000000}"/>
    <hyperlink ref="A303" r:id="rId2" display="https://miau.my-x.hu/myx-free/coco/test/859884920220325095711.html" xr:uid="{00000000-0004-0000-0200-000001000000}"/>
    <hyperlink ref="A456" r:id="rId3" display="https://miau.my-x.hu/myx-free/coco/test/785275020220325100016.html" xr:uid="{00000000-0004-0000-0200-000002000000}"/>
    <hyperlink ref="A379" r:id="rId4" display="https://miau.my-x.hu/myx-free/coco/test/915353620220325100501.html" xr:uid="{00000000-0004-0000-0200-000003000000}"/>
    <hyperlink ref="A227" r:id="rId5" display="https://miau.my-x.hu/myx-free/coco/test/249114920220325100738.html" xr:uid="{00000000-0004-0000-0200-000004000000}"/>
    <hyperlink ref="Z89" r:id="rId6" display="https://miau.my-x.hu/myx-free/coco/test/908911920220325102032.html" xr:uid="{00000000-0004-0000-0200-000005000000}"/>
    <hyperlink ref="AY44" r:id="rId7" display="https://miau.my-x.hu/myx-free/coco/test/924495620220325174026.html" xr:uid="{F64B58D5-1607-4BF3-B02D-1B07CB477F5C}"/>
    <hyperlink ref="J96" r:id="rId8" display="https://miau.my-x.hu/myx-free/coco/test/304485120220326041830.html" xr:uid="{27B169C4-4075-4143-A2EE-540BEABC6490}"/>
    <hyperlink ref="J154" r:id="rId9" display="https://miau.my-x.hu/myx-free/coco/test/588161920220326042740.html" xr:uid="{ED068EF2-EBDA-471E-BDEE-BE6B5181ADF8}"/>
    <hyperlink ref="J206" r:id="rId10" display="https://miau.my-x.hu/myx-free/coco/test/281434320220326042913.html" xr:uid="{D238E9E9-868F-48F5-B79B-2EF83F647D3C}"/>
    <hyperlink ref="U104" location="Sheet2!T46" display="&lt;--a meredekség indirekt módon mégis hat: mert direkt módon is a követelmény lenne a gyengébb a fenti holtverseny után" xr:uid="{CD317D5C-4A56-4C62-A12E-EE6561D54A0B}"/>
  </hyperlinks>
  <pageMargins left="0.7" right="0.7" top="0.75" bottom="0.75" header="0.3" footer="0.3"/>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3"/>
  <sheetViews>
    <sheetView zoomScale="90" zoomScaleNormal="90" workbookViewId="0">
      <selection activeCell="B69" sqref="B69:N73"/>
    </sheetView>
  </sheetViews>
  <sheetFormatPr defaultRowHeight="14.4" x14ac:dyDescent="0.3"/>
  <cols>
    <col min="1" max="1" width="30.5546875" bestFit="1" customWidth="1"/>
  </cols>
  <sheetData>
    <row r="1" spans="1:14" x14ac:dyDescent="0.3">
      <c r="A1" t="str">
        <f t="array" ref="A1:N10">TRANSPOSE('14683Analizis II'!A4:J17)</f>
        <v>Diák</v>
      </c>
      <c r="B1" t="str">
        <v>anonim1</v>
      </c>
      <c r="C1" t="str">
        <v>anonim2</v>
      </c>
      <c r="D1" t="str">
        <v>anonim3</v>
      </c>
      <c r="E1" t="str">
        <v>anonim4</v>
      </c>
      <c r="F1" t="str">
        <v>anonim5</v>
      </c>
      <c r="G1" t="str">
        <v>anonim6</v>
      </c>
      <c r="H1" t="str">
        <v>anonim7</v>
      </c>
      <c r="I1" t="str">
        <v>anonim8</v>
      </c>
      <c r="J1" t="str">
        <v>anonim9</v>
      </c>
      <c r="K1" t="str">
        <v>anonim10</v>
      </c>
      <c r="L1" t="str">
        <v>anonim11</v>
      </c>
      <c r="M1" t="str">
        <v>anonim12</v>
      </c>
      <c r="N1" t="str">
        <v>Átlag</v>
      </c>
    </row>
    <row r="2" spans="1:14" x14ac:dyDescent="0.3">
      <c r="A2" t="str">
        <v>Követelmények teljesíthetősége</v>
      </c>
      <c r="B2" s="5">
        <v>4</v>
      </c>
      <c r="C2" s="5">
        <v>5</v>
      </c>
      <c r="D2" s="5">
        <v>5</v>
      </c>
      <c r="E2" s="5">
        <v>5</v>
      </c>
      <c r="F2" s="5">
        <v>5</v>
      </c>
      <c r="G2" s="5">
        <v>5</v>
      </c>
      <c r="H2" s="5">
        <v>4</v>
      </c>
      <c r="I2" s="5">
        <v>2</v>
      </c>
      <c r="J2" s="5">
        <v>1</v>
      </c>
      <c r="K2" s="5">
        <v>4</v>
      </c>
      <c r="L2" s="5">
        <v>4</v>
      </c>
      <c r="M2" s="5">
        <v>4</v>
      </c>
      <c r="N2" s="3">
        <v>4</v>
      </c>
    </row>
    <row r="3" spans="1:14" x14ac:dyDescent="0.3">
      <c r="A3" t="str">
        <v>Tárgy hasznossága</v>
      </c>
      <c r="B3" s="5">
        <v>3</v>
      </c>
      <c r="C3" s="5">
        <v>5</v>
      </c>
      <c r="D3" s="5">
        <v>5</v>
      </c>
      <c r="E3" s="5">
        <v>5</v>
      </c>
      <c r="F3" s="5">
        <v>5</v>
      </c>
      <c r="G3" s="5">
        <v>5</v>
      </c>
      <c r="H3" s="5">
        <v>5</v>
      </c>
      <c r="I3" s="5">
        <v>1</v>
      </c>
      <c r="J3" s="5">
        <v>2</v>
      </c>
      <c r="K3" s="5">
        <v>4</v>
      </c>
      <c r="L3" s="5">
        <v>4</v>
      </c>
      <c r="M3" s="5">
        <v>3</v>
      </c>
      <c r="N3" s="3">
        <v>3.9166666666666665</v>
      </c>
    </row>
    <row r="4" spans="1:14" x14ac:dyDescent="0.3">
      <c r="A4" t="str">
        <v>Segítőkészség</v>
      </c>
      <c r="B4" s="5">
        <v>5</v>
      </c>
      <c r="C4" s="5">
        <v>5</v>
      </c>
      <c r="D4" s="5">
        <v>5</v>
      </c>
      <c r="E4" s="5">
        <v>5</v>
      </c>
      <c r="F4" s="5">
        <v>5</v>
      </c>
      <c r="G4" s="5">
        <v>5</v>
      </c>
      <c r="H4" s="5">
        <v>5</v>
      </c>
      <c r="I4" s="5">
        <v>3</v>
      </c>
      <c r="J4" s="5">
        <v>4</v>
      </c>
      <c r="K4" s="5">
        <v>5</v>
      </c>
      <c r="L4" s="5">
        <v>5</v>
      </c>
      <c r="M4" s="5">
        <v>5</v>
      </c>
      <c r="N4" s="3">
        <v>4.75</v>
      </c>
    </row>
    <row r="5" spans="1:14" x14ac:dyDescent="0.3">
      <c r="A5" t="str">
        <v>Felkészültség</v>
      </c>
      <c r="B5" s="5">
        <v>5</v>
      </c>
      <c r="C5" s="5">
        <v>5</v>
      </c>
      <c r="D5" s="5">
        <v>5</v>
      </c>
      <c r="E5" s="5">
        <v>5</v>
      </c>
      <c r="F5" s="5">
        <v>5</v>
      </c>
      <c r="G5" s="5">
        <v>5</v>
      </c>
      <c r="H5" s="5">
        <v>5</v>
      </c>
      <c r="I5" s="5">
        <v>5</v>
      </c>
      <c r="J5" s="5">
        <v>5</v>
      </c>
      <c r="K5" s="5">
        <v>5</v>
      </c>
      <c r="L5" s="5">
        <v>5</v>
      </c>
      <c r="M5" s="5">
        <v>5</v>
      </c>
      <c r="N5" s="3">
        <v>5</v>
      </c>
    </row>
    <row r="6" spans="1:14" x14ac:dyDescent="0.3">
      <c r="A6" t="str">
        <v>Előadásmód</v>
      </c>
      <c r="B6" s="5">
        <v>5</v>
      </c>
      <c r="C6" s="5">
        <v>5</v>
      </c>
      <c r="D6" s="5">
        <v>5</v>
      </c>
      <c r="E6" s="5">
        <v>5</v>
      </c>
      <c r="F6" s="5">
        <v>5</v>
      </c>
      <c r="G6" s="5">
        <v>5</v>
      </c>
      <c r="H6" s="5">
        <v>5</v>
      </c>
      <c r="I6" s="5">
        <v>4</v>
      </c>
      <c r="J6" s="5">
        <v>4</v>
      </c>
      <c r="K6" s="5">
        <v>5</v>
      </c>
      <c r="L6" s="5">
        <v>5</v>
      </c>
      <c r="M6" s="5">
        <v>5</v>
      </c>
      <c r="N6" s="3">
        <v>4.833333333333333</v>
      </c>
    </row>
    <row r="7" spans="1:14" x14ac:dyDescent="0.3">
      <c r="A7" t="str">
        <v>Szexi</v>
      </c>
      <c r="B7">
        <v>0</v>
      </c>
      <c r="C7">
        <v>1</v>
      </c>
      <c r="D7">
        <v>1</v>
      </c>
      <c r="E7">
        <v>0</v>
      </c>
      <c r="F7">
        <v>0</v>
      </c>
      <c r="G7">
        <v>0</v>
      </c>
      <c r="H7">
        <v>0</v>
      </c>
      <c r="I7">
        <v>0</v>
      </c>
      <c r="J7">
        <v>0</v>
      </c>
      <c r="K7">
        <v>0</v>
      </c>
      <c r="L7">
        <v>1</v>
      </c>
      <c r="M7">
        <v>0</v>
      </c>
      <c r="N7">
        <v>0</v>
      </c>
    </row>
    <row r="8" spans="1:14" x14ac:dyDescent="0.3">
      <c r="A8" t="str">
        <v>Tantargy</v>
      </c>
      <c r="B8" t="str">
        <v>Analízis II</v>
      </c>
      <c r="C8" t="str">
        <v>Analízis II</v>
      </c>
      <c r="D8" t="str">
        <v>Analízis II</v>
      </c>
      <c r="E8" t="str">
        <v>Analízis II</v>
      </c>
      <c r="F8" t="str">
        <v>Analízis II</v>
      </c>
      <c r="G8" t="str">
        <v>Analízis II</v>
      </c>
      <c r="H8" t="str">
        <v>Analízis II</v>
      </c>
      <c r="I8" t="str">
        <v>Analízis II</v>
      </c>
      <c r="J8" t="str">
        <v>Analízis II</v>
      </c>
      <c r="K8" t="str">
        <v>Analízis II</v>
      </c>
      <c r="L8" t="str">
        <v>Analízis II</v>
      </c>
      <c r="M8" t="str">
        <v>Analízis II</v>
      </c>
      <c r="N8">
        <v>0</v>
      </c>
    </row>
    <row r="9" spans="1:14" x14ac:dyDescent="0.3">
      <c r="A9" t="str">
        <v>Szoveges ertekeles</v>
      </c>
      <c r="B9" t="str">
        <v>Nagyon segítőkész, sokszor órarenden kívül, saját szabadidejéből áldozott arra, hogy a hallgatóknak konzultációt tartson. A tárgy nem a kedvencem, de ennél jobban nem hiszem, hogy el lehet magyarázni. A zh-k és vizsgák, amiket összerak szerintem elég korrektek, de a biztosított idő (felteszem az online oktatás miatt) nagyon kevés.</v>
      </c>
      <c r="C9" t="str">
        <v>Na itt kezdődik az egyetemi szintű oktatás kérem szépen. Megértetni és nem megbuktatni, ez a lényeg</v>
      </c>
      <c r="D9" t="str">
        <v>Sose gondoltam volna, hogy lehet ennyire érthetően tanítani egy ilyen bonyolult tárgyat. Sajnálom, hogy nem lesz vele több órám Bsc-n.  Köszönöm Tanár úr az egész éves munkáját!</v>
      </c>
      <c r="E9" t="str">
        <v>Nincsenek szavak.</v>
      </c>
      <c r="F9" t="str">
        <v>Szerintem a legjobb tanár az egyetemen. Nagyon érti amit tanít, megválaszoltlan kérdés nem marad. A zh-kat "kedvesen" javítja és mindenkinek egyformán. Kezdetben nem rajongtam annyira az analízést, de velem megszerettette.</v>
      </c>
      <c r="G9" t="str">
        <v>Nagyon jó tanár. Semmi kifogásolhatót nem lehet róla mondani.</v>
      </c>
      <c r="H9" t="str">
        <v>Jól adja át a tudást. Látszik, hogy élvezi, amit csinál. Egyik legjobb tanár az egyetemen! "Az egyenes az egy olyan görbe, aminek nulla a görbülete."</v>
      </c>
      <c r="I9" t="str">
        <v>Jó lenne, ha előbb írná be a jegyeket és utána írna ki megtekintést, így lehet nem kéne mindenkinek bejönnie és egy órát(!) várakoznia csak azért hogy egy pillantást vethessen a vizsgadolgozatára.</v>
      </c>
      <c r="J9" t="str">
        <v>Hát jól megszívatott így a semmiből. Első félév anyaga: komplex számok, határérték, deriválás, integrálás. Második félév anyaga: integrálás, differenciálegyenletek, Laplace-transzformáció, Fourier-sorok, Taylor-sorok, sorok konvergenciája, többváltozós függvények integráltja/ deriváltja. Ennyi ganéjt egy félévben (meg úgy egyébként) minek megtanulni egy alapozó tantárgyból? Ha kellenének is ezek valakinek szakirányon, szabad ezeket ott megtanítani, nem a többi ember csúszásáról gondoskodni.</v>
      </c>
      <c r="K9" t="str">
        <v>Továbbra se változott a véleményem róla, hatalmas tudás, maximális segítőkészség, kiváló előadásmód!</v>
      </c>
      <c r="L9" t="str">
        <v>Nagyon felkészült, összeszedett, az óráinak és előadásainak megvan az íve. Tényleg nagyon segítőkész, ha nem érted harmadszor, negyedszer is el fogja magyarázni, más szemszögből.</v>
      </c>
      <c r="M9" t="str">
        <v>NAGYON jó gyakorlatvezető, imádtam nála analízis 2-re járni, ami nagy szó, mert végigintegráltuk a világot. Szerintem a legjobb gyakvez anal2-ből. Ha figyelsz és gyakorolsz otthon, tutira meg van a tárgy.</v>
      </c>
      <c r="N9">
        <v>0</v>
      </c>
    </row>
    <row r="10" spans="1:14" x14ac:dyDescent="0.3">
      <c r="A10" t="str">
        <v>Datum</v>
      </c>
      <c r="B10" t="str">
        <v>2021-05-19</v>
      </c>
      <c r="C10" t="str">
        <v>2021-05-18</v>
      </c>
      <c r="D10" t="str">
        <v>2021-05-12</v>
      </c>
      <c r="E10" t="str">
        <v>2021-05-12</v>
      </c>
      <c r="F10" t="str">
        <v>2020-12-10</v>
      </c>
      <c r="G10" t="str">
        <v>2020-04-11</v>
      </c>
      <c r="H10" t="str">
        <v>2019-05-01</v>
      </c>
      <c r="I10" t="str">
        <v>2019-01-18</v>
      </c>
      <c r="J10" t="str">
        <v>2018-06-18</v>
      </c>
      <c r="K10" t="str">
        <v>2016-06-01</v>
      </c>
      <c r="L10" t="str">
        <v>2016-05-31</v>
      </c>
      <c r="M10" t="str">
        <v>2014-12-15</v>
      </c>
      <c r="N10">
        <v>0</v>
      </c>
    </row>
    <row r="13" spans="1:14" x14ac:dyDescent="0.3">
      <c r="A13" t="str">
        <f>A2</f>
        <v>Követelmények teljesíthetősége</v>
      </c>
      <c r="B13">
        <f>RANK(B2,B$2:B$6,0)</f>
        <v>4</v>
      </c>
      <c r="C13">
        <f t="shared" ref="C13:M13" si="0">RANK(C2,C$2:C$6,0)</f>
        <v>1</v>
      </c>
      <c r="D13">
        <f t="shared" si="0"/>
        <v>1</v>
      </c>
      <c r="E13">
        <f t="shared" si="0"/>
        <v>1</v>
      </c>
      <c r="F13">
        <f t="shared" si="0"/>
        <v>1</v>
      </c>
      <c r="G13">
        <f t="shared" si="0"/>
        <v>1</v>
      </c>
      <c r="H13">
        <f t="shared" si="0"/>
        <v>5</v>
      </c>
      <c r="I13">
        <f t="shared" si="0"/>
        <v>4</v>
      </c>
      <c r="J13">
        <f t="shared" si="0"/>
        <v>5</v>
      </c>
      <c r="K13">
        <f t="shared" si="0"/>
        <v>4</v>
      </c>
      <c r="L13">
        <f t="shared" si="0"/>
        <v>4</v>
      </c>
      <c r="M13">
        <f t="shared" si="0"/>
        <v>4</v>
      </c>
      <c r="N13">
        <f>INT(N2*1000)</f>
        <v>4000</v>
      </c>
    </row>
    <row r="14" spans="1:14" x14ac:dyDescent="0.3">
      <c r="A14" t="str">
        <f t="shared" ref="A14:A17" si="1">A3</f>
        <v>Tárgy hasznossága</v>
      </c>
      <c r="B14">
        <f t="shared" ref="B14:M14" si="2">RANK(B3,B$2:B$6,0)</f>
        <v>5</v>
      </c>
      <c r="C14">
        <f t="shared" si="2"/>
        <v>1</v>
      </c>
      <c r="D14">
        <f t="shared" si="2"/>
        <v>1</v>
      </c>
      <c r="E14">
        <f t="shared" si="2"/>
        <v>1</v>
      </c>
      <c r="F14">
        <f t="shared" si="2"/>
        <v>1</v>
      </c>
      <c r="G14">
        <f t="shared" si="2"/>
        <v>1</v>
      </c>
      <c r="H14">
        <f t="shared" si="2"/>
        <v>1</v>
      </c>
      <c r="I14">
        <f t="shared" si="2"/>
        <v>5</v>
      </c>
      <c r="J14">
        <f t="shared" si="2"/>
        <v>4</v>
      </c>
      <c r="K14">
        <f t="shared" si="2"/>
        <v>4</v>
      </c>
      <c r="L14">
        <f t="shared" si="2"/>
        <v>4</v>
      </c>
      <c r="M14">
        <f t="shared" si="2"/>
        <v>5</v>
      </c>
      <c r="N14">
        <f t="shared" ref="N14:N17" si="3">INT(N3*1000)</f>
        <v>3916</v>
      </c>
    </row>
    <row r="15" spans="1:14" x14ac:dyDescent="0.3">
      <c r="A15" t="str">
        <f t="shared" si="1"/>
        <v>Segítőkészség</v>
      </c>
      <c r="B15">
        <f t="shared" ref="B15:M15" si="4">RANK(B4,B$2:B$6,0)</f>
        <v>1</v>
      </c>
      <c r="C15">
        <f t="shared" si="4"/>
        <v>1</v>
      </c>
      <c r="D15">
        <f t="shared" si="4"/>
        <v>1</v>
      </c>
      <c r="E15">
        <f t="shared" si="4"/>
        <v>1</v>
      </c>
      <c r="F15">
        <f t="shared" si="4"/>
        <v>1</v>
      </c>
      <c r="G15">
        <f t="shared" si="4"/>
        <v>1</v>
      </c>
      <c r="H15">
        <f t="shared" si="4"/>
        <v>1</v>
      </c>
      <c r="I15">
        <f t="shared" si="4"/>
        <v>3</v>
      </c>
      <c r="J15">
        <f t="shared" si="4"/>
        <v>2</v>
      </c>
      <c r="K15">
        <f t="shared" si="4"/>
        <v>1</v>
      </c>
      <c r="L15">
        <f t="shared" si="4"/>
        <v>1</v>
      </c>
      <c r="M15">
        <f t="shared" si="4"/>
        <v>1</v>
      </c>
      <c r="N15">
        <f t="shared" si="3"/>
        <v>4750</v>
      </c>
    </row>
    <row r="16" spans="1:14" x14ac:dyDescent="0.3">
      <c r="A16" t="str">
        <f t="shared" si="1"/>
        <v>Felkészültség</v>
      </c>
      <c r="B16">
        <f t="shared" ref="B16:M16" si="5">RANK(B5,B$2:B$6,0)</f>
        <v>1</v>
      </c>
      <c r="C16">
        <f t="shared" si="5"/>
        <v>1</v>
      </c>
      <c r="D16">
        <f t="shared" si="5"/>
        <v>1</v>
      </c>
      <c r="E16">
        <f t="shared" si="5"/>
        <v>1</v>
      </c>
      <c r="F16">
        <f t="shared" si="5"/>
        <v>1</v>
      </c>
      <c r="G16">
        <f t="shared" si="5"/>
        <v>1</v>
      </c>
      <c r="H16">
        <f t="shared" si="5"/>
        <v>1</v>
      </c>
      <c r="I16">
        <f t="shared" si="5"/>
        <v>1</v>
      </c>
      <c r="J16">
        <f t="shared" si="5"/>
        <v>1</v>
      </c>
      <c r="K16">
        <f t="shared" si="5"/>
        <v>1</v>
      </c>
      <c r="L16">
        <f t="shared" si="5"/>
        <v>1</v>
      </c>
      <c r="M16">
        <f t="shared" si="5"/>
        <v>1</v>
      </c>
      <c r="N16">
        <f t="shared" si="3"/>
        <v>5000</v>
      </c>
    </row>
    <row r="17" spans="1:14" x14ac:dyDescent="0.3">
      <c r="A17" t="str">
        <f t="shared" si="1"/>
        <v>Előadásmód</v>
      </c>
      <c r="B17">
        <f t="shared" ref="B17:M17" si="6">RANK(B6,B$2:B$6,0)</f>
        <v>1</v>
      </c>
      <c r="C17">
        <f t="shared" si="6"/>
        <v>1</v>
      </c>
      <c r="D17">
        <f t="shared" si="6"/>
        <v>1</v>
      </c>
      <c r="E17">
        <f t="shared" si="6"/>
        <v>1</v>
      </c>
      <c r="F17">
        <f t="shared" si="6"/>
        <v>1</v>
      </c>
      <c r="G17">
        <f t="shared" si="6"/>
        <v>1</v>
      </c>
      <c r="H17">
        <f t="shared" si="6"/>
        <v>1</v>
      </c>
      <c r="I17">
        <f t="shared" si="6"/>
        <v>2</v>
      </c>
      <c r="J17">
        <f t="shared" si="6"/>
        <v>2</v>
      </c>
      <c r="K17">
        <f t="shared" si="6"/>
        <v>1</v>
      </c>
      <c r="L17">
        <f t="shared" si="6"/>
        <v>1</v>
      </c>
      <c r="M17">
        <f t="shared" si="6"/>
        <v>1</v>
      </c>
      <c r="N17">
        <f t="shared" si="3"/>
        <v>4833</v>
      </c>
    </row>
    <row r="19" spans="1:14" ht="18" x14ac:dyDescent="0.3">
      <c r="A19" s="6"/>
    </row>
    <row r="20" spans="1:14" x14ac:dyDescent="0.3">
      <c r="A20" s="7"/>
    </row>
    <row r="23" spans="1:14" ht="30.6" x14ac:dyDescent="0.3">
      <c r="A23" s="8" t="s">
        <v>294</v>
      </c>
      <c r="B23" s="9">
        <v>1158860</v>
      </c>
      <c r="C23" s="8" t="s">
        <v>295</v>
      </c>
      <c r="D23" s="9">
        <v>5</v>
      </c>
      <c r="E23" s="8" t="s">
        <v>296</v>
      </c>
      <c r="F23" s="9">
        <v>12</v>
      </c>
      <c r="G23" s="8" t="s">
        <v>297</v>
      </c>
      <c r="H23" s="9">
        <v>5</v>
      </c>
      <c r="I23" s="8" t="s">
        <v>298</v>
      </c>
      <c r="J23" s="9">
        <v>0</v>
      </c>
      <c r="K23" s="8" t="s">
        <v>299</v>
      </c>
      <c r="L23" s="9" t="s">
        <v>300</v>
      </c>
    </row>
    <row r="24" spans="1:14" ht="18.600000000000001" thickBot="1" x14ac:dyDescent="0.35">
      <c r="A24" s="6"/>
    </row>
    <row r="25" spans="1:14" ht="15" thickBot="1" x14ac:dyDescent="0.35">
      <c r="A25" s="10" t="s">
        <v>301</v>
      </c>
      <c r="B25" s="10" t="s">
        <v>302</v>
      </c>
      <c r="C25" s="10" t="s">
        <v>303</v>
      </c>
      <c r="D25" s="10" t="s">
        <v>304</v>
      </c>
      <c r="E25" s="10" t="s">
        <v>305</v>
      </c>
      <c r="F25" s="10" t="s">
        <v>306</v>
      </c>
      <c r="G25" s="10" t="s">
        <v>307</v>
      </c>
      <c r="H25" s="10" t="s">
        <v>308</v>
      </c>
      <c r="I25" s="10" t="s">
        <v>309</v>
      </c>
      <c r="J25" s="10" t="s">
        <v>310</v>
      </c>
      <c r="K25" s="10" t="s">
        <v>311</v>
      </c>
      <c r="L25" s="10" t="s">
        <v>312</v>
      </c>
      <c r="M25" s="10" t="s">
        <v>313</v>
      </c>
      <c r="N25" s="10" t="s">
        <v>314</v>
      </c>
    </row>
    <row r="26" spans="1:14" ht="15" thickBot="1" x14ac:dyDescent="0.35">
      <c r="A26" s="10" t="s">
        <v>315</v>
      </c>
      <c r="B26" s="11">
        <v>4</v>
      </c>
      <c r="C26" s="11">
        <v>1</v>
      </c>
      <c r="D26" s="11">
        <v>1</v>
      </c>
      <c r="E26" s="11">
        <v>1</v>
      </c>
      <c r="F26" s="11">
        <v>1</v>
      </c>
      <c r="G26" s="11">
        <v>1</v>
      </c>
      <c r="H26" s="11">
        <v>5</v>
      </c>
      <c r="I26" s="11">
        <v>4</v>
      </c>
      <c r="J26" s="11">
        <v>5</v>
      </c>
      <c r="K26" s="11">
        <v>4</v>
      </c>
      <c r="L26" s="11">
        <v>4</v>
      </c>
      <c r="M26" s="11">
        <v>4</v>
      </c>
      <c r="N26" s="11">
        <v>4000</v>
      </c>
    </row>
    <row r="27" spans="1:14" ht="15" thickBot="1" x14ac:dyDescent="0.35">
      <c r="A27" s="10" t="s">
        <v>316</v>
      </c>
      <c r="B27" s="11">
        <v>5</v>
      </c>
      <c r="C27" s="11">
        <v>1</v>
      </c>
      <c r="D27" s="11">
        <v>1</v>
      </c>
      <c r="E27" s="11">
        <v>1</v>
      </c>
      <c r="F27" s="11">
        <v>1</v>
      </c>
      <c r="G27" s="11">
        <v>1</v>
      </c>
      <c r="H27" s="11">
        <v>1</v>
      </c>
      <c r="I27" s="11">
        <v>5</v>
      </c>
      <c r="J27" s="11">
        <v>4</v>
      </c>
      <c r="K27" s="11">
        <v>4</v>
      </c>
      <c r="L27" s="11">
        <v>4</v>
      </c>
      <c r="M27" s="11">
        <v>5</v>
      </c>
      <c r="N27" s="11">
        <v>3916</v>
      </c>
    </row>
    <row r="28" spans="1:14" ht="15" thickBot="1" x14ac:dyDescent="0.35">
      <c r="A28" s="10" t="s">
        <v>317</v>
      </c>
      <c r="B28" s="11">
        <v>1</v>
      </c>
      <c r="C28" s="11">
        <v>1</v>
      </c>
      <c r="D28" s="11">
        <v>1</v>
      </c>
      <c r="E28" s="11">
        <v>1</v>
      </c>
      <c r="F28" s="11">
        <v>1</v>
      </c>
      <c r="G28" s="11">
        <v>1</v>
      </c>
      <c r="H28" s="11">
        <v>1</v>
      </c>
      <c r="I28" s="11">
        <v>3</v>
      </c>
      <c r="J28" s="11">
        <v>2</v>
      </c>
      <c r="K28" s="11">
        <v>1</v>
      </c>
      <c r="L28" s="11">
        <v>1</v>
      </c>
      <c r="M28" s="11">
        <v>1</v>
      </c>
      <c r="N28" s="11">
        <v>4750</v>
      </c>
    </row>
    <row r="29" spans="1:14" ht="15" thickBot="1" x14ac:dyDescent="0.35">
      <c r="A29" s="10" t="s">
        <v>318</v>
      </c>
      <c r="B29" s="11">
        <v>1</v>
      </c>
      <c r="C29" s="11">
        <v>1</v>
      </c>
      <c r="D29" s="11">
        <v>1</v>
      </c>
      <c r="E29" s="11">
        <v>1</v>
      </c>
      <c r="F29" s="11">
        <v>1</v>
      </c>
      <c r="G29" s="11">
        <v>1</v>
      </c>
      <c r="H29" s="11">
        <v>1</v>
      </c>
      <c r="I29" s="11">
        <v>1</v>
      </c>
      <c r="J29" s="11">
        <v>1</v>
      </c>
      <c r="K29" s="11">
        <v>1</v>
      </c>
      <c r="L29" s="11">
        <v>1</v>
      </c>
      <c r="M29" s="11">
        <v>1</v>
      </c>
      <c r="N29" s="11">
        <v>5000</v>
      </c>
    </row>
    <row r="30" spans="1:14" ht="15" thickBot="1" x14ac:dyDescent="0.35">
      <c r="A30" s="10" t="s">
        <v>319</v>
      </c>
      <c r="B30" s="11">
        <v>1</v>
      </c>
      <c r="C30" s="11">
        <v>1</v>
      </c>
      <c r="D30" s="11">
        <v>1</v>
      </c>
      <c r="E30" s="11">
        <v>1</v>
      </c>
      <c r="F30" s="11">
        <v>1</v>
      </c>
      <c r="G30" s="11">
        <v>1</v>
      </c>
      <c r="H30" s="11">
        <v>1</v>
      </c>
      <c r="I30" s="11">
        <v>2</v>
      </c>
      <c r="J30" s="11">
        <v>2</v>
      </c>
      <c r="K30" s="11">
        <v>1</v>
      </c>
      <c r="L30" s="11">
        <v>1</v>
      </c>
      <c r="M30" s="11">
        <v>1</v>
      </c>
      <c r="N30" s="11">
        <v>4833</v>
      </c>
    </row>
    <row r="31" spans="1:14" ht="18.600000000000001" thickBot="1" x14ac:dyDescent="0.35">
      <c r="A31" s="6"/>
    </row>
    <row r="32" spans="1:14" ht="15" thickBot="1" x14ac:dyDescent="0.35">
      <c r="A32" s="10" t="s">
        <v>320</v>
      </c>
      <c r="B32" s="10" t="s">
        <v>302</v>
      </c>
      <c r="C32" s="10" t="s">
        <v>303</v>
      </c>
      <c r="D32" s="10" t="s">
        <v>304</v>
      </c>
      <c r="E32" s="10" t="s">
        <v>305</v>
      </c>
      <c r="F32" s="10" t="s">
        <v>306</v>
      </c>
      <c r="G32" s="10" t="s">
        <v>307</v>
      </c>
      <c r="H32" s="10" t="s">
        <v>308</v>
      </c>
      <c r="I32" s="10" t="s">
        <v>309</v>
      </c>
      <c r="J32" s="10" t="s">
        <v>310</v>
      </c>
      <c r="K32" s="10" t="s">
        <v>311</v>
      </c>
      <c r="L32" s="10" t="s">
        <v>312</v>
      </c>
      <c r="M32" s="10" t="s">
        <v>313</v>
      </c>
    </row>
    <row r="33" spans="1:17" ht="18.600000000000001" thickBot="1" x14ac:dyDescent="0.35">
      <c r="A33" s="10" t="s">
        <v>321</v>
      </c>
      <c r="B33" s="11" t="s">
        <v>322</v>
      </c>
      <c r="C33" s="11" t="s">
        <v>322</v>
      </c>
      <c r="D33" s="11" t="s">
        <v>322</v>
      </c>
      <c r="E33" s="11" t="s">
        <v>322</v>
      </c>
      <c r="F33" s="11" t="s">
        <v>322</v>
      </c>
      <c r="G33" s="11" t="s">
        <v>322</v>
      </c>
      <c r="H33" s="11" t="s">
        <v>322</v>
      </c>
      <c r="I33" s="11" t="s">
        <v>323</v>
      </c>
      <c r="J33" s="11" t="s">
        <v>322</v>
      </c>
      <c r="K33" s="11" t="s">
        <v>322</v>
      </c>
      <c r="L33" s="11" t="s">
        <v>322</v>
      </c>
      <c r="M33" s="11" t="s">
        <v>322</v>
      </c>
    </row>
    <row r="34" spans="1:17" ht="18.600000000000001" thickBot="1" x14ac:dyDescent="0.35">
      <c r="A34" s="10" t="s">
        <v>324</v>
      </c>
      <c r="B34" s="11" t="s">
        <v>322</v>
      </c>
      <c r="C34" s="11" t="s">
        <v>322</v>
      </c>
      <c r="D34" s="11" t="s">
        <v>322</v>
      </c>
      <c r="E34" s="11" t="s">
        <v>322</v>
      </c>
      <c r="F34" s="11" t="s">
        <v>322</v>
      </c>
      <c r="G34" s="11" t="s">
        <v>322</v>
      </c>
      <c r="H34" s="11" t="s">
        <v>322</v>
      </c>
      <c r="I34" s="11" t="s">
        <v>325</v>
      </c>
      <c r="J34" s="11" t="s">
        <v>322</v>
      </c>
      <c r="K34" s="11" t="s">
        <v>322</v>
      </c>
      <c r="L34" s="11" t="s">
        <v>322</v>
      </c>
      <c r="M34" s="11" t="s">
        <v>322</v>
      </c>
    </row>
    <row r="35" spans="1:17" ht="18.600000000000001" thickBot="1" x14ac:dyDescent="0.35">
      <c r="A35" s="10" t="s">
        <v>326</v>
      </c>
      <c r="B35" s="11" t="s">
        <v>322</v>
      </c>
      <c r="C35" s="11" t="s">
        <v>322</v>
      </c>
      <c r="D35" s="11" t="s">
        <v>322</v>
      </c>
      <c r="E35" s="11" t="s">
        <v>322</v>
      </c>
      <c r="F35" s="11" t="s">
        <v>322</v>
      </c>
      <c r="G35" s="11" t="s">
        <v>322</v>
      </c>
      <c r="H35" s="11" t="s">
        <v>322</v>
      </c>
      <c r="I35" s="11" t="s">
        <v>327</v>
      </c>
      <c r="J35" s="11" t="s">
        <v>322</v>
      </c>
      <c r="K35" s="11" t="s">
        <v>322</v>
      </c>
      <c r="L35" s="11" t="s">
        <v>322</v>
      </c>
      <c r="M35" s="11" t="s">
        <v>322</v>
      </c>
    </row>
    <row r="36" spans="1:17" ht="18.600000000000001" thickBot="1" x14ac:dyDescent="0.35">
      <c r="A36" s="10" t="s">
        <v>328</v>
      </c>
      <c r="B36" s="11" t="s">
        <v>322</v>
      </c>
      <c r="C36" s="11" t="s">
        <v>322</v>
      </c>
      <c r="D36" s="11" t="s">
        <v>322</v>
      </c>
      <c r="E36" s="11" t="s">
        <v>322</v>
      </c>
      <c r="F36" s="11" t="s">
        <v>322</v>
      </c>
      <c r="G36" s="11" t="s">
        <v>322</v>
      </c>
      <c r="H36" s="11" t="s">
        <v>322</v>
      </c>
      <c r="I36" s="11" t="s">
        <v>329</v>
      </c>
      <c r="J36" s="11" t="s">
        <v>322</v>
      </c>
      <c r="K36" s="11" t="s">
        <v>322</v>
      </c>
      <c r="L36" s="11" t="s">
        <v>322</v>
      </c>
      <c r="M36" s="11" t="s">
        <v>322</v>
      </c>
    </row>
    <row r="37" spans="1:17" ht="18.600000000000001" thickBot="1" x14ac:dyDescent="0.35">
      <c r="A37" s="10" t="s">
        <v>330</v>
      </c>
      <c r="B37" s="11" t="s">
        <v>322</v>
      </c>
      <c r="C37" s="11" t="s">
        <v>322</v>
      </c>
      <c r="D37" s="11" t="s">
        <v>322</v>
      </c>
      <c r="E37" s="11" t="s">
        <v>322</v>
      </c>
      <c r="F37" s="11" t="s">
        <v>322</v>
      </c>
      <c r="G37" s="11" t="s">
        <v>322</v>
      </c>
      <c r="H37" s="11" t="s">
        <v>322</v>
      </c>
      <c r="I37" s="11" t="s">
        <v>331</v>
      </c>
      <c r="J37" s="11" t="s">
        <v>322</v>
      </c>
      <c r="K37" s="11" t="s">
        <v>322</v>
      </c>
      <c r="L37" s="11" t="s">
        <v>322</v>
      </c>
      <c r="M37" s="11" t="s">
        <v>322</v>
      </c>
    </row>
    <row r="38" spans="1:17" ht="18.600000000000001" thickBot="1" x14ac:dyDescent="0.35">
      <c r="A38" s="6"/>
    </row>
    <row r="39" spans="1:17" ht="15" thickBot="1" x14ac:dyDescent="0.35">
      <c r="A39" s="10" t="s">
        <v>332</v>
      </c>
      <c r="B39" s="10" t="s">
        <v>302</v>
      </c>
      <c r="C39" s="10" t="s">
        <v>303</v>
      </c>
      <c r="D39" s="10" t="s">
        <v>304</v>
      </c>
      <c r="E39" s="10" t="s">
        <v>305</v>
      </c>
      <c r="F39" s="10" t="s">
        <v>306</v>
      </c>
      <c r="G39" s="10" t="s">
        <v>307</v>
      </c>
      <c r="H39" s="10" t="s">
        <v>308</v>
      </c>
      <c r="I39" s="10" t="s">
        <v>309</v>
      </c>
      <c r="J39" s="10" t="s">
        <v>310</v>
      </c>
      <c r="K39" s="10" t="s">
        <v>311</v>
      </c>
      <c r="L39" s="10" t="s">
        <v>312</v>
      </c>
      <c r="M39" s="10" t="s">
        <v>313</v>
      </c>
    </row>
    <row r="40" spans="1:17" ht="15" thickBot="1" x14ac:dyDescent="0.35">
      <c r="A40" s="10" t="s">
        <v>321</v>
      </c>
      <c r="B40" s="11">
        <v>0</v>
      </c>
      <c r="C40" s="11">
        <v>0</v>
      </c>
      <c r="D40" s="11">
        <v>0</v>
      </c>
      <c r="E40" s="11">
        <v>0</v>
      </c>
      <c r="F40" s="11">
        <v>0</v>
      </c>
      <c r="G40" s="11">
        <v>0</v>
      </c>
      <c r="H40" s="11">
        <v>0</v>
      </c>
      <c r="I40" s="11">
        <v>5000</v>
      </c>
      <c r="J40" s="11">
        <v>0</v>
      </c>
      <c r="K40" s="11">
        <v>0</v>
      </c>
      <c r="L40" s="11">
        <v>0</v>
      </c>
      <c r="M40" s="11">
        <v>0</v>
      </c>
    </row>
    <row r="41" spans="1:17" ht="15" thickBot="1" x14ac:dyDescent="0.35">
      <c r="A41" s="10" t="s">
        <v>324</v>
      </c>
      <c r="B41" s="11">
        <v>0</v>
      </c>
      <c r="C41" s="11">
        <v>0</v>
      </c>
      <c r="D41" s="11">
        <v>0</v>
      </c>
      <c r="E41" s="11">
        <v>0</v>
      </c>
      <c r="F41" s="11">
        <v>0</v>
      </c>
      <c r="G41" s="11">
        <v>0</v>
      </c>
      <c r="H41" s="11">
        <v>0</v>
      </c>
      <c r="I41" s="11">
        <v>4833</v>
      </c>
      <c r="J41" s="11">
        <v>0</v>
      </c>
      <c r="K41" s="11">
        <v>0</v>
      </c>
      <c r="L41" s="11">
        <v>0</v>
      </c>
      <c r="M41" s="11">
        <v>0</v>
      </c>
    </row>
    <row r="42" spans="1:17" ht="15" thickBot="1" x14ac:dyDescent="0.35">
      <c r="A42" s="10" t="s">
        <v>326</v>
      </c>
      <c r="B42" s="11">
        <v>0</v>
      </c>
      <c r="C42" s="11">
        <v>0</v>
      </c>
      <c r="D42" s="11">
        <v>0</v>
      </c>
      <c r="E42" s="11">
        <v>0</v>
      </c>
      <c r="F42" s="11">
        <v>0</v>
      </c>
      <c r="G42" s="11">
        <v>0</v>
      </c>
      <c r="H42" s="11">
        <v>0</v>
      </c>
      <c r="I42" s="11">
        <v>4750</v>
      </c>
      <c r="J42" s="11">
        <v>0</v>
      </c>
      <c r="K42" s="11">
        <v>0</v>
      </c>
      <c r="L42" s="11">
        <v>0</v>
      </c>
      <c r="M42" s="11">
        <v>0</v>
      </c>
    </row>
    <row r="43" spans="1:17" ht="15" thickBot="1" x14ac:dyDescent="0.35">
      <c r="A43" s="10" t="s">
        <v>328</v>
      </c>
      <c r="B43" s="11">
        <v>0</v>
      </c>
      <c r="C43" s="11">
        <v>0</v>
      </c>
      <c r="D43" s="11">
        <v>0</v>
      </c>
      <c r="E43" s="11">
        <v>0</v>
      </c>
      <c r="F43" s="11">
        <v>0</v>
      </c>
      <c r="G43" s="11">
        <v>0</v>
      </c>
      <c r="H43" s="11">
        <v>0</v>
      </c>
      <c r="I43" s="11">
        <v>4000</v>
      </c>
      <c r="J43" s="11">
        <v>0</v>
      </c>
      <c r="K43" s="11">
        <v>0</v>
      </c>
      <c r="L43" s="11">
        <v>0</v>
      </c>
      <c r="M43" s="11">
        <v>0</v>
      </c>
    </row>
    <row r="44" spans="1:17" ht="15" thickBot="1" x14ac:dyDescent="0.35">
      <c r="A44" s="10" t="s">
        <v>330</v>
      </c>
      <c r="B44" s="11">
        <v>0</v>
      </c>
      <c r="C44" s="11">
        <v>0</v>
      </c>
      <c r="D44" s="11">
        <v>0</v>
      </c>
      <c r="E44" s="11">
        <v>0</v>
      </c>
      <c r="F44" s="11">
        <v>0</v>
      </c>
      <c r="G44" s="11">
        <v>0</v>
      </c>
      <c r="H44" s="11">
        <v>0</v>
      </c>
      <c r="I44" s="11">
        <v>3916</v>
      </c>
      <c r="J44" s="11">
        <v>0</v>
      </c>
      <c r="K44" s="11">
        <v>0</v>
      </c>
      <c r="L44" s="11">
        <v>0</v>
      </c>
      <c r="M44" s="11">
        <v>0</v>
      </c>
    </row>
    <row r="45" spans="1:17" ht="18.600000000000001" thickBot="1" x14ac:dyDescent="0.35">
      <c r="A45" s="6"/>
    </row>
    <row r="46" spans="1:17" ht="18.600000000000001" thickBot="1" x14ac:dyDescent="0.35">
      <c r="A46" s="10" t="s">
        <v>333</v>
      </c>
      <c r="B46" s="10" t="s">
        <v>302</v>
      </c>
      <c r="C46" s="10" t="s">
        <v>303</v>
      </c>
      <c r="D46" s="10" t="s">
        <v>304</v>
      </c>
      <c r="E46" s="10" t="s">
        <v>305</v>
      </c>
      <c r="F46" s="10" t="s">
        <v>306</v>
      </c>
      <c r="G46" s="10" t="s">
        <v>307</v>
      </c>
      <c r="H46" s="10" t="s">
        <v>308</v>
      </c>
      <c r="I46" s="10" t="s">
        <v>309</v>
      </c>
      <c r="J46" s="10" t="s">
        <v>310</v>
      </c>
      <c r="K46" s="10" t="s">
        <v>311</v>
      </c>
      <c r="L46" s="10" t="s">
        <v>312</v>
      </c>
      <c r="M46" s="10" t="s">
        <v>313</v>
      </c>
      <c r="N46" s="10" t="s">
        <v>334</v>
      </c>
      <c r="O46" s="10" t="s">
        <v>335</v>
      </c>
      <c r="P46" s="10" t="s">
        <v>336</v>
      </c>
      <c r="Q46" s="10" t="s">
        <v>337</v>
      </c>
    </row>
    <row r="47" spans="1:17" ht="15" thickBot="1" x14ac:dyDescent="0.35">
      <c r="A47" s="10" t="s">
        <v>315</v>
      </c>
      <c r="B47" s="11">
        <v>0</v>
      </c>
      <c r="C47" s="11">
        <v>0</v>
      </c>
      <c r="D47" s="11">
        <v>0</v>
      </c>
      <c r="E47" s="11">
        <v>0</v>
      </c>
      <c r="F47" s="11">
        <v>0</v>
      </c>
      <c r="G47" s="11">
        <v>0</v>
      </c>
      <c r="H47" s="11">
        <v>0</v>
      </c>
      <c r="I47" s="11">
        <v>4000</v>
      </c>
      <c r="J47" s="11">
        <v>0</v>
      </c>
      <c r="K47" s="11">
        <v>0</v>
      </c>
      <c r="L47" s="11">
        <v>0</v>
      </c>
      <c r="M47" s="11">
        <v>0</v>
      </c>
      <c r="N47" s="11">
        <v>4000</v>
      </c>
      <c r="O47" s="11">
        <v>4000</v>
      </c>
      <c r="P47" s="11">
        <v>0</v>
      </c>
      <c r="Q47" s="11">
        <v>0</v>
      </c>
    </row>
    <row r="48" spans="1:17" ht="15" thickBot="1" x14ac:dyDescent="0.35">
      <c r="A48" s="10" t="s">
        <v>316</v>
      </c>
      <c r="B48" s="11">
        <v>0</v>
      </c>
      <c r="C48" s="11">
        <v>0</v>
      </c>
      <c r="D48" s="11">
        <v>0</v>
      </c>
      <c r="E48" s="11">
        <v>0</v>
      </c>
      <c r="F48" s="11">
        <v>0</v>
      </c>
      <c r="G48" s="11">
        <v>0</v>
      </c>
      <c r="H48" s="11">
        <v>0</v>
      </c>
      <c r="I48" s="11">
        <v>3916</v>
      </c>
      <c r="J48" s="11">
        <v>0</v>
      </c>
      <c r="K48" s="11">
        <v>0</v>
      </c>
      <c r="L48" s="11">
        <v>0</v>
      </c>
      <c r="M48" s="11">
        <v>0</v>
      </c>
      <c r="N48" s="11">
        <v>3916</v>
      </c>
      <c r="O48" s="11">
        <v>3916</v>
      </c>
      <c r="P48" s="11">
        <v>0</v>
      </c>
      <c r="Q48" s="11">
        <v>0</v>
      </c>
    </row>
    <row r="49" spans="1:17" ht="15" thickBot="1" x14ac:dyDescent="0.35">
      <c r="A49" s="10" t="s">
        <v>317</v>
      </c>
      <c r="B49" s="11">
        <v>0</v>
      </c>
      <c r="C49" s="11">
        <v>0</v>
      </c>
      <c r="D49" s="11">
        <v>0</v>
      </c>
      <c r="E49" s="11">
        <v>0</v>
      </c>
      <c r="F49" s="11">
        <v>0</v>
      </c>
      <c r="G49" s="11">
        <v>0</v>
      </c>
      <c r="H49" s="11">
        <v>0</v>
      </c>
      <c r="I49" s="11">
        <v>4750</v>
      </c>
      <c r="J49" s="11">
        <v>0</v>
      </c>
      <c r="K49" s="11">
        <v>0</v>
      </c>
      <c r="L49" s="11">
        <v>0</v>
      </c>
      <c r="M49" s="11">
        <v>0</v>
      </c>
      <c r="N49" s="11">
        <v>4750</v>
      </c>
      <c r="O49" s="11">
        <v>4750</v>
      </c>
      <c r="P49" s="11">
        <v>0</v>
      </c>
      <c r="Q49" s="11">
        <v>0</v>
      </c>
    </row>
    <row r="50" spans="1:17" ht="15" thickBot="1" x14ac:dyDescent="0.35">
      <c r="A50" s="10" t="s">
        <v>318</v>
      </c>
      <c r="B50" s="11">
        <v>0</v>
      </c>
      <c r="C50" s="11">
        <v>0</v>
      </c>
      <c r="D50" s="11">
        <v>0</v>
      </c>
      <c r="E50" s="11">
        <v>0</v>
      </c>
      <c r="F50" s="11">
        <v>0</v>
      </c>
      <c r="G50" s="11">
        <v>0</v>
      </c>
      <c r="H50" s="11">
        <v>0</v>
      </c>
      <c r="I50" s="11">
        <v>5000</v>
      </c>
      <c r="J50" s="11">
        <v>0</v>
      </c>
      <c r="K50" s="11">
        <v>0</v>
      </c>
      <c r="L50" s="11">
        <v>0</v>
      </c>
      <c r="M50" s="11">
        <v>0</v>
      </c>
      <c r="N50" s="11">
        <v>5000</v>
      </c>
      <c r="O50" s="11">
        <v>5000</v>
      </c>
      <c r="P50" s="11">
        <v>0</v>
      </c>
      <c r="Q50" s="11">
        <v>0</v>
      </c>
    </row>
    <row r="51" spans="1:17" ht="15" thickBot="1" x14ac:dyDescent="0.35">
      <c r="A51" s="10" t="s">
        <v>319</v>
      </c>
      <c r="B51" s="11">
        <v>0</v>
      </c>
      <c r="C51" s="11">
        <v>0</v>
      </c>
      <c r="D51" s="11">
        <v>0</v>
      </c>
      <c r="E51" s="11">
        <v>0</v>
      </c>
      <c r="F51" s="11">
        <v>0</v>
      </c>
      <c r="G51" s="11">
        <v>0</v>
      </c>
      <c r="H51" s="11">
        <v>0</v>
      </c>
      <c r="I51" s="11">
        <v>4833</v>
      </c>
      <c r="J51" s="11">
        <v>0</v>
      </c>
      <c r="K51" s="11">
        <v>0</v>
      </c>
      <c r="L51" s="11">
        <v>0</v>
      </c>
      <c r="M51" s="11">
        <v>0</v>
      </c>
      <c r="N51" s="11">
        <v>4833</v>
      </c>
      <c r="O51" s="11">
        <v>4833</v>
      </c>
      <c r="P51" s="11">
        <v>0</v>
      </c>
      <c r="Q51" s="11">
        <v>0</v>
      </c>
    </row>
    <row r="52" spans="1:17" ht="15" thickBot="1" x14ac:dyDescent="0.35"/>
    <row r="53" spans="1:17" ht="15" thickBot="1" x14ac:dyDescent="0.35">
      <c r="A53" s="12" t="s">
        <v>338</v>
      </c>
      <c r="B53" s="13">
        <v>5000</v>
      </c>
    </row>
    <row r="54" spans="1:17" ht="15" thickBot="1" x14ac:dyDescent="0.35">
      <c r="A54" s="12" t="s">
        <v>339</v>
      </c>
      <c r="B54" s="13">
        <v>3916</v>
      </c>
    </row>
    <row r="55" spans="1:17" ht="15" thickBot="1" x14ac:dyDescent="0.35">
      <c r="A55" s="12" t="s">
        <v>340</v>
      </c>
      <c r="B55" s="13">
        <v>22499</v>
      </c>
    </row>
    <row r="56" spans="1:17" ht="15" thickBot="1" x14ac:dyDescent="0.35">
      <c r="A56" s="12" t="s">
        <v>341</v>
      </c>
      <c r="B56" s="13">
        <v>22499</v>
      </c>
    </row>
    <row r="57" spans="1:17" ht="15" thickBot="1" x14ac:dyDescent="0.35">
      <c r="A57" s="12" t="s">
        <v>342</v>
      </c>
      <c r="B57" s="13">
        <v>0</v>
      </c>
    </row>
    <row r="58" spans="1:17" ht="15" thickBot="1" x14ac:dyDescent="0.35">
      <c r="A58" s="12" t="s">
        <v>343</v>
      </c>
      <c r="B58" s="13"/>
    </row>
    <row r="59" spans="1:17" ht="15" thickBot="1" x14ac:dyDescent="0.35">
      <c r="A59" s="12" t="s">
        <v>344</v>
      </c>
      <c r="B59" s="13"/>
    </row>
    <row r="60" spans="1:17" ht="15" thickBot="1" x14ac:dyDescent="0.35">
      <c r="A60" s="12" t="s">
        <v>345</v>
      </c>
      <c r="B60" s="13">
        <v>0</v>
      </c>
    </row>
    <row r="62" spans="1:17" x14ac:dyDescent="0.3">
      <c r="A62" s="14" t="s">
        <v>346</v>
      </c>
    </row>
    <row r="64" spans="1:17" x14ac:dyDescent="0.3">
      <c r="A64" s="15" t="s">
        <v>347</v>
      </c>
    </row>
    <row r="65" spans="1:14" x14ac:dyDescent="0.3">
      <c r="A65" s="15" t="s">
        <v>348</v>
      </c>
    </row>
    <row r="67" spans="1:14" ht="15" thickBot="1" x14ac:dyDescent="0.35"/>
    <row r="68" spans="1:14" ht="15" thickBot="1" x14ac:dyDescent="0.35">
      <c r="A68" s="10" t="s">
        <v>301</v>
      </c>
      <c r="B68" s="10" t="s">
        <v>302</v>
      </c>
      <c r="C68" s="10" t="s">
        <v>303</v>
      </c>
      <c r="D68" s="10" t="s">
        <v>304</v>
      </c>
      <c r="E68" s="10" t="s">
        <v>305</v>
      </c>
      <c r="F68" s="10" t="s">
        <v>306</v>
      </c>
      <c r="G68" s="10" t="s">
        <v>307</v>
      </c>
      <c r="H68" s="10" t="s">
        <v>308</v>
      </c>
      <c r="I68" s="10" t="s">
        <v>309</v>
      </c>
      <c r="J68" s="10" t="s">
        <v>310</v>
      </c>
      <c r="K68" s="10" t="s">
        <v>311</v>
      </c>
      <c r="L68" s="10" t="s">
        <v>312</v>
      </c>
      <c r="M68" s="10" t="s">
        <v>313</v>
      </c>
      <c r="N68" s="10" t="s">
        <v>314</v>
      </c>
    </row>
    <row r="69" spans="1:14" ht="15" thickBot="1" x14ac:dyDescent="0.35">
      <c r="A69" s="10" t="s">
        <v>315</v>
      </c>
      <c r="B69" s="11">
        <v>4</v>
      </c>
      <c r="C69" s="11">
        <v>1</v>
      </c>
      <c r="D69" s="11">
        <v>1</v>
      </c>
      <c r="E69" s="11">
        <v>1</v>
      </c>
      <c r="F69" s="11">
        <v>1</v>
      </c>
      <c r="G69" s="11">
        <v>1</v>
      </c>
      <c r="H69" s="11">
        <v>5</v>
      </c>
      <c r="I69" s="11">
        <v>4</v>
      </c>
      <c r="J69" s="11">
        <v>5</v>
      </c>
      <c r="K69" s="11">
        <v>4</v>
      </c>
      <c r="L69" s="11">
        <v>4</v>
      </c>
      <c r="M69" s="11">
        <v>4</v>
      </c>
      <c r="N69" s="11">
        <v>4000</v>
      </c>
    </row>
    <row r="70" spans="1:14" ht="15" thickBot="1" x14ac:dyDescent="0.35">
      <c r="A70" s="10" t="s">
        <v>316</v>
      </c>
      <c r="B70" s="11">
        <v>5</v>
      </c>
      <c r="C70" s="11">
        <v>1</v>
      </c>
      <c r="D70" s="11">
        <v>1</v>
      </c>
      <c r="E70" s="11">
        <v>1</v>
      </c>
      <c r="F70" s="11">
        <v>1</v>
      </c>
      <c r="G70" s="11">
        <v>1</v>
      </c>
      <c r="H70" s="11">
        <v>1</v>
      </c>
      <c r="I70" s="16">
        <v>1</v>
      </c>
      <c r="J70" s="11">
        <v>4</v>
      </c>
      <c r="K70" s="11">
        <v>4</v>
      </c>
      <c r="L70" s="11">
        <v>4</v>
      </c>
      <c r="M70" s="11">
        <v>5</v>
      </c>
      <c r="N70" s="11">
        <v>3916</v>
      </c>
    </row>
    <row r="71" spans="1:14" ht="15" thickBot="1" x14ac:dyDescent="0.35">
      <c r="A71" s="10" t="s">
        <v>317</v>
      </c>
      <c r="B71" s="11">
        <v>1</v>
      </c>
      <c r="C71" s="11">
        <v>1</v>
      </c>
      <c r="D71" s="11">
        <v>1</v>
      </c>
      <c r="E71" s="11">
        <v>1</v>
      </c>
      <c r="F71" s="11">
        <v>1</v>
      </c>
      <c r="G71" s="11">
        <v>1</v>
      </c>
      <c r="H71" s="11">
        <v>1</v>
      </c>
      <c r="I71" s="11">
        <v>3</v>
      </c>
      <c r="J71" s="11">
        <v>2</v>
      </c>
      <c r="K71" s="11">
        <v>1</v>
      </c>
      <c r="L71" s="11">
        <v>1</v>
      </c>
      <c r="M71" s="11">
        <v>1</v>
      </c>
      <c r="N71" s="11">
        <v>4750</v>
      </c>
    </row>
    <row r="72" spans="1:14" ht="15" thickBot="1" x14ac:dyDescent="0.35">
      <c r="A72" s="10" t="s">
        <v>318</v>
      </c>
      <c r="B72" s="11">
        <v>1</v>
      </c>
      <c r="C72" s="11">
        <v>1</v>
      </c>
      <c r="D72" s="11">
        <v>1</v>
      </c>
      <c r="E72" s="11">
        <v>1</v>
      </c>
      <c r="F72" s="11">
        <v>1</v>
      </c>
      <c r="G72" s="11">
        <v>1</v>
      </c>
      <c r="H72" s="11">
        <v>1</v>
      </c>
      <c r="I72" s="16">
        <v>5</v>
      </c>
      <c r="J72" s="11">
        <v>1</v>
      </c>
      <c r="K72" s="11">
        <v>1</v>
      </c>
      <c r="L72" s="11">
        <v>1</v>
      </c>
      <c r="M72" s="11">
        <v>1</v>
      </c>
      <c r="N72" s="11">
        <v>5000</v>
      </c>
    </row>
    <row r="73" spans="1:14" ht="15" thickBot="1" x14ac:dyDescent="0.35">
      <c r="A73" s="10" t="s">
        <v>319</v>
      </c>
      <c r="B73" s="11">
        <v>1</v>
      </c>
      <c r="C73" s="11">
        <v>1</v>
      </c>
      <c r="D73" s="11">
        <v>1</v>
      </c>
      <c r="E73" s="11">
        <v>1</v>
      </c>
      <c r="F73" s="11">
        <v>1</v>
      </c>
      <c r="G73" s="11">
        <v>1</v>
      </c>
      <c r="H73" s="11">
        <v>1</v>
      </c>
      <c r="I73" s="11">
        <v>2</v>
      </c>
      <c r="J73" s="11">
        <v>2</v>
      </c>
      <c r="K73" s="11">
        <v>1</v>
      </c>
      <c r="L73" s="11">
        <v>1</v>
      </c>
      <c r="M73" s="11">
        <v>1</v>
      </c>
      <c r="N73" s="11">
        <v>4833</v>
      </c>
    </row>
  </sheetData>
  <conditionalFormatting sqref="N2:N6">
    <cfRule type="colorScale" priority="1">
      <colorScale>
        <cfvo type="min"/>
        <cfvo type="percentile" val="50"/>
        <cfvo type="max"/>
        <color rgb="FFF8696B"/>
        <color rgb="FFFFEB84"/>
        <color rgb="FF63BE7B"/>
      </colorScale>
    </cfRule>
  </conditionalFormatting>
  <hyperlinks>
    <hyperlink ref="A62" r:id="rId1" display="https://miau.my-x.hu/myx-free/coco/test/115886020220325092656.html"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
  <sheetViews>
    <sheetView workbookViewId="0">
      <selection activeCell="B18" sqref="B18"/>
    </sheetView>
  </sheetViews>
  <sheetFormatPr defaultRowHeight="14.4" x14ac:dyDescent="0.3"/>
  <cols>
    <col min="1" max="1" width="12.88671875" bestFit="1" customWidth="1"/>
    <col min="15" max="15" width="10.109375" bestFit="1" customWidth="1"/>
  </cols>
  <sheetData>
    <row r="1" spans="1:15" x14ac:dyDescent="0.3">
      <c r="B1" t="str">
        <f>'14683'!A1</f>
        <v>Követelmények teljesíthetősége</v>
      </c>
      <c r="C1" t="str">
        <f>'14683'!B1</f>
        <v>Tárgy hasznossága</v>
      </c>
      <c r="D1" t="str">
        <f>'14683'!C1</f>
        <v>Segítőkészség</v>
      </c>
      <c r="E1" t="str">
        <f>'14683'!D1</f>
        <v>Felkészültség</v>
      </c>
      <c r="F1" t="str">
        <f>'14683'!E1</f>
        <v>Előadásmód</v>
      </c>
      <c r="G1" t="str">
        <f>'14683'!F1</f>
        <v>Szexi</v>
      </c>
      <c r="L1" t="s">
        <v>213</v>
      </c>
      <c r="M1" t="str">
        <f>'14683'!G1</f>
        <v>Tantargy</v>
      </c>
      <c r="N1" t="s">
        <v>210</v>
      </c>
      <c r="O1" t="str">
        <f>'14683'!I1</f>
        <v>Datum</v>
      </c>
    </row>
    <row r="2" spans="1:15" x14ac:dyDescent="0.3">
      <c r="A2" t="s">
        <v>214</v>
      </c>
      <c r="B2" t="str">
        <f>'14683'!A2</f>
        <v>4.48</v>
      </c>
      <c r="C2" t="str">
        <f>'14683'!B2</f>
        <v>4.45</v>
      </c>
      <c r="D2" t="str">
        <f>'14683'!C2</f>
        <v>4.83</v>
      </c>
      <c r="E2" t="str">
        <f>'14683'!D2</f>
        <v>4.87</v>
      </c>
      <c r="F2" t="str">
        <f>'14683'!E2</f>
        <v>4.75</v>
      </c>
      <c r="M2" t="s">
        <v>14</v>
      </c>
      <c r="N2" t="s">
        <v>211</v>
      </c>
      <c r="O2" s="1">
        <v>44640</v>
      </c>
    </row>
    <row r="4" spans="1:15" x14ac:dyDescent="0.3">
      <c r="A4" t="s">
        <v>197</v>
      </c>
      <c r="B4" t="s">
        <v>0</v>
      </c>
      <c r="C4" t="s">
        <v>1</v>
      </c>
      <c r="D4" t="s">
        <v>2</v>
      </c>
      <c r="E4" t="s">
        <v>3</v>
      </c>
      <c r="F4" t="s">
        <v>4</v>
      </c>
      <c r="G4" t="s">
        <v>5</v>
      </c>
      <c r="H4" t="s">
        <v>6</v>
      </c>
      <c r="I4" t="s">
        <v>7</v>
      </c>
      <c r="J4" t="s">
        <v>8</v>
      </c>
    </row>
    <row r="5" spans="1:15" x14ac:dyDescent="0.3">
      <c r="A5" t="s">
        <v>198</v>
      </c>
      <c r="B5">
        <f>IF('14683'!$G40='14683BESZ'!$M$2,'14683'!A40)</f>
        <v>2</v>
      </c>
      <c r="C5">
        <f>IF('14683'!$G40='14683BESZ'!$M$2,'14683'!B40)</f>
        <v>2</v>
      </c>
      <c r="D5">
        <f>IF('14683'!$G40='14683BESZ'!$M$2,'14683'!C40)</f>
        <v>2</v>
      </c>
      <c r="E5">
        <f>IF('14683'!$G40='14683BESZ'!$M$2,'14683'!D40)</f>
        <v>2</v>
      </c>
      <c r="F5">
        <f>IF('14683'!$G40='14683BESZ'!$M$2,'14683'!E40)</f>
        <v>2</v>
      </c>
      <c r="G5">
        <f>IF('14683'!$G40='14683BESZ'!$M$2,'14683'!F40)</f>
        <v>1</v>
      </c>
      <c r="H5" t="str">
        <f>IF('14683'!$G40='14683BESZ'!$M$2,'14683'!G40)</f>
        <v>dmla</v>
      </c>
      <c r="I5" t="str">
        <f>IF('14683'!$G40='14683BESZ'!$M$2,'14683'!H40)</f>
        <v>Kiváló, de kritika.</v>
      </c>
      <c r="J5" t="str">
        <f>IF('14683'!$G40='14683BESZ'!$M$2,'14683'!I40)</f>
        <v>2011-12-16</v>
      </c>
    </row>
    <row r="6" spans="1:15" x14ac:dyDescent="0.3">
      <c r="A6" t="s">
        <v>199</v>
      </c>
      <c r="B6">
        <f>IF('14683'!$G53='14683BESZ'!$M$2,'14683'!A53)</f>
        <v>5</v>
      </c>
      <c r="C6">
        <f>IF('14683'!$G53='14683BESZ'!$M$2,'14683'!B53)</f>
        <v>5</v>
      </c>
      <c r="D6">
        <f>IF('14683'!$G53='14683BESZ'!$M$2,'14683'!C53)</f>
        <v>3</v>
      </c>
      <c r="E6">
        <f>IF('14683'!$G53='14683BESZ'!$M$2,'14683'!D53)</f>
        <v>4</v>
      </c>
      <c r="F6">
        <f>IF('14683'!$G53='14683BESZ'!$M$2,'14683'!E53)</f>
        <v>3</v>
      </c>
      <c r="G6">
        <f>IF('14683'!$G53='14683BESZ'!$M$2,'14683'!F53)</f>
        <v>0</v>
      </c>
      <c r="H6" t="str">
        <f>IF('14683'!$G53='14683BESZ'!$M$2,'14683'!G53)</f>
        <v>dmla</v>
      </c>
      <c r="I6" t="str">
        <f>IF('14683'!$G53='14683BESZ'!$M$2,'14683'!H53)</f>
        <v/>
      </c>
      <c r="J6" t="str">
        <f>IF('14683'!$G53='14683BESZ'!$M$2,'14683'!I53)</f>
        <v>2010-06-15</v>
      </c>
    </row>
    <row r="7" spans="1:15" x14ac:dyDescent="0.3">
      <c r="A7" t="s">
        <v>200</v>
      </c>
      <c r="B7">
        <f>IF('14683'!$G58='14683BESZ'!$M$2,'14683'!A58)</f>
        <v>3</v>
      </c>
      <c r="C7">
        <f>IF('14683'!$G58='14683BESZ'!$M$2,'14683'!B58)</f>
        <v>2</v>
      </c>
      <c r="D7">
        <f>IF('14683'!$G58='14683BESZ'!$M$2,'14683'!C58)</f>
        <v>3</v>
      </c>
      <c r="E7">
        <f>IF('14683'!$G58='14683BESZ'!$M$2,'14683'!D58)</f>
        <v>4</v>
      </c>
      <c r="F7">
        <f>IF('14683'!$G58='14683BESZ'!$M$2,'14683'!E58)</f>
        <v>2</v>
      </c>
      <c r="G7">
        <f>IF('14683'!$G58='14683BESZ'!$M$2,'14683'!F58)</f>
        <v>0</v>
      </c>
      <c r="H7" t="str">
        <f>IF('14683'!$G58='14683BESZ'!$M$2,'14683'!G58)</f>
        <v>dmla</v>
      </c>
      <c r="I7" t="str">
        <f>IF('14683'!$G58='14683BESZ'!$M$2,'14683'!H58)</f>
        <v>Alapjában véve jó tanár</v>
      </c>
      <c r="J7" t="str">
        <f>IF('14683'!$G58='14683BESZ'!$M$2,'14683'!I58)</f>
        <v>2010-06-10</v>
      </c>
    </row>
    <row r="8" spans="1:15" x14ac:dyDescent="0.3">
      <c r="A8" t="s">
        <v>201</v>
      </c>
      <c r="B8">
        <f>IF('14683'!$G60='14683BESZ'!$M$2,'14683'!A60)</f>
        <v>5</v>
      </c>
      <c r="C8">
        <f>IF('14683'!$G60='14683BESZ'!$M$2,'14683'!B60)</f>
        <v>5</v>
      </c>
      <c r="D8">
        <f>IF('14683'!$G60='14683BESZ'!$M$2,'14683'!C60)</f>
        <v>5</v>
      </c>
      <c r="E8">
        <f>IF('14683'!$G60='14683BESZ'!$M$2,'14683'!D60)</f>
        <v>5</v>
      </c>
      <c r="F8">
        <f>IF('14683'!$G60='14683BESZ'!$M$2,'14683'!E60)</f>
        <v>5</v>
      </c>
      <c r="G8">
        <f>IF('14683'!$G60='14683BESZ'!$M$2,'14683'!F60)</f>
        <v>0</v>
      </c>
      <c r="H8" t="str">
        <f>IF('14683'!$G60='14683BESZ'!$M$2,'14683'!G60)</f>
        <v>dmla</v>
      </c>
      <c r="I8" t="str">
        <f>IF('14683'!$G60='14683BESZ'!$M$2,'14683'!H60)</f>
        <v>:)</v>
      </c>
      <c r="J8" t="str">
        <f>IF('14683'!$G60='14683BESZ'!$M$2,'14683'!I60)</f>
        <v>2010-06-08</v>
      </c>
    </row>
    <row r="9" spans="1:15" x14ac:dyDescent="0.3">
      <c r="A9" t="s">
        <v>202</v>
      </c>
      <c r="B9">
        <f>IF('14683'!$G65='14683BESZ'!$M$2,'14683'!A65)</f>
        <v>5</v>
      </c>
      <c r="C9">
        <f>IF('14683'!$G65='14683BESZ'!$M$2,'14683'!B65)</f>
        <v>5</v>
      </c>
      <c r="D9">
        <f>IF('14683'!$G65='14683BESZ'!$M$2,'14683'!C65)</f>
        <v>5</v>
      </c>
      <c r="E9">
        <f>IF('14683'!$G65='14683BESZ'!$M$2,'14683'!D65)</f>
        <v>5</v>
      </c>
      <c r="F9">
        <f>IF('14683'!$G65='14683BESZ'!$M$2,'14683'!E65)</f>
        <v>5</v>
      </c>
      <c r="G9">
        <f>IF('14683'!$G65='14683BESZ'!$M$2,'14683'!F65)</f>
        <v>0</v>
      </c>
      <c r="H9" t="str">
        <f>IF('14683'!$G65='14683BESZ'!$M$2,'14683'!G65)</f>
        <v>dmla</v>
      </c>
      <c r="I9" t="str">
        <f>IF('14683'!$G65='14683BESZ'!$M$2,'14683'!H65)</f>
        <v>h</v>
      </c>
      <c r="J9" t="str">
        <f>IF('14683'!$G65='14683BESZ'!$M$2,'14683'!I65)</f>
        <v>2010-05-17</v>
      </c>
    </row>
    <row r="10" spans="1:15" x14ac:dyDescent="0.3">
      <c r="A10" t="s">
        <v>203</v>
      </c>
      <c r="B10">
        <f>IF('14683'!$G67='14683BESZ'!$M$2,'14683'!A67)</f>
        <v>5</v>
      </c>
      <c r="C10">
        <f>IF('14683'!$G67='14683BESZ'!$M$2,'14683'!B67)</f>
        <v>5</v>
      </c>
      <c r="D10">
        <f>IF('14683'!$G67='14683BESZ'!$M$2,'14683'!C67)</f>
        <v>5</v>
      </c>
      <c r="E10">
        <f>IF('14683'!$G67='14683BESZ'!$M$2,'14683'!D67)</f>
        <v>5</v>
      </c>
      <c r="F10">
        <f>IF('14683'!$G67='14683BESZ'!$M$2,'14683'!E67)</f>
        <v>5</v>
      </c>
      <c r="G10">
        <f>IF('14683'!$G67='14683BESZ'!$M$2,'14683'!F67)</f>
        <v>0</v>
      </c>
      <c r="H10" t="str">
        <f>IF('14683'!$G67='14683BESZ'!$M$2,'14683'!G67)</f>
        <v>dmla</v>
      </c>
      <c r="I10" t="str">
        <f>IF('14683'!$G67='14683BESZ'!$M$2,'14683'!H67)</f>
        <v>favorit</v>
      </c>
      <c r="J10" t="str">
        <f>IF('14683'!$G67='14683BESZ'!$M$2,'14683'!I67)</f>
        <v>2010-05-14</v>
      </c>
    </row>
    <row r="11" spans="1:15" x14ac:dyDescent="0.3">
      <c r="A11" t="s">
        <v>204</v>
      </c>
      <c r="B11">
        <f>IF('14683'!$G68='14683BESZ'!$M$2,'14683'!A68)</f>
        <v>3</v>
      </c>
      <c r="C11">
        <f>IF('14683'!$G68='14683BESZ'!$M$2,'14683'!B68)</f>
        <v>3</v>
      </c>
      <c r="D11">
        <f>IF('14683'!$G68='14683BESZ'!$M$2,'14683'!C68)</f>
        <v>3</v>
      </c>
      <c r="E11">
        <f>IF('14683'!$G68='14683BESZ'!$M$2,'14683'!D68)</f>
        <v>3</v>
      </c>
      <c r="F11">
        <f>IF('14683'!$G68='14683BESZ'!$M$2,'14683'!E68)</f>
        <v>2</v>
      </c>
      <c r="G11">
        <f>IF('14683'!$G68='14683BESZ'!$M$2,'14683'!F68)</f>
        <v>0</v>
      </c>
      <c r="H11" t="str">
        <f>IF('14683'!$G68='14683BESZ'!$M$2,'14683'!G68)</f>
        <v>dmla</v>
      </c>
      <c r="I11" t="str">
        <f>IF('14683'!$G68='14683BESZ'!$M$2,'14683'!H68)</f>
        <v>Remek</v>
      </c>
      <c r="J11" t="str">
        <f>IF('14683'!$G68='14683BESZ'!$M$2,'14683'!I68)</f>
        <v>2010-05-14</v>
      </c>
    </row>
    <row r="12" spans="1:15" x14ac:dyDescent="0.3">
      <c r="A12" t="s">
        <v>205</v>
      </c>
      <c r="B12">
        <f>IF('14683'!$G73='14683BESZ'!$M$2,'14683'!A73)</f>
        <v>5</v>
      </c>
      <c r="C12">
        <f>IF('14683'!$G73='14683BESZ'!$M$2,'14683'!B73)</f>
        <v>5</v>
      </c>
      <c r="D12">
        <f>IF('14683'!$G73='14683BESZ'!$M$2,'14683'!C73)</f>
        <v>5</v>
      </c>
      <c r="E12">
        <f>IF('14683'!$G73='14683BESZ'!$M$2,'14683'!D73)</f>
        <v>5</v>
      </c>
      <c r="F12">
        <f>IF('14683'!$G73='14683BESZ'!$M$2,'14683'!E73)</f>
        <v>5</v>
      </c>
      <c r="G12">
        <f>IF('14683'!$G73='14683BESZ'!$M$2,'14683'!F73)</f>
        <v>0</v>
      </c>
      <c r="H12" t="str">
        <f>IF('14683'!$G73='14683BESZ'!$M$2,'14683'!G73)</f>
        <v>dmla</v>
      </c>
      <c r="I12" t="str">
        <f>IF('14683'!$G73='14683BESZ'!$M$2,'14683'!H73)</f>
        <v>A</v>
      </c>
      <c r="J12" t="str">
        <f>IF('14683'!$G73='14683BESZ'!$M$2,'14683'!I73)</f>
        <v>2010-05-14</v>
      </c>
    </row>
    <row r="13" spans="1:15" x14ac:dyDescent="0.3">
      <c r="A13" t="s">
        <v>206</v>
      </c>
      <c r="B13">
        <f>IF('14683'!$G74='14683BESZ'!$M$2,'14683'!A74)</f>
        <v>5</v>
      </c>
      <c r="C13">
        <f>IF('14683'!$G74='14683BESZ'!$M$2,'14683'!B74)</f>
        <v>5</v>
      </c>
      <c r="D13">
        <f>IF('14683'!$G74='14683BESZ'!$M$2,'14683'!C74)</f>
        <v>5</v>
      </c>
      <c r="E13">
        <f>IF('14683'!$G74='14683BESZ'!$M$2,'14683'!D74)</f>
        <v>5</v>
      </c>
      <c r="F13">
        <f>IF('14683'!$G74='14683BESZ'!$M$2,'14683'!E74)</f>
        <v>5</v>
      </c>
      <c r="G13">
        <f>IF('14683'!$G74='14683BESZ'!$M$2,'14683'!F74)</f>
        <v>0</v>
      </c>
      <c r="H13" t="str">
        <f>IF('14683'!$G74='14683BESZ'!$M$2,'14683'!G74)</f>
        <v>dmla</v>
      </c>
      <c r="I13" t="str">
        <f>IF('14683'!$G74='14683BESZ'!$M$2,'14683'!H74)</f>
        <v>a LEJOBB TANÁR</v>
      </c>
      <c r="J13" t="str">
        <f>IF('14683'!$G74='14683BESZ'!$M$2,'14683'!I74)</f>
        <v>2010-05-14</v>
      </c>
    </row>
    <row r="14" spans="1:15" x14ac:dyDescent="0.3">
      <c r="A14" t="s">
        <v>207</v>
      </c>
      <c r="B14">
        <f>IF('14683'!$G95='14683BESZ'!$M$2,'14683'!A95)</f>
        <v>5</v>
      </c>
      <c r="C14">
        <f>IF('14683'!$G95='14683BESZ'!$M$2,'14683'!B95)</f>
        <v>5</v>
      </c>
      <c r="D14">
        <f>IF('14683'!$G95='14683BESZ'!$M$2,'14683'!C95)</f>
        <v>5</v>
      </c>
      <c r="E14">
        <f>IF('14683'!$G95='14683BESZ'!$M$2,'14683'!D95)</f>
        <v>5</v>
      </c>
      <c r="F14">
        <f>IF('14683'!$G95='14683BESZ'!$M$2,'14683'!E95)</f>
        <v>5</v>
      </c>
      <c r="G14">
        <f>IF('14683'!$G95='14683BESZ'!$M$2,'14683'!F95)</f>
        <v>0</v>
      </c>
      <c r="H14" t="str">
        <f>IF('14683'!$G95='14683BESZ'!$M$2,'14683'!G95)</f>
        <v>dmla</v>
      </c>
      <c r="I14" t="str">
        <f>IF('14683'!$G95='14683BESZ'!$M$2,'14683'!H95)</f>
        <v>Remek tanár, a viccei hatalmasak. :D (főleg analból)</v>
      </c>
      <c r="J14" t="str">
        <f>IF('14683'!$G95='14683BESZ'!$M$2,'14683'!I95)</f>
        <v>2010-04-20</v>
      </c>
    </row>
    <row r="15" spans="1:15" x14ac:dyDescent="0.3">
      <c r="A15" t="s">
        <v>208</v>
      </c>
      <c r="B15">
        <f>IF('14683'!$G125='14683BESZ'!$M$2,'14683'!A125)</f>
        <v>5</v>
      </c>
      <c r="C15">
        <f>IF('14683'!$G125='14683BESZ'!$M$2,'14683'!B125)</f>
        <v>5</v>
      </c>
      <c r="D15">
        <f>IF('14683'!$G125='14683BESZ'!$M$2,'14683'!C125)</f>
        <v>5</v>
      </c>
      <c r="E15">
        <f>IF('14683'!$G125='14683BESZ'!$M$2,'14683'!D125)</f>
        <v>5</v>
      </c>
      <c r="F15">
        <f>IF('14683'!$G125='14683BESZ'!$M$2,'14683'!E125)</f>
        <v>5</v>
      </c>
      <c r="G15">
        <f>IF('14683'!$G125='14683BESZ'!$M$2,'14683'!F125)</f>
        <v>0</v>
      </c>
      <c r="H15" t="str">
        <f>IF('14683'!$G125='14683BESZ'!$M$2,'14683'!G125)</f>
        <v>dmla</v>
      </c>
      <c r="I15" t="str">
        <f>IF('14683'!$G125='14683BESZ'!$M$2,'14683'!H125)</f>
        <v>Eddigi legjobb tanárom... Ő tényleg, beleéléssel, érthetően adja le az anyagot!</v>
      </c>
      <c r="J15" t="str">
        <f>IF('14683'!$G125='14683BESZ'!$M$2,'14683'!I125)</f>
        <v>2010-04-19</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
  <sheetViews>
    <sheetView workbookViewId="0">
      <selection activeCell="N2" sqref="N2"/>
    </sheetView>
  </sheetViews>
  <sheetFormatPr defaultRowHeight="14.4" x14ac:dyDescent="0.3"/>
  <sheetData>
    <row r="1" spans="1:15" x14ac:dyDescent="0.3">
      <c r="A1" t="str">
        <f>'14683'!A1</f>
        <v>Követelmények teljesíthetősége</v>
      </c>
      <c r="B1" t="str">
        <f>'14683'!B1</f>
        <v>Tárgy hasznossága</v>
      </c>
      <c r="C1" t="str">
        <f>'14683'!C1</f>
        <v>Segítőkészség</v>
      </c>
      <c r="D1" t="str">
        <f>'14683'!D1</f>
        <v>Felkészültség</v>
      </c>
      <c r="E1" t="str">
        <f>'14683'!E1</f>
        <v>Előadásmód</v>
      </c>
      <c r="F1" t="str">
        <f>'14683'!F1</f>
        <v>Szexi</v>
      </c>
      <c r="G1" t="str">
        <f>'14683'!G1</f>
        <v>Tantargy</v>
      </c>
      <c r="H1" t="str">
        <f>'14683'!H1</f>
        <v>Szoveges ertekeles</v>
      </c>
      <c r="I1" t="str">
        <f>'14683'!I1</f>
        <v>Datum</v>
      </c>
      <c r="M1" t="str">
        <f>'14683'!G1</f>
        <v>Tantargy</v>
      </c>
      <c r="N1" t="str">
        <f>'14683'!H1</f>
        <v>Szoveges ertekeles</v>
      </c>
      <c r="O1" t="str">
        <f>'14683'!I1</f>
        <v>Datum</v>
      </c>
    </row>
    <row r="2" spans="1:15" x14ac:dyDescent="0.3">
      <c r="A2" t="str">
        <f>'14683'!A2</f>
        <v>4.48</v>
      </c>
      <c r="B2" t="str">
        <f>'14683'!B2</f>
        <v>4.45</v>
      </c>
      <c r="C2" t="str">
        <f>'14683'!C2</f>
        <v>4.83</v>
      </c>
      <c r="D2" t="str">
        <f>'14683'!D2</f>
        <v>4.87</v>
      </c>
      <c r="E2" t="str">
        <f>'14683'!E2</f>
        <v>4.75</v>
      </c>
      <c r="G2" t="s">
        <v>196</v>
      </c>
      <c r="M2" t="s">
        <v>88</v>
      </c>
    </row>
    <row r="5" spans="1:15" x14ac:dyDescent="0.3">
      <c r="A5">
        <f>IF('14683'!$G26='14683BESZ'!$G$2,'14683'!A26)</f>
        <v>5</v>
      </c>
      <c r="B5">
        <f>IF('14683'!$G26='14683BESZ'!$G$2,'14683'!B26)</f>
        <v>5</v>
      </c>
      <c r="C5">
        <f>IF('14683'!$G26='14683BESZ'!$G$2,'14683'!C26)</f>
        <v>5</v>
      </c>
      <c r="D5">
        <f>IF('14683'!$G26='14683BESZ'!$G$2,'14683'!D26)</f>
        <v>5</v>
      </c>
      <c r="E5">
        <f>IF('14683'!$G26='14683BESZ'!$G$2,'14683'!E26)</f>
        <v>5</v>
      </c>
      <c r="F5">
        <f>IF('14683'!$G26='14683BESZ'!$G$2,'14683'!F26)</f>
        <v>0</v>
      </c>
      <c r="G5" t="str">
        <f>IF('14683'!$G26='14683BESZ'!$G$2,'14683'!G26)</f>
        <v>BESZ</v>
      </c>
      <c r="H5" t="str">
        <f>IF('14683'!$G26='14683BESZ'!$G$2,'14683'!H26)</f>
        <v>BESZ I. előadásokon mindig nehéznek tűnt az anyag. De Vajda tanár úr gyakorlatain könnyedén megértettem. Teljesen korrektül javít és emberségből jeles!</v>
      </c>
      <c r="I5" t="str">
        <f>IF('14683'!$G26='14683BESZ'!$G$2,'14683'!I26)</f>
        <v>2015-12-21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7"/>
  <sheetViews>
    <sheetView zoomScale="90" zoomScaleNormal="90" workbookViewId="0"/>
  </sheetViews>
  <sheetFormatPr defaultRowHeight="14.4" x14ac:dyDescent="0.3"/>
  <cols>
    <col min="1" max="1" width="28.88671875" bestFit="1" customWidth="1"/>
    <col min="2" max="2" width="16.6640625" bestFit="1" customWidth="1"/>
    <col min="3" max="3" width="12.6640625" bestFit="1" customWidth="1"/>
    <col min="4" max="4" width="12.33203125" bestFit="1" customWidth="1"/>
    <col min="5" max="5" width="11" bestFit="1" customWidth="1"/>
    <col min="6" max="6" width="5.109375" bestFit="1" customWidth="1"/>
    <col min="7" max="7" width="9" bestFit="1" customWidth="1"/>
    <col min="8" max="8" width="32.33203125" customWidth="1"/>
    <col min="9" max="9" width="10.33203125" bestFit="1" customWidth="1"/>
  </cols>
  <sheetData>
    <row r="1" spans="1:9" x14ac:dyDescent="0.3">
      <c r="A1" t="s">
        <v>0</v>
      </c>
      <c r="B1" t="s">
        <v>1</v>
      </c>
      <c r="C1" t="s">
        <v>2</v>
      </c>
      <c r="D1" t="s">
        <v>3</v>
      </c>
      <c r="E1" t="s">
        <v>4</v>
      </c>
      <c r="F1" t="s">
        <v>5</v>
      </c>
      <c r="G1" t="s">
        <v>6</v>
      </c>
      <c r="H1" t="s">
        <v>7</v>
      </c>
      <c r="I1" t="s">
        <v>8</v>
      </c>
    </row>
    <row r="2" spans="1:9" x14ac:dyDescent="0.3">
      <c r="A2" t="s">
        <v>9</v>
      </c>
      <c r="B2" t="s">
        <v>10</v>
      </c>
      <c r="C2" t="s">
        <v>11</v>
      </c>
      <c r="D2" t="s">
        <v>12</v>
      </c>
      <c r="E2" t="s">
        <v>13</v>
      </c>
    </row>
    <row r="4" spans="1:9" x14ac:dyDescent="0.3">
      <c r="A4">
        <v>4</v>
      </c>
      <c r="B4">
        <v>3</v>
      </c>
      <c r="C4">
        <v>5</v>
      </c>
      <c r="D4">
        <v>5</v>
      </c>
      <c r="E4">
        <v>5</v>
      </c>
      <c r="F4">
        <v>0</v>
      </c>
      <c r="G4" t="s">
        <v>14</v>
      </c>
      <c r="H4" t="s">
        <v>15</v>
      </c>
      <c r="I4" t="s">
        <v>16</v>
      </c>
    </row>
    <row r="5" spans="1:9" x14ac:dyDescent="0.3">
      <c r="A5">
        <v>5</v>
      </c>
      <c r="B5">
        <v>5</v>
      </c>
      <c r="C5">
        <v>5</v>
      </c>
      <c r="D5">
        <v>5</v>
      </c>
      <c r="E5">
        <v>5</v>
      </c>
      <c r="F5">
        <v>1</v>
      </c>
      <c r="G5" t="s">
        <v>14</v>
      </c>
      <c r="H5" t="s">
        <v>17</v>
      </c>
      <c r="I5" t="s">
        <v>18</v>
      </c>
    </row>
    <row r="6" spans="1:9" x14ac:dyDescent="0.3">
      <c r="A6">
        <v>5</v>
      </c>
      <c r="B6">
        <v>5</v>
      </c>
      <c r="C6">
        <v>5</v>
      </c>
      <c r="D6">
        <v>5</v>
      </c>
      <c r="E6">
        <v>5</v>
      </c>
      <c r="F6">
        <v>1</v>
      </c>
      <c r="G6" t="s">
        <v>14</v>
      </c>
      <c r="H6" t="s">
        <v>19</v>
      </c>
      <c r="I6" t="s">
        <v>20</v>
      </c>
    </row>
    <row r="7" spans="1:9" x14ac:dyDescent="0.3">
      <c r="A7">
        <v>5</v>
      </c>
      <c r="B7">
        <v>5</v>
      </c>
      <c r="C7">
        <v>5</v>
      </c>
      <c r="D7">
        <v>5</v>
      </c>
      <c r="E7">
        <v>5</v>
      </c>
      <c r="F7">
        <v>0</v>
      </c>
      <c r="G7" t="s">
        <v>14</v>
      </c>
      <c r="H7" t="s">
        <v>21</v>
      </c>
      <c r="I7" t="s">
        <v>20</v>
      </c>
    </row>
    <row r="8" spans="1:9" x14ac:dyDescent="0.3">
      <c r="A8">
        <v>5</v>
      </c>
      <c r="B8">
        <v>5</v>
      </c>
      <c r="C8">
        <v>5</v>
      </c>
      <c r="D8">
        <v>5</v>
      </c>
      <c r="E8">
        <v>5</v>
      </c>
      <c r="F8">
        <v>0</v>
      </c>
      <c r="G8" t="s">
        <v>14</v>
      </c>
      <c r="H8" t="s">
        <v>22</v>
      </c>
      <c r="I8" t="s">
        <v>23</v>
      </c>
    </row>
    <row r="9" spans="1:9" x14ac:dyDescent="0.3">
      <c r="A9">
        <v>5</v>
      </c>
      <c r="B9">
        <v>5</v>
      </c>
      <c r="C9">
        <v>5</v>
      </c>
      <c r="D9">
        <v>5</v>
      </c>
      <c r="E9">
        <v>5</v>
      </c>
      <c r="F9">
        <v>0</v>
      </c>
      <c r="G9" t="s">
        <v>14</v>
      </c>
      <c r="H9" t="s">
        <v>24</v>
      </c>
      <c r="I9" t="s">
        <v>25</v>
      </c>
    </row>
    <row r="10" spans="1:9" x14ac:dyDescent="0.3">
      <c r="A10">
        <v>4</v>
      </c>
      <c r="B10">
        <v>4</v>
      </c>
      <c r="C10">
        <v>5</v>
      </c>
      <c r="D10">
        <v>5</v>
      </c>
      <c r="E10">
        <v>5</v>
      </c>
      <c r="F10">
        <v>0</v>
      </c>
      <c r="G10" t="s">
        <v>26</v>
      </c>
      <c r="H10" t="s">
        <v>27</v>
      </c>
      <c r="I10" t="s">
        <v>28</v>
      </c>
    </row>
    <row r="11" spans="1:9" x14ac:dyDescent="0.3">
      <c r="A11">
        <v>4</v>
      </c>
      <c r="B11">
        <v>5</v>
      </c>
      <c r="C11">
        <v>5</v>
      </c>
      <c r="D11">
        <v>5</v>
      </c>
      <c r="E11">
        <v>5</v>
      </c>
      <c r="F11">
        <v>0</v>
      </c>
      <c r="G11" t="s">
        <v>14</v>
      </c>
      <c r="H11" t="s">
        <v>29</v>
      </c>
      <c r="I11" t="s">
        <v>30</v>
      </c>
    </row>
    <row r="12" spans="1:9" x14ac:dyDescent="0.3">
      <c r="A12">
        <v>4</v>
      </c>
      <c r="B12">
        <v>5</v>
      </c>
      <c r="C12">
        <v>5</v>
      </c>
      <c r="D12">
        <v>5</v>
      </c>
      <c r="E12">
        <v>5</v>
      </c>
      <c r="F12">
        <v>0</v>
      </c>
      <c r="G12" t="s">
        <v>31</v>
      </c>
      <c r="H12" t="s">
        <v>32</v>
      </c>
      <c r="I12" t="s">
        <v>33</v>
      </c>
    </row>
    <row r="13" spans="1:9" x14ac:dyDescent="0.3">
      <c r="A13">
        <v>2</v>
      </c>
      <c r="B13">
        <v>1</v>
      </c>
      <c r="C13">
        <v>3</v>
      </c>
      <c r="D13">
        <v>5</v>
      </c>
      <c r="E13">
        <v>4</v>
      </c>
      <c r="F13">
        <v>0</v>
      </c>
      <c r="G13" t="s">
        <v>14</v>
      </c>
      <c r="H13" t="s">
        <v>34</v>
      </c>
      <c r="I13" t="s">
        <v>35</v>
      </c>
    </row>
    <row r="14" spans="1:9" x14ac:dyDescent="0.3">
      <c r="A14">
        <v>5</v>
      </c>
      <c r="B14">
        <v>5</v>
      </c>
      <c r="C14">
        <v>5</v>
      </c>
      <c r="D14">
        <v>5</v>
      </c>
      <c r="E14">
        <v>5</v>
      </c>
      <c r="F14">
        <v>0</v>
      </c>
      <c r="G14" t="s">
        <v>31</v>
      </c>
      <c r="H14" t="s">
        <v>36</v>
      </c>
      <c r="I14" t="s">
        <v>37</v>
      </c>
    </row>
    <row r="15" spans="1:9" x14ac:dyDescent="0.3">
      <c r="A15">
        <v>1</v>
      </c>
      <c r="B15">
        <v>2</v>
      </c>
      <c r="C15">
        <v>4</v>
      </c>
      <c r="D15">
        <v>5</v>
      </c>
      <c r="E15">
        <v>4</v>
      </c>
      <c r="F15">
        <v>0</v>
      </c>
      <c r="G15" t="s">
        <v>14</v>
      </c>
      <c r="H15" t="s">
        <v>38</v>
      </c>
      <c r="I15" t="s">
        <v>39</v>
      </c>
    </row>
    <row r="16" spans="1:9" x14ac:dyDescent="0.3">
      <c r="A16">
        <v>5</v>
      </c>
      <c r="B16">
        <v>5</v>
      </c>
      <c r="C16">
        <v>5</v>
      </c>
      <c r="D16">
        <v>5</v>
      </c>
      <c r="E16">
        <v>5</v>
      </c>
      <c r="F16">
        <v>1</v>
      </c>
      <c r="G16" t="s">
        <v>26</v>
      </c>
      <c r="H16" t="s">
        <v>40</v>
      </c>
      <c r="I16" t="s">
        <v>41</v>
      </c>
    </row>
    <row r="17" spans="1:9" x14ac:dyDescent="0.3">
      <c r="A17">
        <v>4</v>
      </c>
      <c r="B17">
        <v>4</v>
      </c>
      <c r="C17">
        <v>5</v>
      </c>
      <c r="D17">
        <v>5</v>
      </c>
      <c r="E17">
        <v>5</v>
      </c>
      <c r="F17">
        <v>1</v>
      </c>
      <c r="G17" t="s">
        <v>31</v>
      </c>
      <c r="H17" t="s">
        <v>42</v>
      </c>
      <c r="I17" t="s">
        <v>43</v>
      </c>
    </row>
    <row r="18" spans="1:9" x14ac:dyDescent="0.3">
      <c r="A18">
        <v>5</v>
      </c>
      <c r="B18">
        <v>5</v>
      </c>
      <c r="C18">
        <v>5</v>
      </c>
      <c r="D18">
        <v>5</v>
      </c>
      <c r="E18">
        <v>5</v>
      </c>
      <c r="F18">
        <v>0</v>
      </c>
      <c r="G18" t="s">
        <v>31</v>
      </c>
      <c r="H18" t="s">
        <v>44</v>
      </c>
      <c r="I18" t="s">
        <v>45</v>
      </c>
    </row>
    <row r="19" spans="1:9" x14ac:dyDescent="0.3">
      <c r="A19">
        <v>3</v>
      </c>
      <c r="B19">
        <v>5</v>
      </c>
      <c r="C19">
        <v>5</v>
      </c>
      <c r="D19">
        <v>5</v>
      </c>
      <c r="E19">
        <v>4</v>
      </c>
      <c r="F19">
        <v>1</v>
      </c>
      <c r="G19" t="s">
        <v>31</v>
      </c>
      <c r="H19" t="s">
        <v>46</v>
      </c>
      <c r="I19" t="s">
        <v>47</v>
      </c>
    </row>
    <row r="20" spans="1:9" x14ac:dyDescent="0.3">
      <c r="A20">
        <v>2</v>
      </c>
      <c r="B20">
        <v>3</v>
      </c>
      <c r="C20">
        <v>5</v>
      </c>
      <c r="D20">
        <v>5</v>
      </c>
      <c r="E20">
        <v>5</v>
      </c>
      <c r="F20">
        <v>0</v>
      </c>
      <c r="G20" t="s">
        <v>26</v>
      </c>
      <c r="H20" t="s">
        <v>48</v>
      </c>
      <c r="I20" t="s">
        <v>49</v>
      </c>
    </row>
    <row r="21" spans="1:9" x14ac:dyDescent="0.3">
      <c r="A21">
        <v>5</v>
      </c>
      <c r="B21">
        <v>5</v>
      </c>
      <c r="C21">
        <v>5</v>
      </c>
      <c r="D21">
        <v>5</v>
      </c>
      <c r="E21">
        <v>5</v>
      </c>
      <c r="F21">
        <v>0</v>
      </c>
      <c r="G21" t="s">
        <v>31</v>
      </c>
      <c r="H21" t="s">
        <v>50</v>
      </c>
      <c r="I21" t="s">
        <v>51</v>
      </c>
    </row>
    <row r="22" spans="1:9" x14ac:dyDescent="0.3">
      <c r="A22">
        <v>4</v>
      </c>
      <c r="B22">
        <v>4</v>
      </c>
      <c r="C22">
        <v>5</v>
      </c>
      <c r="D22">
        <v>5</v>
      </c>
      <c r="E22">
        <v>5</v>
      </c>
      <c r="F22">
        <v>0</v>
      </c>
      <c r="G22" t="s">
        <v>14</v>
      </c>
      <c r="H22" t="s">
        <v>52</v>
      </c>
      <c r="I22" t="s">
        <v>53</v>
      </c>
    </row>
    <row r="23" spans="1:9" x14ac:dyDescent="0.3">
      <c r="A23">
        <v>4</v>
      </c>
      <c r="B23">
        <v>4</v>
      </c>
      <c r="C23">
        <v>5</v>
      </c>
      <c r="D23">
        <v>5</v>
      </c>
      <c r="E23">
        <v>5</v>
      </c>
      <c r="F23">
        <v>1</v>
      </c>
      <c r="G23" t="s">
        <v>14</v>
      </c>
      <c r="H23" t="s">
        <v>54</v>
      </c>
      <c r="I23" t="s">
        <v>55</v>
      </c>
    </row>
    <row r="24" spans="1:9" x14ac:dyDescent="0.3">
      <c r="A24">
        <v>5</v>
      </c>
      <c r="B24">
        <v>5</v>
      </c>
      <c r="C24">
        <v>5</v>
      </c>
      <c r="D24">
        <v>5</v>
      </c>
      <c r="E24">
        <v>5</v>
      </c>
      <c r="F24">
        <v>0</v>
      </c>
      <c r="G24" t="s">
        <v>31</v>
      </c>
      <c r="H24" t="s">
        <v>56</v>
      </c>
      <c r="I24" t="s">
        <v>57</v>
      </c>
    </row>
    <row r="25" spans="1:9" x14ac:dyDescent="0.3">
      <c r="A25">
        <v>5</v>
      </c>
      <c r="B25">
        <v>5</v>
      </c>
      <c r="C25">
        <v>5</v>
      </c>
      <c r="D25">
        <v>5</v>
      </c>
      <c r="E25">
        <v>5</v>
      </c>
      <c r="F25">
        <v>0</v>
      </c>
      <c r="G25" t="s">
        <v>26</v>
      </c>
      <c r="H25" t="s">
        <v>58</v>
      </c>
      <c r="I25" t="s">
        <v>59</v>
      </c>
    </row>
    <row r="26" spans="1:9" x14ac:dyDescent="0.3">
      <c r="A26">
        <v>5</v>
      </c>
      <c r="B26">
        <v>5</v>
      </c>
      <c r="C26">
        <v>5</v>
      </c>
      <c r="D26">
        <v>5</v>
      </c>
      <c r="E26">
        <v>5</v>
      </c>
      <c r="F26">
        <v>0</v>
      </c>
      <c r="G26" t="s">
        <v>60</v>
      </c>
      <c r="H26" t="s">
        <v>61</v>
      </c>
      <c r="I26" t="s">
        <v>62</v>
      </c>
    </row>
    <row r="27" spans="1:9" x14ac:dyDescent="0.3">
      <c r="A27">
        <v>3</v>
      </c>
      <c r="B27">
        <v>4</v>
      </c>
      <c r="C27">
        <v>5</v>
      </c>
      <c r="D27">
        <v>5</v>
      </c>
      <c r="E27">
        <v>3</v>
      </c>
      <c r="F27">
        <v>0</v>
      </c>
      <c r="G27" t="s">
        <v>26</v>
      </c>
      <c r="H27" t="s">
        <v>63</v>
      </c>
      <c r="I27" t="s">
        <v>64</v>
      </c>
    </row>
    <row r="28" spans="1:9" x14ac:dyDescent="0.3">
      <c r="A28">
        <v>4</v>
      </c>
      <c r="B28">
        <v>3</v>
      </c>
      <c r="C28">
        <v>5</v>
      </c>
      <c r="D28">
        <v>5</v>
      </c>
      <c r="E28">
        <v>5</v>
      </c>
      <c r="F28">
        <v>0</v>
      </c>
      <c r="G28" t="s">
        <v>14</v>
      </c>
      <c r="H28" t="s">
        <v>65</v>
      </c>
      <c r="I28" t="s">
        <v>66</v>
      </c>
    </row>
    <row r="29" spans="1:9" x14ac:dyDescent="0.3">
      <c r="A29">
        <v>4</v>
      </c>
      <c r="B29">
        <v>3</v>
      </c>
      <c r="C29">
        <v>4</v>
      </c>
      <c r="D29">
        <v>5</v>
      </c>
      <c r="E29">
        <v>4</v>
      </c>
      <c r="F29">
        <v>0</v>
      </c>
      <c r="G29" t="s">
        <v>31</v>
      </c>
      <c r="H29" t="s">
        <v>67</v>
      </c>
      <c r="I29" t="s">
        <v>66</v>
      </c>
    </row>
    <row r="30" spans="1:9" x14ac:dyDescent="0.3">
      <c r="A30">
        <v>4</v>
      </c>
      <c r="B30">
        <v>5</v>
      </c>
      <c r="C30">
        <v>5</v>
      </c>
      <c r="D30">
        <v>5</v>
      </c>
      <c r="E30">
        <v>5</v>
      </c>
      <c r="F30">
        <v>0</v>
      </c>
      <c r="G30" t="s">
        <v>26</v>
      </c>
      <c r="H30" t="s">
        <v>68</v>
      </c>
      <c r="I30" t="s">
        <v>69</v>
      </c>
    </row>
    <row r="31" spans="1:9" x14ac:dyDescent="0.3">
      <c r="A31">
        <v>5</v>
      </c>
      <c r="B31">
        <v>5</v>
      </c>
      <c r="C31">
        <v>5</v>
      </c>
      <c r="D31">
        <v>5</v>
      </c>
      <c r="E31">
        <v>5</v>
      </c>
      <c r="F31">
        <v>1</v>
      </c>
      <c r="G31" t="s">
        <v>26</v>
      </c>
      <c r="H31" t="s">
        <v>70</v>
      </c>
      <c r="I31" t="s">
        <v>71</v>
      </c>
    </row>
    <row r="32" spans="1:9" x14ac:dyDescent="0.3">
      <c r="A32">
        <v>5</v>
      </c>
      <c r="B32">
        <v>5</v>
      </c>
      <c r="C32">
        <v>5</v>
      </c>
      <c r="D32">
        <v>5</v>
      </c>
      <c r="E32">
        <v>5</v>
      </c>
      <c r="F32">
        <v>1</v>
      </c>
      <c r="G32" t="s">
        <v>26</v>
      </c>
      <c r="H32" t="s">
        <v>72</v>
      </c>
      <c r="I32" t="s">
        <v>73</v>
      </c>
    </row>
    <row r="33" spans="1:9" x14ac:dyDescent="0.3">
      <c r="A33">
        <v>5</v>
      </c>
      <c r="B33">
        <v>5</v>
      </c>
      <c r="C33">
        <v>5</v>
      </c>
      <c r="D33">
        <v>5</v>
      </c>
      <c r="E33">
        <v>5</v>
      </c>
      <c r="F33">
        <v>0</v>
      </c>
      <c r="G33" t="s">
        <v>26</v>
      </c>
      <c r="H33" t="s">
        <v>74</v>
      </c>
      <c r="I33" t="s">
        <v>75</v>
      </c>
    </row>
    <row r="34" spans="1:9" x14ac:dyDescent="0.3">
      <c r="A34">
        <v>4</v>
      </c>
      <c r="B34">
        <v>4</v>
      </c>
      <c r="C34">
        <v>5</v>
      </c>
      <c r="D34">
        <v>5</v>
      </c>
      <c r="E34">
        <v>5</v>
      </c>
      <c r="F34">
        <v>0</v>
      </c>
      <c r="G34" t="s">
        <v>26</v>
      </c>
      <c r="H34" t="s">
        <v>76</v>
      </c>
      <c r="I34" t="s">
        <v>77</v>
      </c>
    </row>
    <row r="35" spans="1:9" x14ac:dyDescent="0.3">
      <c r="A35">
        <v>5</v>
      </c>
      <c r="B35">
        <v>5</v>
      </c>
      <c r="C35">
        <v>5</v>
      </c>
      <c r="D35">
        <v>5</v>
      </c>
      <c r="E35">
        <v>5</v>
      </c>
      <c r="F35">
        <v>1</v>
      </c>
      <c r="G35" t="s">
        <v>26</v>
      </c>
      <c r="H35" t="s">
        <v>78</v>
      </c>
      <c r="I35" t="s">
        <v>79</v>
      </c>
    </row>
    <row r="36" spans="1:9" x14ac:dyDescent="0.3">
      <c r="A36">
        <v>5</v>
      </c>
      <c r="B36">
        <v>5</v>
      </c>
      <c r="C36">
        <v>5</v>
      </c>
      <c r="D36">
        <v>5</v>
      </c>
      <c r="E36">
        <v>5</v>
      </c>
      <c r="F36">
        <v>0</v>
      </c>
      <c r="G36" t="s">
        <v>26</v>
      </c>
      <c r="H36" t="s">
        <v>80</v>
      </c>
      <c r="I36" t="s">
        <v>81</v>
      </c>
    </row>
    <row r="37" spans="1:9" x14ac:dyDescent="0.3">
      <c r="A37">
        <v>3</v>
      </c>
      <c r="B37">
        <v>4</v>
      </c>
      <c r="C37">
        <v>5</v>
      </c>
      <c r="D37">
        <v>5</v>
      </c>
      <c r="E37">
        <v>5</v>
      </c>
      <c r="F37">
        <v>0</v>
      </c>
      <c r="G37" t="s">
        <v>26</v>
      </c>
      <c r="H37" t="s">
        <v>82</v>
      </c>
      <c r="I37" t="s">
        <v>83</v>
      </c>
    </row>
    <row r="38" spans="1:9" x14ac:dyDescent="0.3">
      <c r="A38">
        <v>5</v>
      </c>
      <c r="B38">
        <v>5</v>
      </c>
      <c r="C38">
        <v>5</v>
      </c>
      <c r="D38">
        <v>5</v>
      </c>
      <c r="E38">
        <v>5</v>
      </c>
      <c r="F38">
        <v>0</v>
      </c>
      <c r="G38" t="s">
        <v>26</v>
      </c>
      <c r="H38" t="s">
        <v>84</v>
      </c>
      <c r="I38" t="s">
        <v>85</v>
      </c>
    </row>
    <row r="39" spans="1:9" x14ac:dyDescent="0.3">
      <c r="A39">
        <v>3</v>
      </c>
      <c r="B39">
        <v>3</v>
      </c>
      <c r="C39">
        <v>5</v>
      </c>
      <c r="D39">
        <v>5</v>
      </c>
      <c r="E39">
        <v>5</v>
      </c>
      <c r="F39">
        <v>0</v>
      </c>
      <c r="G39" t="s">
        <v>26</v>
      </c>
      <c r="H39" t="s">
        <v>86</v>
      </c>
      <c r="I39" t="s">
        <v>87</v>
      </c>
    </row>
    <row r="40" spans="1:9" x14ac:dyDescent="0.3">
      <c r="A40">
        <v>2</v>
      </c>
      <c r="B40">
        <v>2</v>
      </c>
      <c r="C40">
        <v>2</v>
      </c>
      <c r="D40">
        <v>2</v>
      </c>
      <c r="E40">
        <v>2</v>
      </c>
      <c r="F40">
        <v>1</v>
      </c>
      <c r="G40" t="s">
        <v>88</v>
      </c>
      <c r="H40" t="s">
        <v>89</v>
      </c>
      <c r="I40" t="s">
        <v>90</v>
      </c>
    </row>
    <row r="41" spans="1:9" x14ac:dyDescent="0.3">
      <c r="A41">
        <v>4</v>
      </c>
      <c r="B41">
        <v>4</v>
      </c>
      <c r="C41">
        <v>5</v>
      </c>
      <c r="D41">
        <v>5</v>
      </c>
      <c r="E41">
        <v>5</v>
      </c>
      <c r="F41">
        <v>0</v>
      </c>
      <c r="G41" t="s">
        <v>26</v>
      </c>
      <c r="H41" t="s">
        <v>91</v>
      </c>
      <c r="I41" t="s">
        <v>92</v>
      </c>
    </row>
    <row r="42" spans="1:9" x14ac:dyDescent="0.3">
      <c r="A42">
        <v>5</v>
      </c>
      <c r="B42">
        <v>3</v>
      </c>
      <c r="C42">
        <v>5</v>
      </c>
      <c r="D42">
        <v>5</v>
      </c>
      <c r="E42">
        <v>5</v>
      </c>
      <c r="F42">
        <v>0</v>
      </c>
      <c r="G42" t="s">
        <v>26</v>
      </c>
      <c r="H42" t="s">
        <v>93</v>
      </c>
      <c r="I42" t="s">
        <v>94</v>
      </c>
    </row>
    <row r="43" spans="1:9" x14ac:dyDescent="0.3">
      <c r="A43">
        <v>4</v>
      </c>
      <c r="B43">
        <v>4</v>
      </c>
      <c r="C43">
        <v>5</v>
      </c>
      <c r="D43">
        <v>5</v>
      </c>
      <c r="E43">
        <v>5</v>
      </c>
      <c r="F43">
        <v>0</v>
      </c>
      <c r="G43" t="s">
        <v>26</v>
      </c>
      <c r="H43" t="s">
        <v>95</v>
      </c>
      <c r="I43" t="s">
        <v>96</v>
      </c>
    </row>
    <row r="44" spans="1:9" x14ac:dyDescent="0.3">
      <c r="A44">
        <v>5</v>
      </c>
      <c r="B44">
        <v>5</v>
      </c>
      <c r="C44">
        <v>5</v>
      </c>
      <c r="D44">
        <v>5</v>
      </c>
      <c r="E44">
        <v>5</v>
      </c>
      <c r="F44">
        <v>0</v>
      </c>
      <c r="G44" t="s">
        <v>26</v>
      </c>
      <c r="H44" t="s">
        <v>97</v>
      </c>
      <c r="I44" t="s">
        <v>98</v>
      </c>
    </row>
    <row r="45" spans="1:9" x14ac:dyDescent="0.3">
      <c r="A45">
        <v>5</v>
      </c>
      <c r="B45">
        <v>5</v>
      </c>
      <c r="C45">
        <v>5</v>
      </c>
      <c r="D45">
        <v>5</v>
      </c>
      <c r="E45">
        <v>5</v>
      </c>
      <c r="F45">
        <v>0</v>
      </c>
      <c r="G45" t="s">
        <v>26</v>
      </c>
      <c r="H45" t="s">
        <v>99</v>
      </c>
      <c r="I45" t="s">
        <v>100</v>
      </c>
    </row>
    <row r="46" spans="1:9" x14ac:dyDescent="0.3">
      <c r="A46">
        <v>4</v>
      </c>
      <c r="B46">
        <v>5</v>
      </c>
      <c r="C46">
        <v>5</v>
      </c>
      <c r="D46">
        <v>5</v>
      </c>
      <c r="E46">
        <v>5</v>
      </c>
      <c r="F46">
        <v>0</v>
      </c>
      <c r="G46" t="s">
        <v>26</v>
      </c>
      <c r="H46" t="s">
        <v>101</v>
      </c>
      <c r="I46" t="s">
        <v>102</v>
      </c>
    </row>
    <row r="47" spans="1:9" x14ac:dyDescent="0.3">
      <c r="A47">
        <v>5</v>
      </c>
      <c r="B47">
        <v>5</v>
      </c>
      <c r="C47">
        <v>5</v>
      </c>
      <c r="D47">
        <v>5</v>
      </c>
      <c r="E47">
        <v>5</v>
      </c>
      <c r="F47">
        <v>1</v>
      </c>
      <c r="G47" t="s">
        <v>26</v>
      </c>
      <c r="H47" t="s">
        <v>103</v>
      </c>
      <c r="I47" t="s">
        <v>104</v>
      </c>
    </row>
    <row r="48" spans="1:9" x14ac:dyDescent="0.3">
      <c r="A48">
        <v>5</v>
      </c>
      <c r="B48">
        <v>5</v>
      </c>
      <c r="C48">
        <v>5</v>
      </c>
      <c r="D48">
        <v>5</v>
      </c>
      <c r="E48">
        <v>5</v>
      </c>
      <c r="F48">
        <v>0</v>
      </c>
      <c r="G48" t="s">
        <v>26</v>
      </c>
      <c r="H48" t="s">
        <v>105</v>
      </c>
      <c r="I48" t="s">
        <v>106</v>
      </c>
    </row>
    <row r="49" spans="1:9" x14ac:dyDescent="0.3">
      <c r="A49">
        <v>5</v>
      </c>
      <c r="B49">
        <v>5</v>
      </c>
      <c r="C49">
        <v>5</v>
      </c>
      <c r="D49">
        <v>5</v>
      </c>
      <c r="E49">
        <v>5</v>
      </c>
      <c r="F49">
        <v>0</v>
      </c>
      <c r="G49" t="s">
        <v>26</v>
      </c>
      <c r="H49" t="s">
        <v>107</v>
      </c>
      <c r="I49" t="s">
        <v>108</v>
      </c>
    </row>
    <row r="50" spans="1:9" x14ac:dyDescent="0.3">
      <c r="A50">
        <v>5</v>
      </c>
      <c r="B50">
        <v>3</v>
      </c>
      <c r="C50">
        <v>5</v>
      </c>
      <c r="D50">
        <v>5</v>
      </c>
      <c r="E50">
        <v>5</v>
      </c>
      <c r="F50">
        <v>0</v>
      </c>
      <c r="G50" t="s">
        <v>26</v>
      </c>
      <c r="H50" t="s">
        <v>109</v>
      </c>
      <c r="I50" t="s">
        <v>110</v>
      </c>
    </row>
    <row r="51" spans="1:9" x14ac:dyDescent="0.3">
      <c r="A51">
        <v>5</v>
      </c>
      <c r="B51">
        <v>5</v>
      </c>
      <c r="C51">
        <v>5</v>
      </c>
      <c r="D51">
        <v>5</v>
      </c>
      <c r="E51">
        <v>5</v>
      </c>
      <c r="F51">
        <v>0</v>
      </c>
      <c r="G51" t="s">
        <v>26</v>
      </c>
      <c r="H51" t="s">
        <v>95</v>
      </c>
      <c r="I51" t="s">
        <v>111</v>
      </c>
    </row>
    <row r="52" spans="1:9" x14ac:dyDescent="0.3">
      <c r="A52">
        <v>4</v>
      </c>
      <c r="B52">
        <v>5</v>
      </c>
      <c r="C52">
        <v>5</v>
      </c>
      <c r="D52">
        <v>5</v>
      </c>
      <c r="E52">
        <v>5</v>
      </c>
      <c r="F52">
        <v>0</v>
      </c>
      <c r="G52" t="s">
        <v>26</v>
      </c>
      <c r="H52" t="s">
        <v>112</v>
      </c>
      <c r="I52" t="s">
        <v>113</v>
      </c>
    </row>
    <row r="53" spans="1:9" x14ac:dyDescent="0.3">
      <c r="A53">
        <v>5</v>
      </c>
      <c r="B53">
        <v>5</v>
      </c>
      <c r="C53">
        <v>3</v>
      </c>
      <c r="D53">
        <v>4</v>
      </c>
      <c r="E53">
        <v>3</v>
      </c>
      <c r="F53">
        <v>0</v>
      </c>
      <c r="G53" t="s">
        <v>88</v>
      </c>
      <c r="H53" t="s">
        <v>95</v>
      </c>
      <c r="I53" t="s">
        <v>114</v>
      </c>
    </row>
    <row r="54" spans="1:9" x14ac:dyDescent="0.3">
      <c r="A54">
        <v>4</v>
      </c>
      <c r="B54">
        <v>5</v>
      </c>
      <c r="C54">
        <v>4</v>
      </c>
      <c r="D54">
        <v>3</v>
      </c>
      <c r="E54">
        <v>3</v>
      </c>
      <c r="F54">
        <v>0</v>
      </c>
      <c r="G54" t="s">
        <v>26</v>
      </c>
      <c r="H54" t="s">
        <v>95</v>
      </c>
      <c r="I54" t="s">
        <v>114</v>
      </c>
    </row>
    <row r="55" spans="1:9" x14ac:dyDescent="0.3">
      <c r="A55">
        <v>5</v>
      </c>
      <c r="B55">
        <v>5</v>
      </c>
      <c r="C55">
        <v>4</v>
      </c>
      <c r="D55">
        <v>4</v>
      </c>
      <c r="E55">
        <v>3</v>
      </c>
      <c r="F55">
        <v>0</v>
      </c>
      <c r="G55" t="s">
        <v>26</v>
      </c>
      <c r="H55" t="s">
        <v>95</v>
      </c>
      <c r="I55" t="s">
        <v>115</v>
      </c>
    </row>
    <row r="56" spans="1:9" x14ac:dyDescent="0.3">
      <c r="A56">
        <v>4</v>
      </c>
      <c r="B56">
        <v>4</v>
      </c>
      <c r="C56">
        <v>5</v>
      </c>
      <c r="D56">
        <v>4</v>
      </c>
      <c r="E56">
        <v>4</v>
      </c>
      <c r="F56">
        <v>0</v>
      </c>
      <c r="G56" t="s">
        <v>26</v>
      </c>
      <c r="H56" t="s">
        <v>116</v>
      </c>
      <c r="I56" t="s">
        <v>117</v>
      </c>
    </row>
    <row r="57" spans="1:9" x14ac:dyDescent="0.3">
      <c r="A57">
        <v>3</v>
      </c>
      <c r="B57">
        <v>2</v>
      </c>
      <c r="C57">
        <v>5</v>
      </c>
      <c r="D57">
        <v>3</v>
      </c>
      <c r="E57">
        <v>2</v>
      </c>
      <c r="F57">
        <v>0</v>
      </c>
      <c r="G57" t="s">
        <v>26</v>
      </c>
      <c r="H57" t="s">
        <v>118</v>
      </c>
      <c r="I57" t="s">
        <v>119</v>
      </c>
    </row>
    <row r="58" spans="1:9" x14ac:dyDescent="0.3">
      <c r="A58">
        <v>3</v>
      </c>
      <c r="B58">
        <v>2</v>
      </c>
      <c r="C58">
        <v>3</v>
      </c>
      <c r="D58">
        <v>4</v>
      </c>
      <c r="E58">
        <v>2</v>
      </c>
      <c r="F58">
        <v>0</v>
      </c>
      <c r="G58" t="s">
        <v>88</v>
      </c>
      <c r="H58" t="s">
        <v>120</v>
      </c>
      <c r="I58" t="s">
        <v>119</v>
      </c>
    </row>
    <row r="59" spans="1:9" x14ac:dyDescent="0.3">
      <c r="A59">
        <v>5</v>
      </c>
      <c r="B59">
        <v>5</v>
      </c>
      <c r="C59">
        <v>5</v>
      </c>
      <c r="D59">
        <v>5</v>
      </c>
      <c r="E59">
        <v>5</v>
      </c>
      <c r="F59">
        <v>1</v>
      </c>
      <c r="G59" t="s">
        <v>26</v>
      </c>
      <c r="H59" t="s">
        <v>95</v>
      </c>
      <c r="I59" t="s">
        <v>121</v>
      </c>
    </row>
    <row r="60" spans="1:9" x14ac:dyDescent="0.3">
      <c r="A60">
        <v>5</v>
      </c>
      <c r="B60">
        <v>5</v>
      </c>
      <c r="C60">
        <v>5</v>
      </c>
      <c r="D60">
        <v>5</v>
      </c>
      <c r="E60">
        <v>5</v>
      </c>
      <c r="F60">
        <v>0</v>
      </c>
      <c r="G60" t="s">
        <v>88</v>
      </c>
      <c r="H60" t="s">
        <v>122</v>
      </c>
      <c r="I60" t="s">
        <v>121</v>
      </c>
    </row>
    <row r="61" spans="1:9" x14ac:dyDescent="0.3">
      <c r="A61">
        <v>5</v>
      </c>
      <c r="B61">
        <v>5</v>
      </c>
      <c r="C61">
        <v>5</v>
      </c>
      <c r="D61">
        <v>5</v>
      </c>
      <c r="E61">
        <v>5</v>
      </c>
      <c r="F61">
        <v>0</v>
      </c>
      <c r="G61" t="s">
        <v>26</v>
      </c>
      <c r="H61" t="s">
        <v>123</v>
      </c>
      <c r="I61" t="s">
        <v>121</v>
      </c>
    </row>
    <row r="62" spans="1:9" x14ac:dyDescent="0.3">
      <c r="A62">
        <v>4</v>
      </c>
      <c r="B62">
        <v>4</v>
      </c>
      <c r="C62">
        <v>4</v>
      </c>
      <c r="D62">
        <v>3</v>
      </c>
      <c r="E62">
        <v>4</v>
      </c>
      <c r="F62">
        <v>0</v>
      </c>
      <c r="G62" t="s">
        <v>26</v>
      </c>
      <c r="H62" t="s">
        <v>95</v>
      </c>
      <c r="I62" t="s">
        <v>121</v>
      </c>
    </row>
    <row r="63" spans="1:9" x14ac:dyDescent="0.3">
      <c r="A63">
        <v>3</v>
      </c>
      <c r="B63">
        <v>2</v>
      </c>
      <c r="C63">
        <v>3</v>
      </c>
      <c r="D63">
        <v>5</v>
      </c>
      <c r="E63">
        <v>3</v>
      </c>
      <c r="F63">
        <v>0</v>
      </c>
      <c r="G63" t="s">
        <v>26</v>
      </c>
      <c r="H63" t="s">
        <v>124</v>
      </c>
      <c r="I63" t="s">
        <v>125</v>
      </c>
    </row>
    <row r="64" spans="1:9" x14ac:dyDescent="0.3">
      <c r="A64">
        <v>5</v>
      </c>
      <c r="B64">
        <v>5</v>
      </c>
      <c r="C64">
        <v>5</v>
      </c>
      <c r="D64">
        <v>5</v>
      </c>
      <c r="E64">
        <v>5</v>
      </c>
      <c r="F64">
        <v>0</v>
      </c>
      <c r="G64" t="s">
        <v>26</v>
      </c>
      <c r="H64" t="s">
        <v>95</v>
      </c>
      <c r="I64" t="s">
        <v>126</v>
      </c>
    </row>
    <row r="65" spans="1:9" x14ac:dyDescent="0.3">
      <c r="A65">
        <v>5</v>
      </c>
      <c r="B65">
        <v>5</v>
      </c>
      <c r="C65">
        <v>5</v>
      </c>
      <c r="D65">
        <v>5</v>
      </c>
      <c r="E65">
        <v>5</v>
      </c>
      <c r="F65">
        <v>0</v>
      </c>
      <c r="G65" t="s">
        <v>88</v>
      </c>
      <c r="H65" t="s">
        <v>127</v>
      </c>
      <c r="I65" t="s">
        <v>128</v>
      </c>
    </row>
    <row r="66" spans="1:9" x14ac:dyDescent="0.3">
      <c r="A66">
        <v>5</v>
      </c>
      <c r="B66">
        <v>5</v>
      </c>
      <c r="C66">
        <v>5</v>
      </c>
      <c r="D66">
        <v>5</v>
      </c>
      <c r="E66">
        <v>5</v>
      </c>
      <c r="F66">
        <v>0</v>
      </c>
      <c r="G66" t="s">
        <v>26</v>
      </c>
      <c r="H66" t="s">
        <v>127</v>
      </c>
      <c r="I66" t="s">
        <v>128</v>
      </c>
    </row>
    <row r="67" spans="1:9" x14ac:dyDescent="0.3">
      <c r="A67">
        <v>5</v>
      </c>
      <c r="B67">
        <v>5</v>
      </c>
      <c r="C67">
        <v>5</v>
      </c>
      <c r="D67">
        <v>5</v>
      </c>
      <c r="E67">
        <v>5</v>
      </c>
      <c r="F67">
        <v>0</v>
      </c>
      <c r="G67" t="s">
        <v>88</v>
      </c>
      <c r="H67" t="s">
        <v>129</v>
      </c>
      <c r="I67" t="s">
        <v>130</v>
      </c>
    </row>
    <row r="68" spans="1:9" x14ac:dyDescent="0.3">
      <c r="A68">
        <v>3</v>
      </c>
      <c r="B68">
        <v>3</v>
      </c>
      <c r="C68">
        <v>3</v>
      </c>
      <c r="D68">
        <v>3</v>
      </c>
      <c r="E68">
        <v>2</v>
      </c>
      <c r="F68">
        <v>0</v>
      </c>
      <c r="G68" t="s">
        <v>88</v>
      </c>
      <c r="H68" t="s">
        <v>131</v>
      </c>
      <c r="I68" t="s">
        <v>130</v>
      </c>
    </row>
    <row r="69" spans="1:9" x14ac:dyDescent="0.3">
      <c r="A69">
        <v>5</v>
      </c>
      <c r="B69">
        <v>5</v>
      </c>
      <c r="C69">
        <v>5</v>
      </c>
      <c r="D69">
        <v>5</v>
      </c>
      <c r="E69">
        <v>5</v>
      </c>
      <c r="F69">
        <v>0</v>
      </c>
      <c r="G69" t="s">
        <v>26</v>
      </c>
      <c r="H69" t="s">
        <v>132</v>
      </c>
      <c r="I69" t="s">
        <v>130</v>
      </c>
    </row>
    <row r="70" spans="1:9" x14ac:dyDescent="0.3">
      <c r="A70">
        <v>3</v>
      </c>
      <c r="B70">
        <v>2</v>
      </c>
      <c r="C70">
        <v>4</v>
      </c>
      <c r="D70">
        <v>5</v>
      </c>
      <c r="E70">
        <v>5</v>
      </c>
      <c r="F70">
        <v>0</v>
      </c>
      <c r="G70" t="s">
        <v>26</v>
      </c>
      <c r="H70" t="s">
        <v>133</v>
      </c>
      <c r="I70" t="s">
        <v>130</v>
      </c>
    </row>
    <row r="71" spans="1:9" x14ac:dyDescent="0.3">
      <c r="A71">
        <v>3</v>
      </c>
      <c r="B71">
        <v>3</v>
      </c>
      <c r="C71">
        <v>5</v>
      </c>
      <c r="D71">
        <v>5</v>
      </c>
      <c r="E71">
        <v>5</v>
      </c>
      <c r="F71">
        <v>0</v>
      </c>
      <c r="G71" t="s">
        <v>26</v>
      </c>
      <c r="H71" t="s">
        <v>134</v>
      </c>
      <c r="I71" t="s">
        <v>130</v>
      </c>
    </row>
    <row r="72" spans="1:9" x14ac:dyDescent="0.3">
      <c r="A72">
        <v>5</v>
      </c>
      <c r="B72">
        <v>5</v>
      </c>
      <c r="C72">
        <v>5</v>
      </c>
      <c r="D72">
        <v>5</v>
      </c>
      <c r="E72">
        <v>5</v>
      </c>
      <c r="F72">
        <v>0</v>
      </c>
      <c r="G72" t="s">
        <v>26</v>
      </c>
      <c r="H72" t="s">
        <v>135</v>
      </c>
      <c r="I72" t="s">
        <v>130</v>
      </c>
    </row>
    <row r="73" spans="1:9" x14ac:dyDescent="0.3">
      <c r="A73">
        <v>5</v>
      </c>
      <c r="B73">
        <v>5</v>
      </c>
      <c r="C73">
        <v>5</v>
      </c>
      <c r="D73">
        <v>5</v>
      </c>
      <c r="E73">
        <v>5</v>
      </c>
      <c r="F73">
        <v>0</v>
      </c>
      <c r="G73" t="s">
        <v>88</v>
      </c>
      <c r="H73" t="s">
        <v>136</v>
      </c>
      <c r="I73" t="s">
        <v>130</v>
      </c>
    </row>
    <row r="74" spans="1:9" x14ac:dyDescent="0.3">
      <c r="A74">
        <v>5</v>
      </c>
      <c r="B74">
        <v>5</v>
      </c>
      <c r="C74">
        <v>5</v>
      </c>
      <c r="D74">
        <v>5</v>
      </c>
      <c r="E74">
        <v>5</v>
      </c>
      <c r="F74">
        <v>0</v>
      </c>
      <c r="G74" t="s">
        <v>88</v>
      </c>
      <c r="H74" t="s">
        <v>137</v>
      </c>
      <c r="I74" t="s">
        <v>130</v>
      </c>
    </row>
    <row r="75" spans="1:9" x14ac:dyDescent="0.3">
      <c r="A75">
        <v>5</v>
      </c>
      <c r="B75">
        <v>5</v>
      </c>
      <c r="C75">
        <v>5</v>
      </c>
      <c r="D75">
        <v>5</v>
      </c>
      <c r="E75">
        <v>5</v>
      </c>
      <c r="F75">
        <v>0</v>
      </c>
      <c r="G75" t="s">
        <v>26</v>
      </c>
      <c r="H75" t="s">
        <v>138</v>
      </c>
      <c r="I75" t="s">
        <v>130</v>
      </c>
    </row>
    <row r="76" spans="1:9" x14ac:dyDescent="0.3">
      <c r="A76">
        <v>5</v>
      </c>
      <c r="B76">
        <v>5</v>
      </c>
      <c r="C76">
        <v>5</v>
      </c>
      <c r="D76">
        <v>5</v>
      </c>
      <c r="E76">
        <v>5</v>
      </c>
      <c r="F76">
        <v>0</v>
      </c>
      <c r="G76" t="s">
        <v>26</v>
      </c>
      <c r="H76" t="s">
        <v>139</v>
      </c>
      <c r="I76" t="s">
        <v>140</v>
      </c>
    </row>
    <row r="77" spans="1:9" x14ac:dyDescent="0.3">
      <c r="A77">
        <v>5</v>
      </c>
      <c r="B77">
        <v>5</v>
      </c>
      <c r="C77">
        <v>5</v>
      </c>
      <c r="D77">
        <v>5</v>
      </c>
      <c r="E77">
        <v>5</v>
      </c>
      <c r="F77">
        <v>0</v>
      </c>
      <c r="G77" t="s">
        <v>26</v>
      </c>
      <c r="H77" t="s">
        <v>141</v>
      </c>
      <c r="I77" t="s">
        <v>142</v>
      </c>
    </row>
    <row r="78" spans="1:9" x14ac:dyDescent="0.3">
      <c r="A78">
        <v>4</v>
      </c>
      <c r="B78">
        <v>5</v>
      </c>
      <c r="C78">
        <v>5</v>
      </c>
      <c r="D78">
        <v>5</v>
      </c>
      <c r="E78">
        <v>5</v>
      </c>
      <c r="F78">
        <v>0</v>
      </c>
      <c r="G78" t="s">
        <v>26</v>
      </c>
      <c r="H78" t="s">
        <v>143</v>
      </c>
      <c r="I78" t="s">
        <v>144</v>
      </c>
    </row>
    <row r="79" spans="1:9" x14ac:dyDescent="0.3">
      <c r="A79">
        <v>5</v>
      </c>
      <c r="B79">
        <v>5</v>
      </c>
      <c r="C79">
        <v>5</v>
      </c>
      <c r="D79">
        <v>5</v>
      </c>
      <c r="E79">
        <v>5</v>
      </c>
      <c r="F79">
        <v>0</v>
      </c>
      <c r="G79" t="s">
        <v>26</v>
      </c>
      <c r="H79" t="s">
        <v>145</v>
      </c>
      <c r="I79" t="s">
        <v>146</v>
      </c>
    </row>
    <row r="80" spans="1:9" x14ac:dyDescent="0.3">
      <c r="A80">
        <v>5</v>
      </c>
      <c r="B80">
        <v>3</v>
      </c>
      <c r="C80">
        <v>5</v>
      </c>
      <c r="D80">
        <v>5</v>
      </c>
      <c r="E80">
        <v>5</v>
      </c>
      <c r="F80">
        <v>0</v>
      </c>
      <c r="G80" t="s">
        <v>26</v>
      </c>
      <c r="H80" t="s">
        <v>147</v>
      </c>
      <c r="I80" t="s">
        <v>148</v>
      </c>
    </row>
    <row r="81" spans="1:9" x14ac:dyDescent="0.3">
      <c r="A81">
        <v>5</v>
      </c>
      <c r="B81">
        <v>5</v>
      </c>
      <c r="C81">
        <v>5</v>
      </c>
      <c r="D81">
        <v>5</v>
      </c>
      <c r="E81">
        <v>5</v>
      </c>
      <c r="F81">
        <v>0</v>
      </c>
      <c r="G81" t="s">
        <v>26</v>
      </c>
      <c r="H81" t="s">
        <v>149</v>
      </c>
      <c r="I81" t="s">
        <v>148</v>
      </c>
    </row>
    <row r="82" spans="1:9" x14ac:dyDescent="0.3">
      <c r="A82">
        <v>5</v>
      </c>
      <c r="B82">
        <v>5</v>
      </c>
      <c r="C82">
        <v>5</v>
      </c>
      <c r="D82">
        <v>5</v>
      </c>
      <c r="E82">
        <v>5</v>
      </c>
      <c r="F82">
        <v>1</v>
      </c>
      <c r="G82" t="s">
        <v>26</v>
      </c>
      <c r="H82" t="s">
        <v>150</v>
      </c>
      <c r="I82" t="s">
        <v>151</v>
      </c>
    </row>
    <row r="83" spans="1:9" x14ac:dyDescent="0.3">
      <c r="A83">
        <v>5</v>
      </c>
      <c r="B83">
        <v>5</v>
      </c>
      <c r="C83">
        <v>5</v>
      </c>
      <c r="D83">
        <v>5</v>
      </c>
      <c r="E83">
        <v>5</v>
      </c>
      <c r="F83">
        <v>1</v>
      </c>
      <c r="G83" t="s">
        <v>26</v>
      </c>
      <c r="H83" t="s">
        <v>122</v>
      </c>
      <c r="I83" t="s">
        <v>151</v>
      </c>
    </row>
    <row r="84" spans="1:9" x14ac:dyDescent="0.3">
      <c r="A84">
        <v>5</v>
      </c>
      <c r="B84">
        <v>5</v>
      </c>
      <c r="C84">
        <v>5</v>
      </c>
      <c r="D84">
        <v>5</v>
      </c>
      <c r="E84">
        <v>5</v>
      </c>
      <c r="F84">
        <v>0</v>
      </c>
      <c r="G84" t="s">
        <v>26</v>
      </c>
      <c r="H84" t="s">
        <v>152</v>
      </c>
      <c r="I84" t="s">
        <v>153</v>
      </c>
    </row>
    <row r="85" spans="1:9" x14ac:dyDescent="0.3">
      <c r="A85">
        <v>5</v>
      </c>
      <c r="B85">
        <v>5</v>
      </c>
      <c r="C85">
        <v>5</v>
      </c>
      <c r="D85">
        <v>5</v>
      </c>
      <c r="E85">
        <v>5</v>
      </c>
      <c r="F85">
        <v>0</v>
      </c>
      <c r="G85" t="s">
        <v>26</v>
      </c>
      <c r="H85" t="s">
        <v>154</v>
      </c>
      <c r="I85" t="s">
        <v>153</v>
      </c>
    </row>
    <row r="86" spans="1:9" x14ac:dyDescent="0.3">
      <c r="A86">
        <v>5</v>
      </c>
      <c r="B86">
        <v>4</v>
      </c>
      <c r="C86">
        <v>5</v>
      </c>
      <c r="D86">
        <v>5</v>
      </c>
      <c r="E86">
        <v>5</v>
      </c>
      <c r="F86">
        <v>1</v>
      </c>
      <c r="G86" t="s">
        <v>26</v>
      </c>
      <c r="H86" t="s">
        <v>155</v>
      </c>
      <c r="I86" t="s">
        <v>156</v>
      </c>
    </row>
    <row r="87" spans="1:9" x14ac:dyDescent="0.3">
      <c r="A87">
        <v>5</v>
      </c>
      <c r="B87">
        <v>5</v>
      </c>
      <c r="C87">
        <v>5</v>
      </c>
      <c r="D87">
        <v>5</v>
      </c>
      <c r="E87">
        <v>5</v>
      </c>
      <c r="F87">
        <v>0</v>
      </c>
      <c r="G87" t="s">
        <v>26</v>
      </c>
      <c r="H87" t="s">
        <v>157</v>
      </c>
      <c r="I87" t="s">
        <v>158</v>
      </c>
    </row>
    <row r="88" spans="1:9" x14ac:dyDescent="0.3">
      <c r="A88">
        <v>5</v>
      </c>
      <c r="B88">
        <v>5</v>
      </c>
      <c r="C88">
        <v>5</v>
      </c>
      <c r="D88">
        <v>5</v>
      </c>
      <c r="E88">
        <v>5</v>
      </c>
      <c r="F88">
        <v>0</v>
      </c>
      <c r="G88" t="s">
        <v>26</v>
      </c>
      <c r="H88" t="s">
        <v>159</v>
      </c>
      <c r="I88" t="s">
        <v>160</v>
      </c>
    </row>
    <row r="89" spans="1:9" x14ac:dyDescent="0.3">
      <c r="A89">
        <v>4</v>
      </c>
      <c r="B89">
        <v>4</v>
      </c>
      <c r="C89">
        <v>5</v>
      </c>
      <c r="D89">
        <v>5</v>
      </c>
      <c r="E89">
        <v>5</v>
      </c>
      <c r="F89">
        <v>0</v>
      </c>
      <c r="G89" t="s">
        <v>26</v>
      </c>
      <c r="H89" t="s">
        <v>161</v>
      </c>
      <c r="I89" t="s">
        <v>160</v>
      </c>
    </row>
    <row r="90" spans="1:9" x14ac:dyDescent="0.3">
      <c r="A90">
        <v>5</v>
      </c>
      <c r="B90">
        <v>5</v>
      </c>
      <c r="C90">
        <v>5</v>
      </c>
      <c r="D90">
        <v>5</v>
      </c>
      <c r="E90">
        <v>5</v>
      </c>
      <c r="F90">
        <v>0</v>
      </c>
      <c r="G90" t="s">
        <v>26</v>
      </c>
      <c r="H90" t="s">
        <v>162</v>
      </c>
      <c r="I90" t="s">
        <v>160</v>
      </c>
    </row>
    <row r="91" spans="1:9" x14ac:dyDescent="0.3">
      <c r="A91">
        <v>5</v>
      </c>
      <c r="B91">
        <v>5</v>
      </c>
      <c r="C91">
        <v>5</v>
      </c>
      <c r="D91">
        <v>5</v>
      </c>
      <c r="E91">
        <v>5</v>
      </c>
      <c r="F91">
        <v>0</v>
      </c>
      <c r="G91" t="s">
        <v>26</v>
      </c>
      <c r="H91" t="s">
        <v>163</v>
      </c>
      <c r="I91" t="s">
        <v>160</v>
      </c>
    </row>
    <row r="92" spans="1:9" x14ac:dyDescent="0.3">
      <c r="A92">
        <v>5</v>
      </c>
      <c r="B92">
        <v>5</v>
      </c>
      <c r="C92">
        <v>5</v>
      </c>
      <c r="D92">
        <v>5</v>
      </c>
      <c r="E92">
        <v>5</v>
      </c>
      <c r="F92">
        <v>0</v>
      </c>
      <c r="G92" t="s">
        <v>26</v>
      </c>
      <c r="H92" t="s">
        <v>164</v>
      </c>
      <c r="I92" t="s">
        <v>165</v>
      </c>
    </row>
    <row r="93" spans="1:9" x14ac:dyDescent="0.3">
      <c r="A93">
        <v>4</v>
      </c>
      <c r="B93">
        <v>4</v>
      </c>
      <c r="C93">
        <v>5</v>
      </c>
      <c r="D93">
        <v>5</v>
      </c>
      <c r="E93">
        <v>4</v>
      </c>
      <c r="F93">
        <v>0</v>
      </c>
      <c r="G93" t="s">
        <v>26</v>
      </c>
      <c r="H93" t="s">
        <v>166</v>
      </c>
      <c r="I93" t="s">
        <v>165</v>
      </c>
    </row>
    <row r="94" spans="1:9" x14ac:dyDescent="0.3">
      <c r="A94">
        <v>4</v>
      </c>
      <c r="B94">
        <v>3</v>
      </c>
      <c r="C94">
        <v>5</v>
      </c>
      <c r="D94">
        <v>5</v>
      </c>
      <c r="E94">
        <v>5</v>
      </c>
      <c r="F94">
        <v>0</v>
      </c>
      <c r="G94" t="s">
        <v>26</v>
      </c>
      <c r="H94" t="s">
        <v>122</v>
      </c>
      <c r="I94" t="s">
        <v>165</v>
      </c>
    </row>
    <row r="95" spans="1:9" x14ac:dyDescent="0.3">
      <c r="A95">
        <v>5</v>
      </c>
      <c r="B95">
        <v>5</v>
      </c>
      <c r="C95">
        <v>5</v>
      </c>
      <c r="D95">
        <v>5</v>
      </c>
      <c r="E95">
        <v>5</v>
      </c>
      <c r="F95">
        <v>0</v>
      </c>
      <c r="G95" t="s">
        <v>88</v>
      </c>
      <c r="H95" t="s">
        <v>167</v>
      </c>
      <c r="I95" t="s">
        <v>165</v>
      </c>
    </row>
    <row r="96" spans="1:9" x14ac:dyDescent="0.3">
      <c r="A96">
        <v>5</v>
      </c>
      <c r="B96">
        <v>5</v>
      </c>
      <c r="C96">
        <v>5</v>
      </c>
      <c r="D96">
        <v>5</v>
      </c>
      <c r="E96">
        <v>5</v>
      </c>
      <c r="F96">
        <v>0</v>
      </c>
      <c r="G96" t="s">
        <v>26</v>
      </c>
      <c r="H96" t="s">
        <v>168</v>
      </c>
      <c r="I96" t="s">
        <v>165</v>
      </c>
    </row>
    <row r="97" spans="1:9" x14ac:dyDescent="0.3">
      <c r="A97">
        <v>5</v>
      </c>
      <c r="B97">
        <v>5</v>
      </c>
      <c r="C97">
        <v>5</v>
      </c>
      <c r="D97">
        <v>5</v>
      </c>
      <c r="E97">
        <v>5</v>
      </c>
      <c r="F97">
        <v>0</v>
      </c>
      <c r="G97" t="s">
        <v>26</v>
      </c>
      <c r="H97" t="s">
        <v>169</v>
      </c>
      <c r="I97" t="s">
        <v>165</v>
      </c>
    </row>
    <row r="98" spans="1:9" x14ac:dyDescent="0.3">
      <c r="A98">
        <v>5</v>
      </c>
      <c r="B98">
        <v>5</v>
      </c>
      <c r="C98">
        <v>5</v>
      </c>
      <c r="D98">
        <v>5</v>
      </c>
      <c r="E98">
        <v>5</v>
      </c>
      <c r="F98">
        <v>0</v>
      </c>
      <c r="G98" t="s">
        <v>26</v>
      </c>
      <c r="H98" t="s">
        <v>169</v>
      </c>
      <c r="I98" t="s">
        <v>165</v>
      </c>
    </row>
    <row r="99" spans="1:9" x14ac:dyDescent="0.3">
      <c r="A99">
        <v>5</v>
      </c>
      <c r="B99">
        <v>5</v>
      </c>
      <c r="C99">
        <v>5</v>
      </c>
      <c r="D99">
        <v>5</v>
      </c>
      <c r="E99">
        <v>5</v>
      </c>
      <c r="F99">
        <v>1</v>
      </c>
      <c r="G99" t="s">
        <v>26</v>
      </c>
      <c r="H99" t="s">
        <v>170</v>
      </c>
      <c r="I99" t="s">
        <v>165</v>
      </c>
    </row>
    <row r="100" spans="1:9" x14ac:dyDescent="0.3">
      <c r="A100">
        <v>4</v>
      </c>
      <c r="B100">
        <v>4</v>
      </c>
      <c r="C100">
        <v>5</v>
      </c>
      <c r="D100">
        <v>5</v>
      </c>
      <c r="E100">
        <v>5</v>
      </c>
      <c r="F100">
        <v>0</v>
      </c>
      <c r="G100" t="s">
        <v>26</v>
      </c>
      <c r="H100" t="s">
        <v>171</v>
      </c>
      <c r="I100" t="s">
        <v>165</v>
      </c>
    </row>
    <row r="101" spans="1:9" x14ac:dyDescent="0.3">
      <c r="A101">
        <v>5</v>
      </c>
      <c r="B101">
        <v>5</v>
      </c>
      <c r="C101">
        <v>5</v>
      </c>
      <c r="D101">
        <v>5</v>
      </c>
      <c r="E101">
        <v>5</v>
      </c>
      <c r="F101">
        <v>0</v>
      </c>
      <c r="G101" t="s">
        <v>26</v>
      </c>
      <c r="H101" t="s">
        <v>172</v>
      </c>
      <c r="I101" t="s">
        <v>165</v>
      </c>
    </row>
    <row r="102" spans="1:9" x14ac:dyDescent="0.3">
      <c r="A102">
        <v>4</v>
      </c>
      <c r="B102">
        <v>3</v>
      </c>
      <c r="C102">
        <v>5</v>
      </c>
      <c r="D102">
        <v>5</v>
      </c>
      <c r="E102">
        <v>4</v>
      </c>
      <c r="F102">
        <v>0</v>
      </c>
      <c r="G102" t="s">
        <v>26</v>
      </c>
      <c r="H102" t="s">
        <v>173</v>
      </c>
      <c r="I102" t="s">
        <v>165</v>
      </c>
    </row>
    <row r="103" spans="1:9" x14ac:dyDescent="0.3">
      <c r="A103">
        <v>5</v>
      </c>
      <c r="B103">
        <v>5</v>
      </c>
      <c r="C103">
        <v>5</v>
      </c>
      <c r="D103">
        <v>5</v>
      </c>
      <c r="E103">
        <v>5</v>
      </c>
      <c r="F103">
        <v>0</v>
      </c>
      <c r="G103" t="s">
        <v>26</v>
      </c>
      <c r="H103" t="s">
        <v>174</v>
      </c>
      <c r="I103" t="s">
        <v>165</v>
      </c>
    </row>
    <row r="104" spans="1:9" x14ac:dyDescent="0.3">
      <c r="A104">
        <v>5</v>
      </c>
      <c r="B104">
        <v>5</v>
      </c>
      <c r="C104">
        <v>5</v>
      </c>
      <c r="D104">
        <v>5</v>
      </c>
      <c r="E104">
        <v>5</v>
      </c>
      <c r="F104">
        <v>0</v>
      </c>
      <c r="G104" t="s">
        <v>26</v>
      </c>
      <c r="H104" t="s">
        <v>175</v>
      </c>
      <c r="I104" t="s">
        <v>165</v>
      </c>
    </row>
    <row r="105" spans="1:9" x14ac:dyDescent="0.3">
      <c r="A105">
        <v>5</v>
      </c>
      <c r="B105">
        <v>5</v>
      </c>
      <c r="C105">
        <v>5</v>
      </c>
      <c r="D105">
        <v>5</v>
      </c>
      <c r="E105">
        <v>5</v>
      </c>
      <c r="F105">
        <v>0</v>
      </c>
      <c r="G105" t="s">
        <v>26</v>
      </c>
      <c r="H105" t="s">
        <v>176</v>
      </c>
      <c r="I105" t="s">
        <v>165</v>
      </c>
    </row>
    <row r="106" spans="1:9" x14ac:dyDescent="0.3">
      <c r="A106">
        <v>5</v>
      </c>
      <c r="B106">
        <v>5</v>
      </c>
      <c r="C106">
        <v>5</v>
      </c>
      <c r="D106">
        <v>5</v>
      </c>
      <c r="E106">
        <v>5</v>
      </c>
      <c r="F106">
        <v>0</v>
      </c>
      <c r="G106" t="s">
        <v>26</v>
      </c>
      <c r="H106" t="s">
        <v>177</v>
      </c>
      <c r="I106" t="s">
        <v>165</v>
      </c>
    </row>
    <row r="107" spans="1:9" x14ac:dyDescent="0.3">
      <c r="A107">
        <v>5</v>
      </c>
      <c r="B107">
        <v>5</v>
      </c>
      <c r="C107">
        <v>5</v>
      </c>
      <c r="D107">
        <v>5</v>
      </c>
      <c r="E107">
        <v>5</v>
      </c>
      <c r="F107">
        <v>0</v>
      </c>
      <c r="G107" t="s">
        <v>26</v>
      </c>
      <c r="H107" t="s">
        <v>178</v>
      </c>
      <c r="I107" t="s">
        <v>165</v>
      </c>
    </row>
    <row r="108" spans="1:9" x14ac:dyDescent="0.3">
      <c r="A108">
        <v>5</v>
      </c>
      <c r="B108">
        <v>5</v>
      </c>
      <c r="C108">
        <v>5</v>
      </c>
      <c r="D108">
        <v>5</v>
      </c>
      <c r="E108">
        <v>5</v>
      </c>
      <c r="F108">
        <v>0</v>
      </c>
      <c r="G108" t="s">
        <v>26</v>
      </c>
      <c r="H108" t="s">
        <v>178</v>
      </c>
      <c r="I108" t="s">
        <v>165</v>
      </c>
    </row>
    <row r="109" spans="1:9" x14ac:dyDescent="0.3">
      <c r="A109">
        <v>5</v>
      </c>
      <c r="B109">
        <v>5</v>
      </c>
      <c r="C109">
        <v>5</v>
      </c>
      <c r="D109">
        <v>5</v>
      </c>
      <c r="E109">
        <v>5</v>
      </c>
      <c r="F109">
        <v>0</v>
      </c>
      <c r="G109" t="s">
        <v>26</v>
      </c>
      <c r="H109" t="s">
        <v>155</v>
      </c>
      <c r="I109" t="s">
        <v>165</v>
      </c>
    </row>
    <row r="110" spans="1:9" x14ac:dyDescent="0.3">
      <c r="A110">
        <v>5</v>
      </c>
      <c r="B110">
        <v>5</v>
      </c>
      <c r="C110">
        <v>5</v>
      </c>
      <c r="D110">
        <v>5</v>
      </c>
      <c r="E110">
        <v>5</v>
      </c>
      <c r="F110">
        <v>0</v>
      </c>
      <c r="G110" t="s">
        <v>26</v>
      </c>
      <c r="H110" t="s">
        <v>179</v>
      </c>
      <c r="I110" t="s">
        <v>165</v>
      </c>
    </row>
    <row r="111" spans="1:9" x14ac:dyDescent="0.3">
      <c r="A111">
        <v>5</v>
      </c>
      <c r="B111">
        <v>5</v>
      </c>
      <c r="C111">
        <v>5</v>
      </c>
      <c r="D111">
        <v>5</v>
      </c>
      <c r="E111">
        <v>5</v>
      </c>
      <c r="F111">
        <v>0</v>
      </c>
      <c r="G111" t="s">
        <v>26</v>
      </c>
      <c r="H111" t="s">
        <v>180</v>
      </c>
      <c r="I111" t="s">
        <v>165</v>
      </c>
    </row>
    <row r="112" spans="1:9" x14ac:dyDescent="0.3">
      <c r="A112">
        <v>4</v>
      </c>
      <c r="B112">
        <v>4</v>
      </c>
      <c r="C112">
        <v>5</v>
      </c>
      <c r="D112">
        <v>5</v>
      </c>
      <c r="E112">
        <v>5</v>
      </c>
      <c r="F112">
        <v>0</v>
      </c>
      <c r="G112" t="s">
        <v>26</v>
      </c>
      <c r="H112" t="s">
        <v>181</v>
      </c>
      <c r="I112" t="s">
        <v>165</v>
      </c>
    </row>
    <row r="113" spans="1:9" x14ac:dyDescent="0.3">
      <c r="A113">
        <v>5</v>
      </c>
      <c r="B113">
        <v>5</v>
      </c>
      <c r="C113">
        <v>5</v>
      </c>
      <c r="D113">
        <v>5</v>
      </c>
      <c r="E113">
        <v>5</v>
      </c>
      <c r="F113">
        <v>0</v>
      </c>
      <c r="G113" t="s">
        <v>26</v>
      </c>
      <c r="H113" t="s">
        <v>182</v>
      </c>
      <c r="I113" t="s">
        <v>165</v>
      </c>
    </row>
    <row r="114" spans="1:9" x14ac:dyDescent="0.3">
      <c r="A114">
        <v>5</v>
      </c>
      <c r="B114">
        <v>5</v>
      </c>
      <c r="C114">
        <v>5</v>
      </c>
      <c r="D114">
        <v>5</v>
      </c>
      <c r="E114">
        <v>5</v>
      </c>
      <c r="F114">
        <v>0</v>
      </c>
      <c r="G114" t="s">
        <v>26</v>
      </c>
      <c r="H114" t="s">
        <v>183</v>
      </c>
      <c r="I114" t="s">
        <v>165</v>
      </c>
    </row>
    <row r="115" spans="1:9" x14ac:dyDescent="0.3">
      <c r="A115">
        <v>5</v>
      </c>
      <c r="B115">
        <v>5</v>
      </c>
      <c r="C115">
        <v>5</v>
      </c>
      <c r="D115">
        <v>5</v>
      </c>
      <c r="E115">
        <v>5</v>
      </c>
      <c r="F115">
        <v>0</v>
      </c>
      <c r="G115" t="s">
        <v>26</v>
      </c>
      <c r="H115" t="s">
        <v>184</v>
      </c>
      <c r="I115" t="s">
        <v>165</v>
      </c>
    </row>
    <row r="116" spans="1:9" x14ac:dyDescent="0.3">
      <c r="A116">
        <v>5</v>
      </c>
      <c r="B116">
        <v>5</v>
      </c>
      <c r="C116">
        <v>5</v>
      </c>
      <c r="D116">
        <v>5</v>
      </c>
      <c r="E116">
        <v>5</v>
      </c>
      <c r="F116">
        <v>0</v>
      </c>
      <c r="G116" t="s">
        <v>26</v>
      </c>
      <c r="H116" t="s">
        <v>185</v>
      </c>
      <c r="I116" t="s">
        <v>165</v>
      </c>
    </row>
    <row r="117" spans="1:9" x14ac:dyDescent="0.3">
      <c r="A117">
        <v>4</v>
      </c>
      <c r="B117">
        <v>4</v>
      </c>
      <c r="C117">
        <v>5</v>
      </c>
      <c r="D117">
        <v>5</v>
      </c>
      <c r="E117">
        <v>5</v>
      </c>
      <c r="F117">
        <v>0</v>
      </c>
      <c r="G117" t="s">
        <v>26</v>
      </c>
      <c r="H117" t="s">
        <v>186</v>
      </c>
      <c r="I117" t="s">
        <v>165</v>
      </c>
    </row>
    <row r="118" spans="1:9" x14ac:dyDescent="0.3">
      <c r="A118">
        <v>5</v>
      </c>
      <c r="B118">
        <v>5</v>
      </c>
      <c r="C118">
        <v>5</v>
      </c>
      <c r="D118">
        <v>5</v>
      </c>
      <c r="E118">
        <v>5</v>
      </c>
      <c r="F118">
        <v>0</v>
      </c>
      <c r="G118" t="s">
        <v>26</v>
      </c>
      <c r="H118" t="s">
        <v>187</v>
      </c>
      <c r="I118" t="s">
        <v>165</v>
      </c>
    </row>
    <row r="119" spans="1:9" x14ac:dyDescent="0.3">
      <c r="A119">
        <v>5</v>
      </c>
      <c r="B119">
        <v>5</v>
      </c>
      <c r="C119">
        <v>5</v>
      </c>
      <c r="D119">
        <v>5</v>
      </c>
      <c r="E119">
        <v>5</v>
      </c>
      <c r="F119">
        <v>0</v>
      </c>
      <c r="G119" t="s">
        <v>26</v>
      </c>
      <c r="H119" t="s">
        <v>188</v>
      </c>
      <c r="I119" t="s">
        <v>189</v>
      </c>
    </row>
    <row r="120" spans="1:9" x14ac:dyDescent="0.3">
      <c r="A120">
        <v>5</v>
      </c>
      <c r="B120">
        <v>5</v>
      </c>
      <c r="C120">
        <v>5</v>
      </c>
      <c r="D120">
        <v>5</v>
      </c>
      <c r="E120">
        <v>5</v>
      </c>
      <c r="F120">
        <v>0</v>
      </c>
      <c r="G120" t="s">
        <v>26</v>
      </c>
      <c r="H120" t="s">
        <v>190</v>
      </c>
      <c r="I120" t="s">
        <v>189</v>
      </c>
    </row>
    <row r="121" spans="1:9" x14ac:dyDescent="0.3">
      <c r="A121">
        <v>4</v>
      </c>
      <c r="B121">
        <v>5</v>
      </c>
      <c r="C121">
        <v>5</v>
      </c>
      <c r="D121">
        <v>5</v>
      </c>
      <c r="E121">
        <v>5</v>
      </c>
      <c r="F121">
        <v>0</v>
      </c>
      <c r="G121" t="s">
        <v>26</v>
      </c>
      <c r="H121" t="s">
        <v>175</v>
      </c>
      <c r="I121" t="s">
        <v>189</v>
      </c>
    </row>
    <row r="122" spans="1:9" x14ac:dyDescent="0.3">
      <c r="A122">
        <v>5</v>
      </c>
      <c r="B122">
        <v>4</v>
      </c>
      <c r="C122">
        <v>5</v>
      </c>
      <c r="D122">
        <v>5</v>
      </c>
      <c r="E122">
        <v>5</v>
      </c>
      <c r="F122">
        <v>0</v>
      </c>
      <c r="G122" t="s">
        <v>26</v>
      </c>
      <c r="H122" t="s">
        <v>191</v>
      </c>
      <c r="I122" t="s">
        <v>189</v>
      </c>
    </row>
    <row r="123" spans="1:9" x14ac:dyDescent="0.3">
      <c r="A123">
        <v>5</v>
      </c>
      <c r="B123">
        <v>4</v>
      </c>
      <c r="C123">
        <v>5</v>
      </c>
      <c r="D123">
        <v>5</v>
      </c>
      <c r="E123">
        <v>5</v>
      </c>
      <c r="F123">
        <v>1</v>
      </c>
      <c r="G123" t="s">
        <v>26</v>
      </c>
      <c r="H123" t="s">
        <v>192</v>
      </c>
      <c r="I123" t="s">
        <v>189</v>
      </c>
    </row>
    <row r="124" spans="1:9" x14ac:dyDescent="0.3">
      <c r="A124">
        <v>3</v>
      </c>
      <c r="B124">
        <v>3</v>
      </c>
      <c r="C124">
        <v>4</v>
      </c>
      <c r="D124">
        <v>5</v>
      </c>
      <c r="E124">
        <v>5</v>
      </c>
      <c r="F124">
        <v>0</v>
      </c>
      <c r="G124" t="s">
        <v>26</v>
      </c>
      <c r="H124" t="s">
        <v>122</v>
      </c>
      <c r="I124" t="s">
        <v>189</v>
      </c>
    </row>
    <row r="125" spans="1:9" x14ac:dyDescent="0.3">
      <c r="A125">
        <v>5</v>
      </c>
      <c r="B125">
        <v>5</v>
      </c>
      <c r="C125">
        <v>5</v>
      </c>
      <c r="D125">
        <v>5</v>
      </c>
      <c r="E125">
        <v>5</v>
      </c>
      <c r="F125">
        <v>0</v>
      </c>
      <c r="G125" t="s">
        <v>88</v>
      </c>
      <c r="H125" t="s">
        <v>193</v>
      </c>
      <c r="I125" t="s">
        <v>189</v>
      </c>
    </row>
    <row r="126" spans="1:9" x14ac:dyDescent="0.3">
      <c r="A126">
        <v>5</v>
      </c>
      <c r="B126">
        <v>5</v>
      </c>
      <c r="C126">
        <v>5</v>
      </c>
      <c r="D126">
        <v>5</v>
      </c>
      <c r="E126">
        <v>5</v>
      </c>
      <c r="F126">
        <v>0</v>
      </c>
      <c r="G126" t="s">
        <v>26</v>
      </c>
      <c r="H126" t="s">
        <v>193</v>
      </c>
      <c r="I126" t="s">
        <v>189</v>
      </c>
    </row>
    <row r="127" spans="1:9" x14ac:dyDescent="0.3">
      <c r="A127">
        <v>3</v>
      </c>
      <c r="B127">
        <v>4</v>
      </c>
      <c r="C127">
        <v>5</v>
      </c>
      <c r="D127">
        <v>5</v>
      </c>
      <c r="E127">
        <v>4</v>
      </c>
      <c r="F127">
        <v>0</v>
      </c>
      <c r="G127" t="s">
        <v>26</v>
      </c>
      <c r="H127" t="s">
        <v>194</v>
      </c>
      <c r="I12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14683Analizis</vt:lpstr>
      <vt:lpstr>14683Analizis II</vt:lpstr>
      <vt:lpstr>Sheet2</vt:lpstr>
      <vt:lpstr>F1</vt:lpstr>
      <vt:lpstr>14683dmla</vt:lpstr>
      <vt:lpstr>14683BESZ</vt:lpstr>
      <vt:lpstr>14683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hallgato</dc:creator>
  <cp:lastModifiedBy>Lttd</cp:lastModifiedBy>
  <dcterms:created xsi:type="dcterms:W3CDTF">2022-03-20T05:28:59Z</dcterms:created>
  <dcterms:modified xsi:type="dcterms:W3CDTF">2022-03-26T03:36:34Z</dcterms:modified>
</cp:coreProperties>
</file>