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5674\var\www\miau\data\miau\284\"/>
    </mc:Choice>
  </mc:AlternateContent>
  <xr:revisionPtr revIDLastSave="0" documentId="13_ncr:1_{2CED5277-55BC-4F6D-B8C4-E573566CE1C0}" xr6:coauthVersionLast="47" xr6:coauthVersionMax="47" xr10:uidLastSave="{00000000-0000-0000-0000-000000000000}"/>
  <bookViews>
    <workbookView xWindow="-108" yWindow="-108" windowWidth="23256" windowHeight="12720" tabRatio="753" xr2:uid="{18D9C12D-15D5-4777-83E2-FC530292783C}"/>
  </bookViews>
  <sheets>
    <sheet name="Munka1" sheetId="1" r:id="rId1"/>
    <sheet name="Munka1B" sheetId="3" r:id="rId2"/>
    <sheet name="Munka1C" sheetId="4" r:id="rId3"/>
    <sheet name="Munka1C (2)" sheetId="5" r:id="rId4"/>
    <sheet name="Munka2" sheetId="2" r:id="rId5"/>
    <sheet name="tények" sheetId="6" r:id="rId6"/>
    <sheet name="induktiv" sheetId="8" r:id="rId7"/>
    <sheet name="Munka10" sheetId="10" r:id="rId8"/>
    <sheet name="manualis" sheetId="9" r:id="rId9"/>
    <sheet name="tények (2)" sheetId="7" r:id="rId10"/>
    <sheet name="Munka11" sheetId="11" r:id="rId11"/>
  </sheets>
  <definedNames>
    <definedName name="_xlnm._FilterDatabase" localSheetId="8" hidden="1">manualis!$A$1:$H$82</definedName>
    <definedName name="_xlnm._FilterDatabase" localSheetId="9" hidden="1">'tények (2)'!$B$1:$X$24</definedName>
  </definedNames>
  <calcPr calcId="191029"/>
  <pivotCaches>
    <pivotCache cacheId="0" r:id="rId12"/>
    <pivotCache cacheId="1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9" l="1"/>
  <c r="L3" i="9"/>
  <c r="M3" i="9"/>
  <c r="N3" i="9"/>
  <c r="O3" i="9"/>
  <c r="H3" i="9" s="1"/>
  <c r="L4" i="9"/>
  <c r="M4" i="9"/>
  <c r="N4" i="9"/>
  <c r="O4" i="9"/>
  <c r="H4" i="9" s="1"/>
  <c r="L5" i="9"/>
  <c r="M5" i="9"/>
  <c r="N5" i="9"/>
  <c r="O5" i="9"/>
  <c r="H5" i="9" s="1"/>
  <c r="L6" i="9"/>
  <c r="M6" i="9"/>
  <c r="N6" i="9"/>
  <c r="O6" i="9"/>
  <c r="L7" i="9"/>
  <c r="M7" i="9"/>
  <c r="N7" i="9"/>
  <c r="O7" i="9"/>
  <c r="H7" i="9" s="1"/>
  <c r="L8" i="9"/>
  <c r="M8" i="9"/>
  <c r="N8" i="9"/>
  <c r="O8" i="9"/>
  <c r="H8" i="9" s="1"/>
  <c r="L9" i="9"/>
  <c r="M9" i="9"/>
  <c r="N9" i="9"/>
  <c r="O9" i="9"/>
  <c r="H9" i="9" s="1"/>
  <c r="L10" i="9"/>
  <c r="M10" i="9"/>
  <c r="N10" i="9"/>
  <c r="O10" i="9"/>
  <c r="L11" i="9"/>
  <c r="M11" i="9"/>
  <c r="N11" i="9"/>
  <c r="O11" i="9"/>
  <c r="H11" i="9" s="1"/>
  <c r="L12" i="9"/>
  <c r="M12" i="9"/>
  <c r="N12" i="9"/>
  <c r="O12" i="9"/>
  <c r="H12" i="9" s="1"/>
  <c r="L13" i="9"/>
  <c r="M13" i="9"/>
  <c r="N13" i="9"/>
  <c r="O13" i="9"/>
  <c r="H13" i="9" s="1"/>
  <c r="L14" i="9"/>
  <c r="M14" i="9"/>
  <c r="N14" i="9"/>
  <c r="O14" i="9"/>
  <c r="L15" i="9"/>
  <c r="M15" i="9"/>
  <c r="N15" i="9"/>
  <c r="O15" i="9"/>
  <c r="H15" i="9" s="1"/>
  <c r="L16" i="9"/>
  <c r="M16" i="9"/>
  <c r="N16" i="9"/>
  <c r="O16" i="9"/>
  <c r="H16" i="9" s="1"/>
  <c r="L17" i="9"/>
  <c r="M17" i="9"/>
  <c r="N17" i="9"/>
  <c r="O17" i="9"/>
  <c r="H17" i="9" s="1"/>
  <c r="L18" i="9"/>
  <c r="M18" i="9"/>
  <c r="N18" i="9"/>
  <c r="O18" i="9"/>
  <c r="L19" i="9"/>
  <c r="M19" i="9"/>
  <c r="N19" i="9"/>
  <c r="O19" i="9"/>
  <c r="H19" i="9" s="1"/>
  <c r="L20" i="9"/>
  <c r="M20" i="9"/>
  <c r="N20" i="9"/>
  <c r="O20" i="9"/>
  <c r="H20" i="9" s="1"/>
  <c r="L21" i="9"/>
  <c r="M21" i="9"/>
  <c r="N21" i="9"/>
  <c r="O21" i="9"/>
  <c r="H21" i="9" s="1"/>
  <c r="L22" i="9"/>
  <c r="M22" i="9"/>
  <c r="N22" i="9"/>
  <c r="O22" i="9"/>
  <c r="L23" i="9"/>
  <c r="M23" i="9"/>
  <c r="N23" i="9"/>
  <c r="O23" i="9"/>
  <c r="H23" i="9" s="1"/>
  <c r="L24" i="9"/>
  <c r="M24" i="9"/>
  <c r="N24" i="9"/>
  <c r="O24" i="9"/>
  <c r="H24" i="9" s="1"/>
  <c r="L25" i="9"/>
  <c r="M25" i="9"/>
  <c r="N25" i="9"/>
  <c r="O25" i="9"/>
  <c r="H25" i="9" s="1"/>
  <c r="L26" i="9"/>
  <c r="M26" i="9"/>
  <c r="N26" i="9"/>
  <c r="O26" i="9"/>
  <c r="L27" i="9"/>
  <c r="M27" i="9"/>
  <c r="N27" i="9"/>
  <c r="O27" i="9"/>
  <c r="H27" i="9" s="1"/>
  <c r="L28" i="9"/>
  <c r="M28" i="9"/>
  <c r="N28" i="9"/>
  <c r="O28" i="9"/>
  <c r="H28" i="9" s="1"/>
  <c r="L29" i="9"/>
  <c r="M29" i="9"/>
  <c r="N29" i="9"/>
  <c r="O29" i="9"/>
  <c r="H29" i="9" s="1"/>
  <c r="L30" i="9"/>
  <c r="M30" i="9"/>
  <c r="N30" i="9"/>
  <c r="O30" i="9"/>
  <c r="L31" i="9"/>
  <c r="M31" i="9"/>
  <c r="N31" i="9"/>
  <c r="O31" i="9"/>
  <c r="H31" i="9" s="1"/>
  <c r="L32" i="9"/>
  <c r="M32" i="9"/>
  <c r="N32" i="9"/>
  <c r="O32" i="9"/>
  <c r="H32" i="9" s="1"/>
  <c r="L33" i="9"/>
  <c r="M33" i="9"/>
  <c r="N33" i="9"/>
  <c r="O33" i="9"/>
  <c r="H33" i="9" s="1"/>
  <c r="L34" i="9"/>
  <c r="M34" i="9"/>
  <c r="N34" i="9"/>
  <c r="O34" i="9"/>
  <c r="L35" i="9"/>
  <c r="M35" i="9"/>
  <c r="N35" i="9"/>
  <c r="O35" i="9"/>
  <c r="H35" i="9" s="1"/>
  <c r="L36" i="9"/>
  <c r="M36" i="9"/>
  <c r="N36" i="9"/>
  <c r="O36" i="9"/>
  <c r="H36" i="9" s="1"/>
  <c r="L37" i="9"/>
  <c r="M37" i="9"/>
  <c r="N37" i="9"/>
  <c r="O37" i="9"/>
  <c r="H37" i="9" s="1"/>
  <c r="L38" i="9"/>
  <c r="M38" i="9"/>
  <c r="N38" i="9"/>
  <c r="O38" i="9"/>
  <c r="L39" i="9"/>
  <c r="M39" i="9"/>
  <c r="N39" i="9"/>
  <c r="O39" i="9"/>
  <c r="H39" i="9" s="1"/>
  <c r="L40" i="9"/>
  <c r="M40" i="9"/>
  <c r="N40" i="9"/>
  <c r="O40" i="9"/>
  <c r="H40" i="9" s="1"/>
  <c r="L41" i="9"/>
  <c r="M41" i="9"/>
  <c r="N41" i="9"/>
  <c r="O41" i="9"/>
  <c r="H41" i="9" s="1"/>
  <c r="L42" i="9"/>
  <c r="M42" i="9"/>
  <c r="N42" i="9"/>
  <c r="O42" i="9"/>
  <c r="L43" i="9"/>
  <c r="M43" i="9"/>
  <c r="N43" i="9"/>
  <c r="O43" i="9"/>
  <c r="H43" i="9" s="1"/>
  <c r="L44" i="9"/>
  <c r="M44" i="9"/>
  <c r="N44" i="9"/>
  <c r="O44" i="9"/>
  <c r="H44" i="9" s="1"/>
  <c r="L45" i="9"/>
  <c r="M45" i="9"/>
  <c r="N45" i="9"/>
  <c r="O45" i="9"/>
  <c r="H45" i="9" s="1"/>
  <c r="L46" i="9"/>
  <c r="M46" i="9"/>
  <c r="N46" i="9"/>
  <c r="O46" i="9"/>
  <c r="L47" i="9"/>
  <c r="M47" i="9"/>
  <c r="N47" i="9"/>
  <c r="O47" i="9"/>
  <c r="H47" i="9" s="1"/>
  <c r="L48" i="9"/>
  <c r="M48" i="9"/>
  <c r="N48" i="9"/>
  <c r="O48" i="9"/>
  <c r="H48" i="9" s="1"/>
  <c r="L49" i="9"/>
  <c r="M49" i="9"/>
  <c r="N49" i="9"/>
  <c r="O49" i="9"/>
  <c r="H49" i="9" s="1"/>
  <c r="L50" i="9"/>
  <c r="M50" i="9"/>
  <c r="N50" i="9"/>
  <c r="O50" i="9"/>
  <c r="L51" i="9"/>
  <c r="M51" i="9"/>
  <c r="N51" i="9"/>
  <c r="O51" i="9"/>
  <c r="H51" i="9" s="1"/>
  <c r="L52" i="9"/>
  <c r="M52" i="9"/>
  <c r="N52" i="9"/>
  <c r="O52" i="9"/>
  <c r="H52" i="9" s="1"/>
  <c r="L53" i="9"/>
  <c r="M53" i="9"/>
  <c r="N53" i="9"/>
  <c r="O53" i="9"/>
  <c r="H53" i="9" s="1"/>
  <c r="L54" i="9"/>
  <c r="M54" i="9"/>
  <c r="N54" i="9"/>
  <c r="O54" i="9"/>
  <c r="L55" i="9"/>
  <c r="M55" i="9"/>
  <c r="N55" i="9"/>
  <c r="O55" i="9"/>
  <c r="H55" i="9" s="1"/>
  <c r="L56" i="9"/>
  <c r="M56" i="9"/>
  <c r="N56" i="9"/>
  <c r="O56" i="9"/>
  <c r="H56" i="9" s="1"/>
  <c r="L57" i="9"/>
  <c r="M57" i="9"/>
  <c r="N57" i="9"/>
  <c r="O57" i="9"/>
  <c r="H57" i="9" s="1"/>
  <c r="L58" i="9"/>
  <c r="M58" i="9"/>
  <c r="N58" i="9"/>
  <c r="O58" i="9"/>
  <c r="L59" i="9"/>
  <c r="M59" i="9"/>
  <c r="N59" i="9"/>
  <c r="O59" i="9"/>
  <c r="H59" i="9" s="1"/>
  <c r="L60" i="9"/>
  <c r="M60" i="9"/>
  <c r="N60" i="9"/>
  <c r="O60" i="9"/>
  <c r="H60" i="9" s="1"/>
  <c r="L61" i="9"/>
  <c r="M61" i="9"/>
  <c r="N61" i="9"/>
  <c r="O61" i="9"/>
  <c r="H61" i="9" s="1"/>
  <c r="L62" i="9"/>
  <c r="M62" i="9"/>
  <c r="N62" i="9"/>
  <c r="O62" i="9"/>
  <c r="L63" i="9"/>
  <c r="M63" i="9"/>
  <c r="N63" i="9"/>
  <c r="O63" i="9"/>
  <c r="H63" i="9" s="1"/>
  <c r="L64" i="9"/>
  <c r="M64" i="9"/>
  <c r="N64" i="9"/>
  <c r="O64" i="9"/>
  <c r="H64" i="9" s="1"/>
  <c r="L65" i="9"/>
  <c r="M65" i="9"/>
  <c r="N65" i="9"/>
  <c r="O65" i="9"/>
  <c r="H65" i="9" s="1"/>
  <c r="L66" i="9"/>
  <c r="M66" i="9"/>
  <c r="N66" i="9"/>
  <c r="O66" i="9"/>
  <c r="L67" i="9"/>
  <c r="M67" i="9"/>
  <c r="N67" i="9"/>
  <c r="O67" i="9"/>
  <c r="H67" i="9" s="1"/>
  <c r="L68" i="9"/>
  <c r="M68" i="9"/>
  <c r="N68" i="9"/>
  <c r="O68" i="9"/>
  <c r="H68" i="9" s="1"/>
  <c r="L69" i="9"/>
  <c r="M69" i="9"/>
  <c r="N69" i="9"/>
  <c r="O69" i="9"/>
  <c r="H69" i="9" s="1"/>
  <c r="L70" i="9"/>
  <c r="M70" i="9"/>
  <c r="N70" i="9"/>
  <c r="O70" i="9"/>
  <c r="L71" i="9"/>
  <c r="M71" i="9"/>
  <c r="N71" i="9"/>
  <c r="O71" i="9"/>
  <c r="H71" i="9" s="1"/>
  <c r="L72" i="9"/>
  <c r="M72" i="9"/>
  <c r="N72" i="9"/>
  <c r="O72" i="9"/>
  <c r="H72" i="9" s="1"/>
  <c r="L73" i="9"/>
  <c r="M73" i="9"/>
  <c r="N73" i="9"/>
  <c r="O73" i="9"/>
  <c r="H73" i="9" s="1"/>
  <c r="L74" i="9"/>
  <c r="M74" i="9"/>
  <c r="N74" i="9"/>
  <c r="O74" i="9"/>
  <c r="L75" i="9"/>
  <c r="M75" i="9"/>
  <c r="N75" i="9"/>
  <c r="O75" i="9"/>
  <c r="H75" i="9" s="1"/>
  <c r="L76" i="9"/>
  <c r="M76" i="9"/>
  <c r="N76" i="9"/>
  <c r="O76" i="9"/>
  <c r="H76" i="9" s="1"/>
  <c r="L77" i="9"/>
  <c r="M77" i="9"/>
  <c r="N77" i="9"/>
  <c r="O77" i="9"/>
  <c r="H77" i="9" s="1"/>
  <c r="L78" i="9"/>
  <c r="M78" i="9"/>
  <c r="N78" i="9"/>
  <c r="O78" i="9"/>
  <c r="L79" i="9"/>
  <c r="M79" i="9"/>
  <c r="N79" i="9"/>
  <c r="O79" i="9"/>
  <c r="H79" i="9" s="1"/>
  <c r="L80" i="9"/>
  <c r="M80" i="9"/>
  <c r="N80" i="9"/>
  <c r="O80" i="9"/>
  <c r="H80" i="9" s="1"/>
  <c r="L81" i="9"/>
  <c r="M81" i="9"/>
  <c r="N81" i="9"/>
  <c r="O81" i="9"/>
  <c r="H81" i="9" s="1"/>
  <c r="L82" i="9"/>
  <c r="M82" i="9"/>
  <c r="N82" i="9"/>
  <c r="O82" i="9"/>
  <c r="H6" i="9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2" i="9"/>
  <c r="N2" i="9"/>
  <c r="O2" i="9"/>
  <c r="M2" i="9"/>
  <c r="L2" i="9"/>
  <c r="F104" i="9"/>
  <c r="G2" i="9"/>
  <c r="G3" i="9"/>
  <c r="G4" i="9"/>
  <c r="G5" i="9"/>
  <c r="G6" i="9"/>
  <c r="G7" i="9"/>
  <c r="G8" i="9"/>
  <c r="G9" i="9"/>
  <c r="G10" i="9"/>
  <c r="G42" i="9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" i="7"/>
  <c r="I3" i="9"/>
  <c r="J3" i="9" s="1"/>
  <c r="K3" i="9" s="1"/>
  <c r="F3" i="9" s="1"/>
  <c r="I4" i="9"/>
  <c r="J4" i="9" s="1"/>
  <c r="K4" i="9" s="1"/>
  <c r="F4" i="9" s="1"/>
  <c r="I5" i="9"/>
  <c r="J5" i="9" s="1"/>
  <c r="K5" i="9" s="1"/>
  <c r="F5" i="9" s="1"/>
  <c r="I6" i="9"/>
  <c r="J6" i="9" s="1"/>
  <c r="K6" i="9" s="1"/>
  <c r="F6" i="9" s="1"/>
  <c r="I7" i="9"/>
  <c r="J7" i="9" s="1"/>
  <c r="K7" i="9" s="1"/>
  <c r="F7" i="9" s="1"/>
  <c r="I8" i="9"/>
  <c r="J8" i="9" s="1"/>
  <c r="K8" i="9" s="1"/>
  <c r="F8" i="9" s="1"/>
  <c r="I9" i="9"/>
  <c r="J9" i="9" s="1"/>
  <c r="K9" i="9" s="1"/>
  <c r="F9" i="9" s="1"/>
  <c r="I10" i="9"/>
  <c r="J10" i="9" s="1"/>
  <c r="K10" i="9" s="1"/>
  <c r="F10" i="9" s="1"/>
  <c r="I29" i="9"/>
  <c r="J29" i="9" s="1"/>
  <c r="K29" i="9" s="1"/>
  <c r="F29" i="9" s="1"/>
  <c r="I30" i="9"/>
  <c r="J30" i="9" s="1"/>
  <c r="K30" i="9" s="1"/>
  <c r="F30" i="9" s="1"/>
  <c r="I31" i="9"/>
  <c r="J31" i="9" s="1"/>
  <c r="K31" i="9" s="1"/>
  <c r="F31" i="9" s="1"/>
  <c r="I32" i="9"/>
  <c r="J32" i="9" s="1"/>
  <c r="K32" i="9" s="1"/>
  <c r="F32" i="9" s="1"/>
  <c r="I33" i="9"/>
  <c r="J33" i="9" s="1"/>
  <c r="K33" i="9" s="1"/>
  <c r="F33" i="9" s="1"/>
  <c r="I34" i="9"/>
  <c r="J34" i="9" s="1"/>
  <c r="K34" i="9" s="1"/>
  <c r="F34" i="9" s="1"/>
  <c r="I35" i="9"/>
  <c r="J35" i="9" s="1"/>
  <c r="K35" i="9" s="1"/>
  <c r="F35" i="9" s="1"/>
  <c r="I36" i="9"/>
  <c r="J36" i="9" s="1"/>
  <c r="K36" i="9" s="1"/>
  <c r="F36" i="9" s="1"/>
  <c r="I37" i="9"/>
  <c r="J37" i="9" s="1"/>
  <c r="K37" i="9" s="1"/>
  <c r="F37" i="9" s="1"/>
  <c r="I56" i="9"/>
  <c r="J56" i="9" s="1"/>
  <c r="K56" i="9" s="1"/>
  <c r="F56" i="9" s="1"/>
  <c r="I57" i="9"/>
  <c r="J57" i="9" s="1"/>
  <c r="K57" i="9" s="1"/>
  <c r="F57" i="9" s="1"/>
  <c r="I58" i="9"/>
  <c r="J58" i="9" s="1"/>
  <c r="K58" i="9" s="1"/>
  <c r="F58" i="9" s="1"/>
  <c r="I59" i="9"/>
  <c r="J59" i="9" s="1"/>
  <c r="K59" i="9" s="1"/>
  <c r="F59" i="9" s="1"/>
  <c r="I60" i="9"/>
  <c r="J60" i="9" s="1"/>
  <c r="K60" i="9" s="1"/>
  <c r="F60" i="9" s="1"/>
  <c r="I61" i="9"/>
  <c r="J61" i="9" s="1"/>
  <c r="K61" i="9" s="1"/>
  <c r="F61" i="9" s="1"/>
  <c r="I62" i="9"/>
  <c r="J62" i="9" s="1"/>
  <c r="K62" i="9" s="1"/>
  <c r="F62" i="9" s="1"/>
  <c r="I63" i="9"/>
  <c r="J63" i="9" s="1"/>
  <c r="K63" i="9" s="1"/>
  <c r="F63" i="9" s="1"/>
  <c r="I64" i="9"/>
  <c r="J64" i="9" s="1"/>
  <c r="K64" i="9" s="1"/>
  <c r="F64" i="9" s="1"/>
  <c r="I2" i="9"/>
  <c r="J2" i="9" s="1"/>
  <c r="K2" i="9" s="1"/>
  <c r="F2" i="9" s="1"/>
  <c r="C73" i="9"/>
  <c r="C82" i="9" s="1"/>
  <c r="I82" i="9" s="1"/>
  <c r="J82" i="9" s="1"/>
  <c r="K82" i="9" s="1"/>
  <c r="F82" i="9" s="1"/>
  <c r="C69" i="9"/>
  <c r="C78" i="9" s="1"/>
  <c r="I78" i="9" s="1"/>
  <c r="J78" i="9" s="1"/>
  <c r="K78" i="9" s="1"/>
  <c r="F78" i="9" s="1"/>
  <c r="C68" i="9"/>
  <c r="C77" i="9" s="1"/>
  <c r="I77" i="9" s="1"/>
  <c r="J77" i="9" s="1"/>
  <c r="K77" i="9" s="1"/>
  <c r="F77" i="9" s="1"/>
  <c r="C66" i="9"/>
  <c r="C75" i="9" s="1"/>
  <c r="I75" i="9" s="1"/>
  <c r="J75" i="9" s="1"/>
  <c r="K75" i="9" s="1"/>
  <c r="F75" i="9" s="1"/>
  <c r="C65" i="9"/>
  <c r="C74" i="9" s="1"/>
  <c r="I74" i="9" s="1"/>
  <c r="J74" i="9" s="1"/>
  <c r="K74" i="9" s="1"/>
  <c r="F74" i="9" s="1"/>
  <c r="C46" i="9"/>
  <c r="C55" i="9" s="1"/>
  <c r="C13" i="9" s="1"/>
  <c r="G13" i="9" s="1"/>
  <c r="C45" i="9"/>
  <c r="I45" i="9" s="1"/>
  <c r="J45" i="9" s="1"/>
  <c r="K45" i="9" s="1"/>
  <c r="F45" i="9" s="1"/>
  <c r="C44" i="9"/>
  <c r="I44" i="9" s="1"/>
  <c r="J44" i="9" s="1"/>
  <c r="K44" i="9" s="1"/>
  <c r="F44" i="9" s="1"/>
  <c r="C43" i="9"/>
  <c r="I43" i="9" s="1"/>
  <c r="J43" i="9" s="1"/>
  <c r="K43" i="9" s="1"/>
  <c r="F43" i="9" s="1"/>
  <c r="C42" i="9"/>
  <c r="I42" i="9" s="1"/>
  <c r="J42" i="9" s="1"/>
  <c r="K42" i="9" s="1"/>
  <c r="F42" i="9" s="1"/>
  <c r="C41" i="9"/>
  <c r="C14" i="9"/>
  <c r="I14" i="9" s="1"/>
  <c r="J14" i="9" s="1"/>
  <c r="K14" i="9" s="1"/>
  <c r="F14" i="9" s="1"/>
  <c r="C15" i="9"/>
  <c r="G15" i="9" s="1"/>
  <c r="C16" i="9"/>
  <c r="G16" i="9" s="1"/>
  <c r="C17" i="9"/>
  <c r="G17" i="9" s="1"/>
  <c r="C19" i="9"/>
  <c r="G19" i="9" s="1"/>
  <c r="B30" i="9"/>
  <c r="B57" i="9" s="1"/>
  <c r="G57" i="9" s="1"/>
  <c r="B31" i="9"/>
  <c r="G31" i="9" s="1"/>
  <c r="B32" i="9"/>
  <c r="G32" i="9" s="1"/>
  <c r="B33" i="9"/>
  <c r="G33" i="9" s="1"/>
  <c r="B34" i="9"/>
  <c r="B61" i="9" s="1"/>
  <c r="G61" i="9" s="1"/>
  <c r="B35" i="9"/>
  <c r="G35" i="9" s="1"/>
  <c r="B36" i="9"/>
  <c r="G36" i="9" s="1"/>
  <c r="B40" i="9"/>
  <c r="B41" i="9"/>
  <c r="G41" i="9" s="1"/>
  <c r="B42" i="9"/>
  <c r="B69" i="9" s="1"/>
  <c r="G69" i="9" s="1"/>
  <c r="B43" i="9"/>
  <c r="G43" i="9" s="1"/>
  <c r="B44" i="9"/>
  <c r="G44" i="9" s="1"/>
  <c r="B45" i="9"/>
  <c r="G45" i="9" s="1"/>
  <c r="B46" i="9"/>
  <c r="G46" i="9" s="1"/>
  <c r="B47" i="9"/>
  <c r="B48" i="9"/>
  <c r="B49" i="9"/>
  <c r="B50" i="9"/>
  <c r="B51" i="9"/>
  <c r="B52" i="9"/>
  <c r="B53" i="9"/>
  <c r="B54" i="9"/>
  <c r="B55" i="9"/>
  <c r="G55" i="9" s="1"/>
  <c r="B29" i="9"/>
  <c r="G29" i="9" s="1"/>
  <c r="B28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" i="9"/>
  <c r="C1" i="9"/>
  <c r="D1" i="9"/>
  <c r="E1" i="9"/>
  <c r="F1" i="9"/>
  <c r="B1" i="9"/>
  <c r="G66" i="8"/>
  <c r="F1" i="7"/>
  <c r="E1" i="7"/>
  <c r="D1" i="7"/>
  <c r="C1" i="7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" i="6"/>
  <c r="F1" i="6"/>
  <c r="E1" i="6"/>
  <c r="D1" i="6"/>
  <c r="C1" i="6"/>
  <c r="C8" i="5"/>
  <c r="C11" i="4"/>
  <c r="C12" i="3"/>
  <c r="C12" i="1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5" i="2"/>
  <c r="G14" i="9" l="1"/>
  <c r="G34" i="9"/>
  <c r="G30" i="9"/>
  <c r="I46" i="9"/>
  <c r="J46" i="9" s="1"/>
  <c r="K46" i="9" s="1"/>
  <c r="F46" i="9" s="1"/>
  <c r="I19" i="9"/>
  <c r="J19" i="9" s="1"/>
  <c r="K19" i="9" s="1"/>
  <c r="F19" i="9" s="1"/>
  <c r="I68" i="9"/>
  <c r="J68" i="9" s="1"/>
  <c r="K68" i="9" s="1"/>
  <c r="F68" i="9" s="1"/>
  <c r="I66" i="9"/>
  <c r="J66" i="9" s="1"/>
  <c r="K66" i="9" s="1"/>
  <c r="F66" i="9" s="1"/>
  <c r="I15" i="9"/>
  <c r="J15" i="9" s="1"/>
  <c r="K15" i="9" s="1"/>
  <c r="F15" i="9" s="1"/>
  <c r="B63" i="9"/>
  <c r="G63" i="9" s="1"/>
  <c r="B37" i="9"/>
  <c r="G37" i="9" s="1"/>
  <c r="B75" i="9"/>
  <c r="G75" i="9" s="1"/>
  <c r="B71" i="9"/>
  <c r="B67" i="9"/>
  <c r="B60" i="9"/>
  <c r="G60" i="9" s="1"/>
  <c r="I55" i="9"/>
  <c r="J55" i="9" s="1"/>
  <c r="K55" i="9" s="1"/>
  <c r="F55" i="9" s="1"/>
  <c r="B56" i="9"/>
  <c r="G56" i="9" s="1"/>
  <c r="B72" i="9"/>
  <c r="B68" i="9"/>
  <c r="G68" i="9" s="1"/>
  <c r="C50" i="9"/>
  <c r="I41" i="9"/>
  <c r="J41" i="9" s="1"/>
  <c r="K41" i="9" s="1"/>
  <c r="F41" i="9" s="1"/>
  <c r="B82" i="9"/>
  <c r="G82" i="9" s="1"/>
  <c r="B74" i="9"/>
  <c r="G74" i="9" s="1"/>
  <c r="B70" i="9"/>
  <c r="B59" i="9"/>
  <c r="G59" i="9" s="1"/>
  <c r="I17" i="9"/>
  <c r="J17" i="9" s="1"/>
  <c r="K17" i="9" s="1"/>
  <c r="F17" i="9" s="1"/>
  <c r="B62" i="9"/>
  <c r="G62" i="9" s="1"/>
  <c r="B58" i="9"/>
  <c r="G58" i="9" s="1"/>
  <c r="C25" i="9"/>
  <c r="G25" i="9" s="1"/>
  <c r="I13" i="9"/>
  <c r="J13" i="9" s="1"/>
  <c r="K13" i="9" s="1"/>
  <c r="F13" i="9" s="1"/>
  <c r="I73" i="9"/>
  <c r="J73" i="9" s="1"/>
  <c r="K73" i="9" s="1"/>
  <c r="F73" i="9" s="1"/>
  <c r="I69" i="9"/>
  <c r="J69" i="9" s="1"/>
  <c r="K69" i="9" s="1"/>
  <c r="F69" i="9" s="1"/>
  <c r="I65" i="9"/>
  <c r="J65" i="9" s="1"/>
  <c r="K65" i="9" s="1"/>
  <c r="F65" i="9" s="1"/>
  <c r="I16" i="9"/>
  <c r="J16" i="9" s="1"/>
  <c r="K16" i="9" s="1"/>
  <c r="F16" i="9" s="1"/>
  <c r="C24" i="9"/>
  <c r="G24" i="9" s="1"/>
  <c r="B78" i="9"/>
  <c r="G78" i="9" s="1"/>
  <c r="B39" i="9"/>
  <c r="B81" i="9"/>
  <c r="B38" i="9"/>
  <c r="C26" i="9"/>
  <c r="G26" i="9" s="1"/>
  <c r="C53" i="9"/>
  <c r="G53" i="9" s="1"/>
  <c r="C23" i="9"/>
  <c r="G23" i="9" s="1"/>
  <c r="B77" i="9"/>
  <c r="G77" i="9" s="1"/>
  <c r="B73" i="9"/>
  <c r="G73" i="9" s="1"/>
  <c r="B80" i="9"/>
  <c r="B76" i="9"/>
  <c r="C54" i="9"/>
  <c r="G54" i="9" s="1"/>
  <c r="C71" i="9"/>
  <c r="I71" i="9" s="1"/>
  <c r="J71" i="9" s="1"/>
  <c r="K71" i="9" s="1"/>
  <c r="F71" i="9" s="1"/>
  <c r="C51" i="9"/>
  <c r="G51" i="9" s="1"/>
  <c r="C18" i="9"/>
  <c r="G18" i="9" s="1"/>
  <c r="G71" i="9" l="1"/>
  <c r="I50" i="9"/>
  <c r="J50" i="9" s="1"/>
  <c r="K50" i="9" s="1"/>
  <c r="F50" i="9" s="1"/>
  <c r="G50" i="9"/>
  <c r="C40" i="9"/>
  <c r="I26" i="9"/>
  <c r="J26" i="9" s="1"/>
  <c r="K26" i="9" s="1"/>
  <c r="F26" i="9" s="1"/>
  <c r="B65" i="9"/>
  <c r="G65" i="9" s="1"/>
  <c r="C39" i="9"/>
  <c r="G39" i="9" s="1"/>
  <c r="I24" i="9"/>
  <c r="J24" i="9" s="1"/>
  <c r="K24" i="9" s="1"/>
  <c r="F24" i="9" s="1"/>
  <c r="C27" i="9"/>
  <c r="G27" i="9" s="1"/>
  <c r="I18" i="9"/>
  <c r="J18" i="9" s="1"/>
  <c r="K18" i="9" s="1"/>
  <c r="F18" i="9" s="1"/>
  <c r="C38" i="9"/>
  <c r="G38" i="9" s="1"/>
  <c r="I23" i="9"/>
  <c r="J23" i="9" s="1"/>
  <c r="K23" i="9" s="1"/>
  <c r="F23" i="9" s="1"/>
  <c r="C12" i="9"/>
  <c r="G12" i="9" s="1"/>
  <c r="I54" i="9"/>
  <c r="J54" i="9" s="1"/>
  <c r="K54" i="9" s="1"/>
  <c r="F54" i="9" s="1"/>
  <c r="C70" i="9"/>
  <c r="I70" i="9" s="1"/>
  <c r="J70" i="9" s="1"/>
  <c r="K70" i="9" s="1"/>
  <c r="F70" i="9" s="1"/>
  <c r="I51" i="9"/>
  <c r="J51" i="9" s="1"/>
  <c r="K51" i="9" s="1"/>
  <c r="F51" i="9" s="1"/>
  <c r="C72" i="9"/>
  <c r="G72" i="9" s="1"/>
  <c r="I53" i="9"/>
  <c r="J53" i="9" s="1"/>
  <c r="K53" i="9" s="1"/>
  <c r="F53" i="9" s="1"/>
  <c r="B66" i="9"/>
  <c r="G66" i="9" s="1"/>
  <c r="I25" i="9"/>
  <c r="J25" i="9" s="1"/>
  <c r="K25" i="9" s="1"/>
  <c r="F25" i="9" s="1"/>
  <c r="B64" i="9"/>
  <c r="G64" i="9" s="1"/>
  <c r="C22" i="9"/>
  <c r="G22" i="9" s="1"/>
  <c r="B79" i="9"/>
  <c r="C80" i="9"/>
  <c r="I80" i="9" s="1"/>
  <c r="J80" i="9" s="1"/>
  <c r="K80" i="9" s="1"/>
  <c r="F80" i="9" s="1"/>
  <c r="G80" i="9" l="1"/>
  <c r="G70" i="9"/>
  <c r="C49" i="9"/>
  <c r="G49" i="9" s="1"/>
  <c r="G40" i="9"/>
  <c r="C21" i="9"/>
  <c r="G21" i="9" s="1"/>
  <c r="I12" i="9"/>
  <c r="J12" i="9" s="1"/>
  <c r="K12" i="9" s="1"/>
  <c r="F12" i="9" s="1"/>
  <c r="I22" i="9"/>
  <c r="J22" i="9" s="1"/>
  <c r="K22" i="9" s="1"/>
  <c r="F22" i="9" s="1"/>
  <c r="C47" i="9"/>
  <c r="G47" i="9" s="1"/>
  <c r="I38" i="9"/>
  <c r="J38" i="9" s="1"/>
  <c r="K38" i="9" s="1"/>
  <c r="F38" i="9" s="1"/>
  <c r="I27" i="9"/>
  <c r="J27" i="9" s="1"/>
  <c r="K27" i="9" s="1"/>
  <c r="F27" i="9" s="1"/>
  <c r="C48" i="9"/>
  <c r="G48" i="9" s="1"/>
  <c r="I39" i="9"/>
  <c r="J39" i="9" s="1"/>
  <c r="K39" i="9" s="1"/>
  <c r="F39" i="9" s="1"/>
  <c r="C67" i="9"/>
  <c r="G67" i="9" s="1"/>
  <c r="C81" i="9"/>
  <c r="G81" i="9" s="1"/>
  <c r="I72" i="9"/>
  <c r="J72" i="9" s="1"/>
  <c r="K72" i="9" s="1"/>
  <c r="F72" i="9" s="1"/>
  <c r="I40" i="9"/>
  <c r="J40" i="9" s="1"/>
  <c r="K40" i="9" s="1"/>
  <c r="F40" i="9" s="1"/>
  <c r="C79" i="9"/>
  <c r="I79" i="9" s="1"/>
  <c r="J79" i="9" s="1"/>
  <c r="K79" i="9" s="1"/>
  <c r="F79" i="9" s="1"/>
  <c r="I49" i="9" l="1"/>
  <c r="J49" i="9" s="1"/>
  <c r="K49" i="9" s="1"/>
  <c r="F49" i="9" s="1"/>
  <c r="G79" i="9"/>
  <c r="I81" i="9"/>
  <c r="J81" i="9" s="1"/>
  <c r="K81" i="9" s="1"/>
  <c r="F81" i="9" s="1"/>
  <c r="C52" i="9"/>
  <c r="G52" i="9" s="1"/>
  <c r="I48" i="9"/>
  <c r="J48" i="9" s="1"/>
  <c r="K48" i="9" s="1"/>
  <c r="F48" i="9" s="1"/>
  <c r="C28" i="9"/>
  <c r="G28" i="9" s="1"/>
  <c r="I47" i="9"/>
  <c r="J47" i="9" s="1"/>
  <c r="K47" i="9" s="1"/>
  <c r="F47" i="9" s="1"/>
  <c r="C76" i="9"/>
  <c r="G76" i="9" s="1"/>
  <c r="I67" i="9"/>
  <c r="J67" i="9" s="1"/>
  <c r="K67" i="9" s="1"/>
  <c r="F67" i="9" s="1"/>
  <c r="I21" i="9"/>
  <c r="J21" i="9" s="1"/>
  <c r="K21" i="9" s="1"/>
  <c r="F21" i="9" s="1"/>
  <c r="I28" i="9" l="1"/>
  <c r="J28" i="9" s="1"/>
  <c r="K28" i="9" s="1"/>
  <c r="F28" i="9" s="1"/>
  <c r="I76" i="9"/>
  <c r="J76" i="9" s="1"/>
  <c r="K76" i="9" s="1"/>
  <c r="F76" i="9" s="1"/>
  <c r="C11" i="9"/>
  <c r="G11" i="9" s="1"/>
  <c r="I52" i="9"/>
  <c r="J52" i="9" s="1"/>
  <c r="K52" i="9" s="1"/>
  <c r="F52" i="9" s="1"/>
  <c r="I11" i="9" l="1"/>
  <c r="J11" i="9" s="1"/>
  <c r="K11" i="9" s="1"/>
  <c r="F11" i="9" s="1"/>
  <c r="C20" i="9"/>
  <c r="G20" i="9" s="1"/>
  <c r="I20" i="9" l="1"/>
  <c r="J20" i="9" s="1"/>
  <c r="K20" i="9" s="1"/>
  <c r="F20" i="9" s="1"/>
</calcChain>
</file>

<file path=xl/sharedStrings.xml><?xml version="1.0" encoding="utf-8"?>
<sst xmlns="http://schemas.openxmlformats.org/spreadsheetml/2006/main" count="896" uniqueCount="215">
  <si>
    <t>attr1</t>
  </si>
  <si>
    <t>attr2</t>
  </si>
  <si>
    <t>attr3</t>
  </si>
  <si>
    <t>attr4</t>
  </si>
  <si>
    <t>attr5</t>
  </si>
  <si>
    <t>attr6</t>
  </si>
  <si>
    <t>attr7</t>
  </si>
  <si>
    <t>attr8</t>
  </si>
  <si>
    <t>attr9</t>
  </si>
  <si>
    <t>opcio1</t>
  </si>
  <si>
    <t>opcio2</t>
  </si>
  <si>
    <t>opcio3</t>
  </si>
  <si>
    <t>opcio4</t>
  </si>
  <si>
    <t>opcio5</t>
  </si>
  <si>
    <t>opcio6</t>
  </si>
  <si>
    <t>opcio7</t>
  </si>
  <si>
    <t>opcio8</t>
  </si>
  <si>
    <t>Melyik pályán milyen napszakban,milyen időjárásban mi a megfelelő gumikeverék 2022 es szezon előtt?</t>
  </si>
  <si>
    <t>https://www.automobilsport.com/uploads/_neustart37/f1-drivers/1-pirelli-f1-tyres-2021-1.jpg</t>
  </si>
  <si>
    <t>futam</t>
  </si>
  <si>
    <t>H</t>
  </si>
  <si>
    <t>M</t>
  </si>
  <si>
    <t>S</t>
  </si>
  <si>
    <t>Bahrain</t>
  </si>
  <si>
    <t>.</t>
  </si>
  <si>
    <t>Abu Dhabi</t>
  </si>
  <si>
    <t>M-H</t>
  </si>
  <si>
    <t>S-M</t>
  </si>
  <si>
    <t>ell</t>
  </si>
  <si>
    <t>Sorcímkék</t>
  </si>
  <si>
    <t>Végösszeg</t>
  </si>
  <si>
    <t>Mennyiség / H</t>
  </si>
  <si>
    <t>Összeg</t>
  </si>
  <si>
    <t>(lehetseges valaszok: C1C2C3,C2C3C4,C3C4C5)</t>
  </si>
  <si>
    <t>palya?</t>
  </si>
  <si>
    <t>opcio9</t>
  </si>
  <si>
    <t>opcio10</t>
  </si>
  <si>
    <t>opcio11</t>
  </si>
  <si>
    <t>opcio12</t>
  </si>
  <si>
    <t>opcio13</t>
  </si>
  <si>
    <t>opcio14</t>
  </si>
  <si>
    <t>opcio15</t>
  </si>
  <si>
    <t>opcio16</t>
  </si>
  <si>
    <t>opcio17</t>
  </si>
  <si>
    <t>opcio18</t>
  </si>
  <si>
    <t>opcio19</t>
  </si>
  <si>
    <t>opcio20</t>
  </si>
  <si>
    <t>opcio21</t>
  </si>
  <si>
    <t>opcio22</t>
  </si>
  <si>
    <t>opcio23</t>
  </si>
  <si>
    <t>napszak?</t>
  </si>
  <si>
    <t>reggel</t>
  </si>
  <si>
    <t>este</t>
  </si>
  <si>
    <t>dél</t>
  </si>
  <si>
    <t>tavasz</t>
  </si>
  <si>
    <t>nyár</t>
  </si>
  <si>
    <t>ősz</t>
  </si>
  <si>
    <t>száraz</t>
  </si>
  <si>
    <t>nedves</t>
  </si>
  <si>
    <t>idojaras?</t>
  </si>
  <si>
    <t>évszak?</t>
  </si>
  <si>
    <t>utolsó felújítás éve?</t>
  </si>
  <si>
    <t>kosz a pályán? (homok)</t>
  </si>
  <si>
    <t>…</t>
  </si>
  <si>
    <t>páratartalom? %</t>
  </si>
  <si>
    <t>széllökés? Km/h</t>
  </si>
  <si>
    <t>igen</t>
  </si>
  <si>
    <t>nem</t>
  </si>
  <si>
    <t>opcio db</t>
  </si>
  <si>
    <t>kombinatorikai ter</t>
  </si>
  <si>
    <t>paly tipus?</t>
  </si>
  <si>
    <t>gyors</t>
  </si>
  <si>
    <t>kozepes</t>
  </si>
  <si>
    <t>lassu</t>
  </si>
  <si>
    <t>magas</t>
  </si>
  <si>
    <t>alacsony</t>
  </si>
  <si>
    <t>kics</t>
  </si>
  <si>
    <t>nagy</t>
  </si>
  <si>
    <t>palya tipus?</t>
  </si>
  <si>
    <t>homerseklet</t>
  </si>
  <si>
    <t>nedvesseg</t>
  </si>
  <si>
    <t>sok</t>
  </si>
  <si>
    <t>keves</t>
  </si>
  <si>
    <t>út minoseg</t>
  </si>
  <si>
    <t>jo</t>
  </si>
  <si>
    <t>rossz</t>
  </si>
  <si>
    <t>Abu dhabi</t>
  </si>
  <si>
    <t>CxCyCz</t>
  </si>
  <si>
    <t>Italy</t>
  </si>
  <si>
    <t>Portugal</t>
  </si>
  <si>
    <t>Spain</t>
  </si>
  <si>
    <t>Monaco</t>
  </si>
  <si>
    <t>Azerbaijan</t>
  </si>
  <si>
    <t>France</t>
  </si>
  <si>
    <t>Austria</t>
  </si>
  <si>
    <t>Great Britain</t>
  </si>
  <si>
    <t>Hungary</t>
  </si>
  <si>
    <t>Belgium</t>
  </si>
  <si>
    <t>Netherlands</t>
  </si>
  <si>
    <t>Russia</t>
  </si>
  <si>
    <t>United States</t>
  </si>
  <si>
    <t>Mexico</t>
  </si>
  <si>
    <t>Brazil</t>
  </si>
  <si>
    <t>Emilia Romagna</t>
  </si>
  <si>
    <t>Canada</t>
  </si>
  <si>
    <t>Saudi arabia</t>
  </si>
  <si>
    <t>Singapore</t>
  </si>
  <si>
    <t>Japan</t>
  </si>
  <si>
    <t>Australia</t>
  </si>
  <si>
    <t>ha ezek lennenek a palyak</t>
  </si>
  <si>
    <t>street</t>
  </si>
  <si>
    <t>road</t>
  </si>
  <si>
    <t>race</t>
  </si>
  <si>
    <t>Race</t>
  </si>
  <si>
    <t>https://en.wikipedia.org/wiki/List_of_Formula_One_circuits</t>
  </si>
  <si>
    <t>minnel hosszabb az egybefuggo versenyszezonok, annal rosszabb a palya</t>
  </si>
  <si>
    <t>meleg</t>
  </si>
  <si>
    <t>szaraz</t>
  </si>
  <si>
    <t>hideg</t>
  </si>
  <si>
    <t>szharaz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</si>
  <si>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</si>
  <si>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</si>
  <si>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</si>
  <si>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</si>
  <si>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</si>
  <si>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</si>
  <si>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</si>
  <si>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</si>
  <si>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</si>
  <si>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</si>
  <si>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</si>
  <si>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</si>
  <si>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</si>
  <si>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</si>
  <si>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</si>
  <si>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</si>
  <si>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</si>
  <si>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</si>
  <si>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</si>
  <si>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</si>
  <si>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</si>
  <si>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</si>
  <si>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</si>
  <si>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</si>
  <si>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</si>
  <si>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</si>
  <si>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</si>
  <si>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</si>
  <si>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</si>
  <si>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</si>
  <si>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</si>
  <si>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</si>
  <si>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</si>
  <si>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</si>
  <si>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</si>
  <si>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</si>
  <si>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</si>
  <si>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Lépcsôk(1)</t>
  </si>
  <si>
    <t>S1</t>
  </si>
  <si>
    <t>(0+0)/(2)=0</t>
  </si>
  <si>
    <t>(1050.3+0)/(2)=525.15</t>
  </si>
  <si>
    <t>(1050.3+525.1)/(2)=787.7</t>
  </si>
  <si>
    <t>(0+2625.7)/(2)=1312.85</t>
  </si>
  <si>
    <t>S2</t>
  </si>
  <si>
    <t>(0+525.1)/(2)=262.55</t>
  </si>
  <si>
    <t>(0+2100.6)/(2)=1050.3</t>
  </si>
  <si>
    <t>S3</t>
  </si>
  <si>
    <t>Lépcsôk(2)</t>
  </si>
  <si>
    <t>COCO:MCM</t>
  </si>
  <si>
    <t>Becslés</t>
  </si>
  <si>
    <t>Tény+0</t>
  </si>
  <si>
    <t>Delta</t>
  </si>
  <si>
    <t>Delta/Tény</t>
  </si>
  <si>
    <t>S1 összeg:</t>
  </si>
  <si>
    <t>S3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</si>
  <si>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</si>
  <si>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</si>
  <si>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</si>
  <si>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</si>
  <si>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</si>
  <si>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</si>
  <si>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Maximális memória használat: 1.36 Mb</t>
  </si>
  <si>
    <t>A futtatás idôtartama: 0.06 mp (0 p)</t>
  </si>
  <si>
    <t>id</t>
  </si>
  <si>
    <t>tenyek2</t>
  </si>
  <si>
    <t>szimulalt</t>
  </si>
  <si>
    <t>atlag cde</t>
  </si>
  <si>
    <t>4-atlagcde</t>
  </si>
  <si>
    <t>kerekites</t>
  </si>
  <si>
    <t>(üres)</t>
  </si>
  <si>
    <t>Mennyiség / kerekites</t>
  </si>
  <si>
    <t>kod</t>
  </si>
  <si>
    <t>B</t>
  </si>
  <si>
    <t>C</t>
  </si>
  <si>
    <t>D</t>
  </si>
  <si>
    <t>E</t>
  </si>
  <si>
    <t>Futtatás</t>
  </si>
  <si>
    <t>A futtatáshoz jelölje ki a táblát és helyezze vágólapra, majd kattintson a futtatás linkre és kövesse az utasításokat!</t>
  </si>
  <si>
    <t>Melyik pályán milyen napszakban,milyen időjárásban mi a megfelelő gumikeverék 2022 es szezon előtt?(C1C2C3,C2C3C4,C3C4C5)</t>
  </si>
  <si>
    <t>Pályatípus? ( Race,Streert,Road )</t>
  </si>
  <si>
    <t>Hőmérséklet? ( Magas,Kozepes,Alacsony )</t>
  </si>
  <si>
    <t>Nedvesség? ( Nedves,Kozepes,Szaraz )</t>
  </si>
  <si>
    <t>Útminőség? ( Rossz,Kozepes,Joo )</t>
  </si>
  <si>
    <t>Következtetés</t>
  </si>
  <si>
    <t>Magas</t>
  </si>
  <si>
    <t>Nedves</t>
  </si>
  <si>
    <t>Rossz</t>
  </si>
  <si>
    <t>Kozepes</t>
  </si>
  <si>
    <t>Joo</t>
  </si>
  <si>
    <t>Szaraz</t>
  </si>
  <si>
    <t>Alacsony</t>
  </si>
  <si>
    <t>Streert</t>
  </si>
  <si>
    <t>Road</t>
  </si>
  <si>
    <t>Vissza az előző oldalra</t>
  </si>
  <si>
    <t>minel hosszabb az egybefuggo versenyszezon, annal rosszabb a palya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</si>
</sst>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b/>
      <sz val="7"/>
      <color rgb="FFFF0000"/>
      <name val="Verdana"/>
      <family val="2"/>
      <charset val="238"/>
    </font>
    <font>
      <sz val="8"/>
      <color rgb="FF555555"/>
      <name val="Verdana"/>
      <family val="2"/>
      <charset val="238"/>
    </font>
    <font>
      <b/>
      <sz val="11"/>
      <color rgb="FF800000"/>
      <name val="Verdana"/>
      <family val="2"/>
      <charset val="238"/>
    </font>
    <font>
      <b/>
      <sz val="9"/>
      <color rgb="FF555555"/>
      <name val="Verdana"/>
      <family val="2"/>
      <charset val="238"/>
    </font>
    <font>
      <sz val="9"/>
      <color rgb="FF555555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2"/>
    <xf numFmtId="0" fontId="4" fillId="0" borderId="0" xfId="0" applyFont="1"/>
    <xf numFmtId="0" fontId="5" fillId="0" borderId="0" xfId="2" applyFont="1"/>
    <xf numFmtId="1" fontId="4" fillId="0" borderId="0" xfId="1" applyNumberFormat="1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6" fillId="0" borderId="0" xfId="0" applyFont="1" applyAlignment="1">
      <alignment vertical="center" wrapText="1"/>
    </xf>
    <xf numFmtId="0" fontId="0" fillId="0" borderId="0" xfId="0"/>
    <xf numFmtId="0" fontId="16" fillId="0" borderId="8" xfId="0" applyFont="1" applyBorder="1" applyAlignment="1">
      <alignment vertical="center" wrapText="1"/>
    </xf>
    <xf numFmtId="0" fontId="0" fillId="0" borderId="8" xfId="0" applyBorder="1"/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523875</xdr:colOff>
      <xdr:row>21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28AF96E3-436A-4F4B-85DA-414BCBF4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6096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38B96F3-BC06-4D29-A090-16D2522F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166</xdr:row>
          <xdr:rowOff>0</xdr:rowOff>
        </xdr:from>
        <xdr:to>
          <xdr:col>2</xdr:col>
          <xdr:colOff>304800</xdr:colOff>
          <xdr:row>167</xdr:row>
          <xdr:rowOff>45720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0</xdr:rowOff>
        </xdr:from>
        <xdr:to>
          <xdr:col>3</xdr:col>
          <xdr:colOff>304800</xdr:colOff>
          <xdr:row>167</xdr:row>
          <xdr:rowOff>45720</xdr:rowOff>
        </xdr:to>
        <xdr:sp macro="" textlink="">
          <xdr:nvSpPr>
            <xdr:cNvPr id="11266" name="Control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A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166</xdr:row>
          <xdr:rowOff>0</xdr:rowOff>
        </xdr:from>
        <xdr:to>
          <xdr:col>4</xdr:col>
          <xdr:colOff>304800</xdr:colOff>
          <xdr:row>167</xdr:row>
          <xdr:rowOff>45720</xdr:rowOff>
        </xdr:to>
        <xdr:sp macro="" textlink="">
          <xdr:nvSpPr>
            <xdr:cNvPr id="11267" name="Control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A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166</xdr:row>
          <xdr:rowOff>0</xdr:rowOff>
        </xdr:from>
        <xdr:to>
          <xdr:col>5</xdr:col>
          <xdr:colOff>304800</xdr:colOff>
          <xdr:row>167</xdr:row>
          <xdr:rowOff>45720</xdr:rowOff>
        </xdr:to>
        <xdr:sp macro="" textlink="">
          <xdr:nvSpPr>
            <xdr:cNvPr id="11268" name="Control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A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168</xdr:row>
          <xdr:rowOff>0</xdr:rowOff>
        </xdr:from>
        <xdr:to>
          <xdr:col>7</xdr:col>
          <xdr:colOff>281940</xdr:colOff>
          <xdr:row>169</xdr:row>
          <xdr:rowOff>45720</xdr:rowOff>
        </xdr:to>
        <xdr:sp macro="" textlink="">
          <xdr:nvSpPr>
            <xdr:cNvPr id="11269" name="Control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A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169</xdr:row>
          <xdr:rowOff>0</xdr:rowOff>
        </xdr:from>
        <xdr:to>
          <xdr:col>7</xdr:col>
          <xdr:colOff>281940</xdr:colOff>
          <xdr:row>170</xdr:row>
          <xdr:rowOff>45720</xdr:rowOff>
        </xdr:to>
        <xdr:sp macro="" textlink="">
          <xdr:nvSpPr>
            <xdr:cNvPr id="11270" name="Control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A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170</xdr:row>
          <xdr:rowOff>0</xdr:rowOff>
        </xdr:from>
        <xdr:to>
          <xdr:col>7</xdr:col>
          <xdr:colOff>281940</xdr:colOff>
          <xdr:row>171</xdr:row>
          <xdr:rowOff>45720</xdr:rowOff>
        </xdr:to>
        <xdr:sp macro="" textlink="">
          <xdr:nvSpPr>
            <xdr:cNvPr id="11271" name="Control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A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171</xdr:row>
          <xdr:rowOff>0</xdr:rowOff>
        </xdr:from>
        <xdr:to>
          <xdr:col>7</xdr:col>
          <xdr:colOff>281940</xdr:colOff>
          <xdr:row>172</xdr:row>
          <xdr:rowOff>45720</xdr:rowOff>
        </xdr:to>
        <xdr:sp macro="" textlink="">
          <xdr:nvSpPr>
            <xdr:cNvPr id="11272" name="Control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A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172</xdr:row>
          <xdr:rowOff>0</xdr:rowOff>
        </xdr:from>
        <xdr:to>
          <xdr:col>7</xdr:col>
          <xdr:colOff>281940</xdr:colOff>
          <xdr:row>173</xdr:row>
          <xdr:rowOff>45720</xdr:rowOff>
        </xdr:to>
        <xdr:sp macro="" textlink="">
          <xdr:nvSpPr>
            <xdr:cNvPr id="11273" name="Control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A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173</xdr:row>
          <xdr:rowOff>0</xdr:rowOff>
        </xdr:from>
        <xdr:to>
          <xdr:col>7</xdr:col>
          <xdr:colOff>281940</xdr:colOff>
          <xdr:row>174</xdr:row>
          <xdr:rowOff>45720</xdr:rowOff>
        </xdr:to>
        <xdr:sp macro="" textlink="">
          <xdr:nvSpPr>
            <xdr:cNvPr id="11274" name="Control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A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174</xdr:row>
          <xdr:rowOff>0</xdr:rowOff>
        </xdr:from>
        <xdr:to>
          <xdr:col>7</xdr:col>
          <xdr:colOff>281940</xdr:colOff>
          <xdr:row>175</xdr:row>
          <xdr:rowOff>45720</xdr:rowOff>
        </xdr:to>
        <xdr:sp macro="" textlink="">
          <xdr:nvSpPr>
            <xdr:cNvPr id="11275" name="Control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A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175</xdr:row>
          <xdr:rowOff>0</xdr:rowOff>
        </xdr:from>
        <xdr:to>
          <xdr:col>7</xdr:col>
          <xdr:colOff>281940</xdr:colOff>
          <xdr:row>176</xdr:row>
          <xdr:rowOff>45720</xdr:rowOff>
        </xdr:to>
        <xdr:sp macro="" textlink="">
          <xdr:nvSpPr>
            <xdr:cNvPr id="11276" name="Control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A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176</xdr:row>
          <xdr:rowOff>0</xdr:rowOff>
        </xdr:from>
        <xdr:to>
          <xdr:col>7</xdr:col>
          <xdr:colOff>281940</xdr:colOff>
          <xdr:row>177</xdr:row>
          <xdr:rowOff>45720</xdr:rowOff>
        </xdr:to>
        <xdr:sp macro="" textlink="">
          <xdr:nvSpPr>
            <xdr:cNvPr id="11277" name="Control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A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177</xdr:row>
          <xdr:rowOff>0</xdr:rowOff>
        </xdr:from>
        <xdr:to>
          <xdr:col>7</xdr:col>
          <xdr:colOff>281940</xdr:colOff>
          <xdr:row>178</xdr:row>
          <xdr:rowOff>45720</xdr:rowOff>
        </xdr:to>
        <xdr:sp macro="" textlink="">
          <xdr:nvSpPr>
            <xdr:cNvPr id="11278" name="Control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A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178</xdr:row>
          <xdr:rowOff>0</xdr:rowOff>
        </xdr:from>
        <xdr:to>
          <xdr:col>7</xdr:col>
          <xdr:colOff>281940</xdr:colOff>
          <xdr:row>179</xdr:row>
          <xdr:rowOff>45720</xdr:rowOff>
        </xdr:to>
        <xdr:sp macro="" textlink="">
          <xdr:nvSpPr>
            <xdr:cNvPr id="11279" name="Control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A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179</xdr:row>
          <xdr:rowOff>0</xdr:rowOff>
        </xdr:from>
        <xdr:to>
          <xdr:col>7</xdr:col>
          <xdr:colOff>281940</xdr:colOff>
          <xdr:row>180</xdr:row>
          <xdr:rowOff>45720</xdr:rowOff>
        </xdr:to>
        <xdr:sp macro="" textlink="">
          <xdr:nvSpPr>
            <xdr:cNvPr id="11280" name="Control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A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180</xdr:row>
          <xdr:rowOff>0</xdr:rowOff>
        </xdr:from>
        <xdr:to>
          <xdr:col>7</xdr:col>
          <xdr:colOff>281940</xdr:colOff>
          <xdr:row>181</xdr:row>
          <xdr:rowOff>45720</xdr:rowOff>
        </xdr:to>
        <xdr:sp macro="" textlink="">
          <xdr:nvSpPr>
            <xdr:cNvPr id="11281" name="Control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A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181</xdr:row>
          <xdr:rowOff>0</xdr:rowOff>
        </xdr:from>
        <xdr:to>
          <xdr:col>7</xdr:col>
          <xdr:colOff>281940</xdr:colOff>
          <xdr:row>182</xdr:row>
          <xdr:rowOff>45720</xdr:rowOff>
        </xdr:to>
        <xdr:sp macro="" textlink="">
          <xdr:nvSpPr>
            <xdr:cNvPr id="11282" name="Control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A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182</xdr:row>
          <xdr:rowOff>0</xdr:rowOff>
        </xdr:from>
        <xdr:to>
          <xdr:col>7</xdr:col>
          <xdr:colOff>281940</xdr:colOff>
          <xdr:row>183</xdr:row>
          <xdr:rowOff>45720</xdr:rowOff>
        </xdr:to>
        <xdr:sp macro="" textlink="">
          <xdr:nvSpPr>
            <xdr:cNvPr id="11283" name="Control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A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183</xdr:row>
          <xdr:rowOff>0</xdr:rowOff>
        </xdr:from>
        <xdr:to>
          <xdr:col>7</xdr:col>
          <xdr:colOff>281940</xdr:colOff>
          <xdr:row>184</xdr:row>
          <xdr:rowOff>45720</xdr:rowOff>
        </xdr:to>
        <xdr:sp macro="" textlink="">
          <xdr:nvSpPr>
            <xdr:cNvPr id="11284" name="Control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A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184</xdr:row>
          <xdr:rowOff>0</xdr:rowOff>
        </xdr:from>
        <xdr:to>
          <xdr:col>7</xdr:col>
          <xdr:colOff>281940</xdr:colOff>
          <xdr:row>185</xdr:row>
          <xdr:rowOff>45720</xdr:rowOff>
        </xdr:to>
        <xdr:sp macro="" textlink="">
          <xdr:nvSpPr>
            <xdr:cNvPr id="11285" name="Control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A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185</xdr:row>
          <xdr:rowOff>0</xdr:rowOff>
        </xdr:from>
        <xdr:to>
          <xdr:col>7</xdr:col>
          <xdr:colOff>281940</xdr:colOff>
          <xdr:row>186</xdr:row>
          <xdr:rowOff>45720</xdr:rowOff>
        </xdr:to>
        <xdr:sp macro="" textlink="">
          <xdr:nvSpPr>
            <xdr:cNvPr id="11286" name="Control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A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186</xdr:row>
          <xdr:rowOff>0</xdr:rowOff>
        </xdr:from>
        <xdr:to>
          <xdr:col>7</xdr:col>
          <xdr:colOff>281940</xdr:colOff>
          <xdr:row>187</xdr:row>
          <xdr:rowOff>45720</xdr:rowOff>
        </xdr:to>
        <xdr:sp macro="" textlink="">
          <xdr:nvSpPr>
            <xdr:cNvPr id="11287" name="Control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A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187</xdr:row>
          <xdr:rowOff>0</xdr:rowOff>
        </xdr:from>
        <xdr:to>
          <xdr:col>7</xdr:col>
          <xdr:colOff>281940</xdr:colOff>
          <xdr:row>188</xdr:row>
          <xdr:rowOff>45720</xdr:rowOff>
        </xdr:to>
        <xdr:sp macro="" textlink="">
          <xdr:nvSpPr>
            <xdr:cNvPr id="11288" name="Control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A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188</xdr:row>
          <xdr:rowOff>0</xdr:rowOff>
        </xdr:from>
        <xdr:to>
          <xdr:col>7</xdr:col>
          <xdr:colOff>281940</xdr:colOff>
          <xdr:row>189</xdr:row>
          <xdr:rowOff>45720</xdr:rowOff>
        </xdr:to>
        <xdr:sp macro="" textlink="">
          <xdr:nvSpPr>
            <xdr:cNvPr id="11289" name="Control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A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189</xdr:row>
          <xdr:rowOff>0</xdr:rowOff>
        </xdr:from>
        <xdr:to>
          <xdr:col>7</xdr:col>
          <xdr:colOff>281940</xdr:colOff>
          <xdr:row>190</xdr:row>
          <xdr:rowOff>45720</xdr:rowOff>
        </xdr:to>
        <xdr:sp macro="" textlink="">
          <xdr:nvSpPr>
            <xdr:cNvPr id="11290" name="Control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A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190</xdr:row>
          <xdr:rowOff>0</xdr:rowOff>
        </xdr:from>
        <xdr:to>
          <xdr:col>7</xdr:col>
          <xdr:colOff>281940</xdr:colOff>
          <xdr:row>191</xdr:row>
          <xdr:rowOff>45720</xdr:rowOff>
        </xdr:to>
        <xdr:sp macro="" textlink="">
          <xdr:nvSpPr>
            <xdr:cNvPr id="11291" name="Control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A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191</xdr:row>
          <xdr:rowOff>0</xdr:rowOff>
        </xdr:from>
        <xdr:to>
          <xdr:col>7</xdr:col>
          <xdr:colOff>281940</xdr:colOff>
          <xdr:row>192</xdr:row>
          <xdr:rowOff>45720</xdr:rowOff>
        </xdr:to>
        <xdr:sp macro="" textlink="">
          <xdr:nvSpPr>
            <xdr:cNvPr id="11292" name="Control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A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192</xdr:row>
          <xdr:rowOff>0</xdr:rowOff>
        </xdr:from>
        <xdr:to>
          <xdr:col>7</xdr:col>
          <xdr:colOff>281940</xdr:colOff>
          <xdr:row>193</xdr:row>
          <xdr:rowOff>45720</xdr:rowOff>
        </xdr:to>
        <xdr:sp macro="" textlink="">
          <xdr:nvSpPr>
            <xdr:cNvPr id="11293" name="Control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A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193</xdr:row>
          <xdr:rowOff>0</xdr:rowOff>
        </xdr:from>
        <xdr:to>
          <xdr:col>7</xdr:col>
          <xdr:colOff>281940</xdr:colOff>
          <xdr:row>194</xdr:row>
          <xdr:rowOff>45720</xdr:rowOff>
        </xdr:to>
        <xdr:sp macro="" textlink="">
          <xdr:nvSpPr>
            <xdr:cNvPr id="11294" name="Control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A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194</xdr:row>
          <xdr:rowOff>0</xdr:rowOff>
        </xdr:from>
        <xdr:to>
          <xdr:col>7</xdr:col>
          <xdr:colOff>281940</xdr:colOff>
          <xdr:row>195</xdr:row>
          <xdr:rowOff>45720</xdr:rowOff>
        </xdr:to>
        <xdr:sp macro="" textlink="">
          <xdr:nvSpPr>
            <xdr:cNvPr id="11295" name="Control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A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195</xdr:row>
          <xdr:rowOff>0</xdr:rowOff>
        </xdr:from>
        <xdr:to>
          <xdr:col>7</xdr:col>
          <xdr:colOff>281940</xdr:colOff>
          <xdr:row>196</xdr:row>
          <xdr:rowOff>45720</xdr:rowOff>
        </xdr:to>
        <xdr:sp macro="" textlink="">
          <xdr:nvSpPr>
            <xdr:cNvPr id="11296" name="Control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A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196</xdr:row>
          <xdr:rowOff>0</xdr:rowOff>
        </xdr:from>
        <xdr:to>
          <xdr:col>7</xdr:col>
          <xdr:colOff>281940</xdr:colOff>
          <xdr:row>197</xdr:row>
          <xdr:rowOff>45720</xdr:rowOff>
        </xdr:to>
        <xdr:sp macro="" textlink="">
          <xdr:nvSpPr>
            <xdr:cNvPr id="11297" name="Control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A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197</xdr:row>
          <xdr:rowOff>0</xdr:rowOff>
        </xdr:from>
        <xdr:to>
          <xdr:col>7</xdr:col>
          <xdr:colOff>281940</xdr:colOff>
          <xdr:row>198</xdr:row>
          <xdr:rowOff>45720</xdr:rowOff>
        </xdr:to>
        <xdr:sp macro="" textlink="">
          <xdr:nvSpPr>
            <xdr:cNvPr id="11298" name="Control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A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198</xdr:row>
          <xdr:rowOff>0</xdr:rowOff>
        </xdr:from>
        <xdr:to>
          <xdr:col>7</xdr:col>
          <xdr:colOff>281940</xdr:colOff>
          <xdr:row>199</xdr:row>
          <xdr:rowOff>45720</xdr:rowOff>
        </xdr:to>
        <xdr:sp macro="" textlink="">
          <xdr:nvSpPr>
            <xdr:cNvPr id="11299" name="Control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A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199</xdr:row>
          <xdr:rowOff>0</xdr:rowOff>
        </xdr:from>
        <xdr:to>
          <xdr:col>7</xdr:col>
          <xdr:colOff>281940</xdr:colOff>
          <xdr:row>200</xdr:row>
          <xdr:rowOff>45720</xdr:rowOff>
        </xdr:to>
        <xdr:sp macro="" textlink="">
          <xdr:nvSpPr>
            <xdr:cNvPr id="11300" name="Control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A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200</xdr:row>
          <xdr:rowOff>0</xdr:rowOff>
        </xdr:from>
        <xdr:to>
          <xdr:col>7</xdr:col>
          <xdr:colOff>281940</xdr:colOff>
          <xdr:row>201</xdr:row>
          <xdr:rowOff>45720</xdr:rowOff>
        </xdr:to>
        <xdr:sp macro="" textlink="">
          <xdr:nvSpPr>
            <xdr:cNvPr id="11301" name="Control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A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201</xdr:row>
          <xdr:rowOff>0</xdr:rowOff>
        </xdr:from>
        <xdr:to>
          <xdr:col>7</xdr:col>
          <xdr:colOff>281940</xdr:colOff>
          <xdr:row>202</xdr:row>
          <xdr:rowOff>45720</xdr:rowOff>
        </xdr:to>
        <xdr:sp macro="" textlink="">
          <xdr:nvSpPr>
            <xdr:cNvPr id="11302" name="Control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A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202</xdr:row>
          <xdr:rowOff>0</xdr:rowOff>
        </xdr:from>
        <xdr:to>
          <xdr:col>7</xdr:col>
          <xdr:colOff>281940</xdr:colOff>
          <xdr:row>203</xdr:row>
          <xdr:rowOff>45720</xdr:rowOff>
        </xdr:to>
        <xdr:sp macro="" textlink="">
          <xdr:nvSpPr>
            <xdr:cNvPr id="11303" name="Control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A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203</xdr:row>
          <xdr:rowOff>0</xdr:rowOff>
        </xdr:from>
        <xdr:to>
          <xdr:col>7</xdr:col>
          <xdr:colOff>281940</xdr:colOff>
          <xdr:row>204</xdr:row>
          <xdr:rowOff>45720</xdr:rowOff>
        </xdr:to>
        <xdr:sp macro="" textlink="">
          <xdr:nvSpPr>
            <xdr:cNvPr id="11304" name="Control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A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204</xdr:row>
          <xdr:rowOff>0</xdr:rowOff>
        </xdr:from>
        <xdr:to>
          <xdr:col>7</xdr:col>
          <xdr:colOff>281940</xdr:colOff>
          <xdr:row>205</xdr:row>
          <xdr:rowOff>45720</xdr:rowOff>
        </xdr:to>
        <xdr:sp macro="" textlink="">
          <xdr:nvSpPr>
            <xdr:cNvPr id="11305" name="Control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A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205</xdr:row>
          <xdr:rowOff>0</xdr:rowOff>
        </xdr:from>
        <xdr:to>
          <xdr:col>7</xdr:col>
          <xdr:colOff>281940</xdr:colOff>
          <xdr:row>206</xdr:row>
          <xdr:rowOff>45720</xdr:rowOff>
        </xdr:to>
        <xdr:sp macro="" textlink="">
          <xdr:nvSpPr>
            <xdr:cNvPr id="11306" name="Control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A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206</xdr:row>
          <xdr:rowOff>0</xdr:rowOff>
        </xdr:from>
        <xdr:to>
          <xdr:col>7</xdr:col>
          <xdr:colOff>281940</xdr:colOff>
          <xdr:row>207</xdr:row>
          <xdr:rowOff>45720</xdr:rowOff>
        </xdr:to>
        <xdr:sp macro="" textlink="">
          <xdr:nvSpPr>
            <xdr:cNvPr id="11307" name="Control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A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207</xdr:row>
          <xdr:rowOff>0</xdr:rowOff>
        </xdr:from>
        <xdr:to>
          <xdr:col>7</xdr:col>
          <xdr:colOff>281940</xdr:colOff>
          <xdr:row>208</xdr:row>
          <xdr:rowOff>45720</xdr:rowOff>
        </xdr:to>
        <xdr:sp macro="" textlink="">
          <xdr:nvSpPr>
            <xdr:cNvPr id="11308" name="Control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A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208</xdr:row>
          <xdr:rowOff>0</xdr:rowOff>
        </xdr:from>
        <xdr:to>
          <xdr:col>7</xdr:col>
          <xdr:colOff>281940</xdr:colOff>
          <xdr:row>209</xdr:row>
          <xdr:rowOff>45720</xdr:rowOff>
        </xdr:to>
        <xdr:sp macro="" textlink="">
          <xdr:nvSpPr>
            <xdr:cNvPr id="11309" name="Control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A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209</xdr:row>
          <xdr:rowOff>0</xdr:rowOff>
        </xdr:from>
        <xdr:to>
          <xdr:col>7</xdr:col>
          <xdr:colOff>281940</xdr:colOff>
          <xdr:row>210</xdr:row>
          <xdr:rowOff>45720</xdr:rowOff>
        </xdr:to>
        <xdr:sp macro="" textlink="">
          <xdr:nvSpPr>
            <xdr:cNvPr id="11310" name="Control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A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210</xdr:row>
          <xdr:rowOff>0</xdr:rowOff>
        </xdr:from>
        <xdr:to>
          <xdr:col>7</xdr:col>
          <xdr:colOff>281940</xdr:colOff>
          <xdr:row>211</xdr:row>
          <xdr:rowOff>45720</xdr:rowOff>
        </xdr:to>
        <xdr:sp macro="" textlink="">
          <xdr:nvSpPr>
            <xdr:cNvPr id="11311" name="Control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A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211</xdr:row>
          <xdr:rowOff>0</xdr:rowOff>
        </xdr:from>
        <xdr:to>
          <xdr:col>7</xdr:col>
          <xdr:colOff>281940</xdr:colOff>
          <xdr:row>212</xdr:row>
          <xdr:rowOff>45720</xdr:rowOff>
        </xdr:to>
        <xdr:sp macro="" textlink="">
          <xdr:nvSpPr>
            <xdr:cNvPr id="11312" name="Control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A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212</xdr:row>
          <xdr:rowOff>0</xdr:rowOff>
        </xdr:from>
        <xdr:to>
          <xdr:col>7</xdr:col>
          <xdr:colOff>281940</xdr:colOff>
          <xdr:row>213</xdr:row>
          <xdr:rowOff>45720</xdr:rowOff>
        </xdr:to>
        <xdr:sp macro="" textlink="">
          <xdr:nvSpPr>
            <xdr:cNvPr id="11313" name="Control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A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213</xdr:row>
          <xdr:rowOff>0</xdr:rowOff>
        </xdr:from>
        <xdr:to>
          <xdr:col>7</xdr:col>
          <xdr:colOff>281940</xdr:colOff>
          <xdr:row>214</xdr:row>
          <xdr:rowOff>45720</xdr:rowOff>
        </xdr:to>
        <xdr:sp macro="" textlink="">
          <xdr:nvSpPr>
            <xdr:cNvPr id="11314" name="Control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A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214</xdr:row>
          <xdr:rowOff>0</xdr:rowOff>
        </xdr:from>
        <xdr:to>
          <xdr:col>7</xdr:col>
          <xdr:colOff>281940</xdr:colOff>
          <xdr:row>215</xdr:row>
          <xdr:rowOff>45720</xdr:rowOff>
        </xdr:to>
        <xdr:sp macro="" textlink="">
          <xdr:nvSpPr>
            <xdr:cNvPr id="11315" name="Control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A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215</xdr:row>
          <xdr:rowOff>0</xdr:rowOff>
        </xdr:from>
        <xdr:to>
          <xdr:col>7</xdr:col>
          <xdr:colOff>281940</xdr:colOff>
          <xdr:row>216</xdr:row>
          <xdr:rowOff>45720</xdr:rowOff>
        </xdr:to>
        <xdr:sp macro="" textlink="">
          <xdr:nvSpPr>
            <xdr:cNvPr id="11316" name="Control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A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216</xdr:row>
          <xdr:rowOff>0</xdr:rowOff>
        </xdr:from>
        <xdr:to>
          <xdr:col>7</xdr:col>
          <xdr:colOff>281940</xdr:colOff>
          <xdr:row>217</xdr:row>
          <xdr:rowOff>45720</xdr:rowOff>
        </xdr:to>
        <xdr:sp macro="" textlink="">
          <xdr:nvSpPr>
            <xdr:cNvPr id="11317" name="Control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A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217</xdr:row>
          <xdr:rowOff>0</xdr:rowOff>
        </xdr:from>
        <xdr:to>
          <xdr:col>7</xdr:col>
          <xdr:colOff>281940</xdr:colOff>
          <xdr:row>218</xdr:row>
          <xdr:rowOff>45720</xdr:rowOff>
        </xdr:to>
        <xdr:sp macro="" textlink="">
          <xdr:nvSpPr>
            <xdr:cNvPr id="11318" name="Control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A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218</xdr:row>
          <xdr:rowOff>0</xdr:rowOff>
        </xdr:from>
        <xdr:to>
          <xdr:col>7</xdr:col>
          <xdr:colOff>281940</xdr:colOff>
          <xdr:row>219</xdr:row>
          <xdr:rowOff>45720</xdr:rowOff>
        </xdr:to>
        <xdr:sp macro="" textlink="">
          <xdr:nvSpPr>
            <xdr:cNvPr id="11319" name="Control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A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219</xdr:row>
          <xdr:rowOff>0</xdr:rowOff>
        </xdr:from>
        <xdr:to>
          <xdr:col>7</xdr:col>
          <xdr:colOff>281940</xdr:colOff>
          <xdr:row>220</xdr:row>
          <xdr:rowOff>45720</xdr:rowOff>
        </xdr:to>
        <xdr:sp macro="" textlink="">
          <xdr:nvSpPr>
            <xdr:cNvPr id="11320" name="Control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A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220</xdr:row>
          <xdr:rowOff>0</xdr:rowOff>
        </xdr:from>
        <xdr:to>
          <xdr:col>7</xdr:col>
          <xdr:colOff>281940</xdr:colOff>
          <xdr:row>221</xdr:row>
          <xdr:rowOff>45720</xdr:rowOff>
        </xdr:to>
        <xdr:sp macro="" textlink="">
          <xdr:nvSpPr>
            <xdr:cNvPr id="11321" name="Control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A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221</xdr:row>
          <xdr:rowOff>0</xdr:rowOff>
        </xdr:from>
        <xdr:to>
          <xdr:col>7</xdr:col>
          <xdr:colOff>281940</xdr:colOff>
          <xdr:row>222</xdr:row>
          <xdr:rowOff>45720</xdr:rowOff>
        </xdr:to>
        <xdr:sp macro="" textlink="">
          <xdr:nvSpPr>
            <xdr:cNvPr id="11322" name="Control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A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222</xdr:row>
          <xdr:rowOff>0</xdr:rowOff>
        </xdr:from>
        <xdr:to>
          <xdr:col>7</xdr:col>
          <xdr:colOff>281940</xdr:colOff>
          <xdr:row>223</xdr:row>
          <xdr:rowOff>45720</xdr:rowOff>
        </xdr:to>
        <xdr:sp macro="" textlink="">
          <xdr:nvSpPr>
            <xdr:cNvPr id="11323" name="Control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A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223</xdr:row>
          <xdr:rowOff>0</xdr:rowOff>
        </xdr:from>
        <xdr:to>
          <xdr:col>7</xdr:col>
          <xdr:colOff>281940</xdr:colOff>
          <xdr:row>224</xdr:row>
          <xdr:rowOff>45720</xdr:rowOff>
        </xdr:to>
        <xdr:sp macro="" textlink="">
          <xdr:nvSpPr>
            <xdr:cNvPr id="11324" name="Control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A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224</xdr:row>
          <xdr:rowOff>0</xdr:rowOff>
        </xdr:from>
        <xdr:to>
          <xdr:col>7</xdr:col>
          <xdr:colOff>281940</xdr:colOff>
          <xdr:row>225</xdr:row>
          <xdr:rowOff>45720</xdr:rowOff>
        </xdr:to>
        <xdr:sp macro="" textlink="">
          <xdr:nvSpPr>
            <xdr:cNvPr id="11325" name="Control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A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225</xdr:row>
          <xdr:rowOff>0</xdr:rowOff>
        </xdr:from>
        <xdr:to>
          <xdr:col>7</xdr:col>
          <xdr:colOff>281940</xdr:colOff>
          <xdr:row>226</xdr:row>
          <xdr:rowOff>45720</xdr:rowOff>
        </xdr:to>
        <xdr:sp macro="" textlink="">
          <xdr:nvSpPr>
            <xdr:cNvPr id="11326" name="Control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A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226</xdr:row>
          <xdr:rowOff>0</xdr:rowOff>
        </xdr:from>
        <xdr:to>
          <xdr:col>7</xdr:col>
          <xdr:colOff>281940</xdr:colOff>
          <xdr:row>227</xdr:row>
          <xdr:rowOff>45720</xdr:rowOff>
        </xdr:to>
        <xdr:sp macro="" textlink="">
          <xdr:nvSpPr>
            <xdr:cNvPr id="11327" name="Control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A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227</xdr:row>
          <xdr:rowOff>0</xdr:rowOff>
        </xdr:from>
        <xdr:to>
          <xdr:col>7</xdr:col>
          <xdr:colOff>281940</xdr:colOff>
          <xdr:row>228</xdr:row>
          <xdr:rowOff>45720</xdr:rowOff>
        </xdr:to>
        <xdr:sp macro="" textlink="">
          <xdr:nvSpPr>
            <xdr:cNvPr id="11328" name="Control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A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228</xdr:row>
          <xdr:rowOff>0</xdr:rowOff>
        </xdr:from>
        <xdr:to>
          <xdr:col>7</xdr:col>
          <xdr:colOff>281940</xdr:colOff>
          <xdr:row>229</xdr:row>
          <xdr:rowOff>45720</xdr:rowOff>
        </xdr:to>
        <xdr:sp macro="" textlink="">
          <xdr:nvSpPr>
            <xdr:cNvPr id="11329" name="Control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A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229</xdr:row>
          <xdr:rowOff>0</xdr:rowOff>
        </xdr:from>
        <xdr:to>
          <xdr:col>7</xdr:col>
          <xdr:colOff>281940</xdr:colOff>
          <xdr:row>230</xdr:row>
          <xdr:rowOff>45720</xdr:rowOff>
        </xdr:to>
        <xdr:sp macro="" textlink="">
          <xdr:nvSpPr>
            <xdr:cNvPr id="11330" name="Control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A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230</xdr:row>
          <xdr:rowOff>0</xdr:rowOff>
        </xdr:from>
        <xdr:to>
          <xdr:col>7</xdr:col>
          <xdr:colOff>281940</xdr:colOff>
          <xdr:row>231</xdr:row>
          <xdr:rowOff>45720</xdr:rowOff>
        </xdr:to>
        <xdr:sp macro="" textlink="">
          <xdr:nvSpPr>
            <xdr:cNvPr id="11331" name="Control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A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231</xdr:row>
          <xdr:rowOff>0</xdr:rowOff>
        </xdr:from>
        <xdr:to>
          <xdr:col>7</xdr:col>
          <xdr:colOff>281940</xdr:colOff>
          <xdr:row>232</xdr:row>
          <xdr:rowOff>45720</xdr:rowOff>
        </xdr:to>
        <xdr:sp macro="" textlink="">
          <xdr:nvSpPr>
            <xdr:cNvPr id="11332" name="Control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A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232</xdr:row>
          <xdr:rowOff>0</xdr:rowOff>
        </xdr:from>
        <xdr:to>
          <xdr:col>7</xdr:col>
          <xdr:colOff>281940</xdr:colOff>
          <xdr:row>233</xdr:row>
          <xdr:rowOff>45720</xdr:rowOff>
        </xdr:to>
        <xdr:sp macro="" textlink="">
          <xdr:nvSpPr>
            <xdr:cNvPr id="11333" name="Control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A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233</xdr:row>
          <xdr:rowOff>0</xdr:rowOff>
        </xdr:from>
        <xdr:to>
          <xdr:col>7</xdr:col>
          <xdr:colOff>281940</xdr:colOff>
          <xdr:row>234</xdr:row>
          <xdr:rowOff>45720</xdr:rowOff>
        </xdr:to>
        <xdr:sp macro="" textlink="">
          <xdr:nvSpPr>
            <xdr:cNvPr id="11334" name="Control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A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234</xdr:row>
          <xdr:rowOff>0</xdr:rowOff>
        </xdr:from>
        <xdr:to>
          <xdr:col>7</xdr:col>
          <xdr:colOff>281940</xdr:colOff>
          <xdr:row>235</xdr:row>
          <xdr:rowOff>45720</xdr:rowOff>
        </xdr:to>
        <xdr:sp macro="" textlink="">
          <xdr:nvSpPr>
            <xdr:cNvPr id="11335" name="Control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A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235</xdr:row>
          <xdr:rowOff>0</xdr:rowOff>
        </xdr:from>
        <xdr:to>
          <xdr:col>7</xdr:col>
          <xdr:colOff>281940</xdr:colOff>
          <xdr:row>236</xdr:row>
          <xdr:rowOff>45720</xdr:rowOff>
        </xdr:to>
        <xdr:sp macro="" textlink="">
          <xdr:nvSpPr>
            <xdr:cNvPr id="11336" name="Control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A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236</xdr:row>
          <xdr:rowOff>0</xdr:rowOff>
        </xdr:from>
        <xdr:to>
          <xdr:col>7</xdr:col>
          <xdr:colOff>281940</xdr:colOff>
          <xdr:row>237</xdr:row>
          <xdr:rowOff>45720</xdr:rowOff>
        </xdr:to>
        <xdr:sp macro="" textlink="">
          <xdr:nvSpPr>
            <xdr:cNvPr id="11337" name="Control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A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237</xdr:row>
          <xdr:rowOff>0</xdr:rowOff>
        </xdr:from>
        <xdr:to>
          <xdr:col>7</xdr:col>
          <xdr:colOff>281940</xdr:colOff>
          <xdr:row>238</xdr:row>
          <xdr:rowOff>45720</xdr:rowOff>
        </xdr:to>
        <xdr:sp macro="" textlink="">
          <xdr:nvSpPr>
            <xdr:cNvPr id="11338" name="Control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A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238</xdr:row>
          <xdr:rowOff>0</xdr:rowOff>
        </xdr:from>
        <xdr:to>
          <xdr:col>7</xdr:col>
          <xdr:colOff>281940</xdr:colOff>
          <xdr:row>239</xdr:row>
          <xdr:rowOff>45720</xdr:rowOff>
        </xdr:to>
        <xdr:sp macro="" textlink="">
          <xdr:nvSpPr>
            <xdr:cNvPr id="11339" name="Control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A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239</xdr:row>
          <xdr:rowOff>0</xdr:rowOff>
        </xdr:from>
        <xdr:to>
          <xdr:col>7</xdr:col>
          <xdr:colOff>281940</xdr:colOff>
          <xdr:row>240</xdr:row>
          <xdr:rowOff>45720</xdr:rowOff>
        </xdr:to>
        <xdr:sp macro="" textlink="">
          <xdr:nvSpPr>
            <xdr:cNvPr id="11340" name="Control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A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240</xdr:row>
          <xdr:rowOff>0</xdr:rowOff>
        </xdr:from>
        <xdr:to>
          <xdr:col>7</xdr:col>
          <xdr:colOff>281940</xdr:colOff>
          <xdr:row>241</xdr:row>
          <xdr:rowOff>45720</xdr:rowOff>
        </xdr:to>
        <xdr:sp macro="" textlink="">
          <xdr:nvSpPr>
            <xdr:cNvPr id="11341" name="Control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A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241</xdr:row>
          <xdr:rowOff>0</xdr:rowOff>
        </xdr:from>
        <xdr:to>
          <xdr:col>7</xdr:col>
          <xdr:colOff>281940</xdr:colOff>
          <xdr:row>242</xdr:row>
          <xdr:rowOff>45720</xdr:rowOff>
        </xdr:to>
        <xdr:sp macro="" textlink="">
          <xdr:nvSpPr>
            <xdr:cNvPr id="11342" name="Control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A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242</xdr:row>
          <xdr:rowOff>0</xdr:rowOff>
        </xdr:from>
        <xdr:to>
          <xdr:col>7</xdr:col>
          <xdr:colOff>281940</xdr:colOff>
          <xdr:row>243</xdr:row>
          <xdr:rowOff>45720</xdr:rowOff>
        </xdr:to>
        <xdr:sp macro="" textlink="">
          <xdr:nvSpPr>
            <xdr:cNvPr id="11343" name="Control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A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243</xdr:row>
          <xdr:rowOff>0</xdr:rowOff>
        </xdr:from>
        <xdr:to>
          <xdr:col>7</xdr:col>
          <xdr:colOff>281940</xdr:colOff>
          <xdr:row>244</xdr:row>
          <xdr:rowOff>45720</xdr:rowOff>
        </xdr:to>
        <xdr:sp macro="" textlink="">
          <xdr:nvSpPr>
            <xdr:cNvPr id="11344" name="Control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A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244</xdr:row>
          <xdr:rowOff>0</xdr:rowOff>
        </xdr:from>
        <xdr:to>
          <xdr:col>7</xdr:col>
          <xdr:colOff>281940</xdr:colOff>
          <xdr:row>245</xdr:row>
          <xdr:rowOff>45720</xdr:rowOff>
        </xdr:to>
        <xdr:sp macro="" textlink="">
          <xdr:nvSpPr>
            <xdr:cNvPr id="11345" name="Control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A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245</xdr:row>
          <xdr:rowOff>0</xdr:rowOff>
        </xdr:from>
        <xdr:to>
          <xdr:col>7</xdr:col>
          <xdr:colOff>281940</xdr:colOff>
          <xdr:row>246</xdr:row>
          <xdr:rowOff>45720</xdr:rowOff>
        </xdr:to>
        <xdr:sp macro="" textlink="">
          <xdr:nvSpPr>
            <xdr:cNvPr id="11346" name="Control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A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246</xdr:row>
          <xdr:rowOff>0</xdr:rowOff>
        </xdr:from>
        <xdr:to>
          <xdr:col>7</xdr:col>
          <xdr:colOff>281940</xdr:colOff>
          <xdr:row>247</xdr:row>
          <xdr:rowOff>45720</xdr:rowOff>
        </xdr:to>
        <xdr:sp macro="" textlink="">
          <xdr:nvSpPr>
            <xdr:cNvPr id="11347" name="Control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A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247</xdr:row>
          <xdr:rowOff>0</xdr:rowOff>
        </xdr:from>
        <xdr:to>
          <xdr:col>7</xdr:col>
          <xdr:colOff>281940</xdr:colOff>
          <xdr:row>248</xdr:row>
          <xdr:rowOff>45720</xdr:rowOff>
        </xdr:to>
        <xdr:sp macro="" textlink="">
          <xdr:nvSpPr>
            <xdr:cNvPr id="11348" name="Control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A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248</xdr:row>
          <xdr:rowOff>0</xdr:rowOff>
        </xdr:from>
        <xdr:to>
          <xdr:col>7</xdr:col>
          <xdr:colOff>281940</xdr:colOff>
          <xdr:row>249</xdr:row>
          <xdr:rowOff>45720</xdr:rowOff>
        </xdr:to>
        <xdr:sp macro="" textlink="">
          <xdr:nvSpPr>
            <xdr:cNvPr id="11349" name="Control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A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63.488971874998" createdVersion="7" refreshedVersion="7" minRefreshableVersion="3" recordCount="23" xr:uid="{9BBA87E0-B724-47BD-8044-CD29EC9F00C3}">
  <cacheSource type="worksheet">
    <worksheetSource ref="B24:D47" sheet="Munka2"/>
  </cacheSource>
  <cacheFields count="3">
    <cacheField name="H" numFmtId="0">
      <sharedItems containsSemiMixedTypes="0" containsString="0" containsNumber="1" containsInteger="1" minValue="1" maxValue="3" count="3">
        <n v="2"/>
        <n v="1"/>
        <n v="3"/>
      </sharedItems>
    </cacheField>
    <cacheField name="M" numFmtId="0">
      <sharedItems containsSemiMixedTypes="0" containsString="0" containsNumber="1" containsInteger="1" minValue="2" maxValue="4" count="3">
        <n v="3"/>
        <n v="2"/>
        <n v="4"/>
      </sharedItems>
    </cacheField>
    <cacheField name="S" numFmtId="0">
      <sharedItems containsSemiMixedTypes="0" containsString="0" containsNumber="1" containsInteger="1" minValue="3" maxValue="5" count="3">
        <n v="4"/>
        <n v="3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63.554574189817" createdVersion="7" refreshedVersion="7" minRefreshableVersion="3" recordCount="82" xr:uid="{69C6F456-CB93-43A5-AAD8-EC997622F49C}">
  <cacheSource type="worksheet">
    <worksheetSource ref="K1:K1048576" sheet="manualis"/>
  </cacheSource>
  <cacheFields count="1">
    <cacheField name="kerekites" numFmtId="0">
      <sharedItems containsString="0" containsBlank="1" containsNumber="1" containsInteger="1" minValue="1000" maxValue="3000" count="4">
        <n v="3000"/>
        <n v="2000"/>
        <n v="10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</r>
  <r>
    <x v="0"/>
    <x v="0"/>
    <x v="0"/>
  </r>
  <r>
    <x v="1"/>
    <x v="1"/>
    <x v="1"/>
  </r>
  <r>
    <x v="1"/>
    <x v="1"/>
    <x v="1"/>
  </r>
  <r>
    <x v="2"/>
    <x v="2"/>
    <x v="2"/>
  </r>
  <r>
    <x v="2"/>
    <x v="2"/>
    <x v="2"/>
  </r>
  <r>
    <x v="2"/>
    <x v="2"/>
    <x v="2"/>
  </r>
  <r>
    <x v="0"/>
    <x v="0"/>
    <x v="0"/>
  </r>
  <r>
    <x v="0"/>
    <x v="0"/>
    <x v="0"/>
  </r>
  <r>
    <x v="1"/>
    <x v="1"/>
    <x v="1"/>
  </r>
  <r>
    <x v="0"/>
    <x v="0"/>
    <x v="0"/>
  </r>
  <r>
    <x v="0"/>
    <x v="0"/>
    <x v="0"/>
  </r>
  <r>
    <x v="1"/>
    <x v="1"/>
    <x v="1"/>
  </r>
  <r>
    <x v="0"/>
    <x v="0"/>
    <x v="0"/>
  </r>
  <r>
    <x v="2"/>
    <x v="2"/>
    <x v="2"/>
  </r>
  <r>
    <x v="2"/>
    <x v="2"/>
    <x v="2"/>
  </r>
  <r>
    <x v="1"/>
    <x v="1"/>
    <x v="1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2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</r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1"/>
  </r>
  <r>
    <x v="1"/>
  </r>
  <r>
    <x v="2"/>
  </r>
  <r>
    <x v="1"/>
  </r>
  <r>
    <x v="2"/>
  </r>
  <r>
    <x v="2"/>
  </r>
  <r>
    <x v="0"/>
  </r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1"/>
  </r>
  <r>
    <x v="1"/>
  </r>
  <r>
    <x v="2"/>
  </r>
  <r>
    <x v="1"/>
  </r>
  <r>
    <x v="2"/>
  </r>
  <r>
    <x v="2"/>
  </r>
  <r>
    <x v="0"/>
  </r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1"/>
  </r>
  <r>
    <x v="1"/>
  </r>
  <r>
    <x v="2"/>
  </r>
  <r>
    <x v="1"/>
  </r>
  <r>
    <x v="2"/>
  </r>
  <r>
    <x v="2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7DAA9B-BF26-4D4D-86B7-59C3ACC2D858}" name="Kimutatás1" cacheId="0" applyNumberFormats="0" applyBorderFormats="0" applyFontFormats="0" applyPatternFormats="0" applyAlignmentFormats="0" applyWidthHeightFormats="1" dataCaption="Értékek" updatedVersion="7" minRefreshableVersion="3" showDrill="0" showDataTips="0" useAutoFormatting="1" itemPrintTitles="1" createdVersion="7" indent="0" showHeaders="0" compact="0" compactData="0" gridDropZones="1" multipleFieldFilters="0">
  <location ref="K24:N29" firstHeaderRow="2" firstDataRow="2" firstDataCol="3"/>
  <pivotFields count="3">
    <pivotField axis="axisRow" dataField="1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>
      <items count="4">
        <item x="1"/>
        <item x="0"/>
        <item x="2"/>
        <item t="default"/>
      </items>
    </pivotField>
  </pivotFields>
  <rowFields count="3">
    <field x="0"/>
    <field x="1"/>
    <field x="2"/>
  </rowFields>
  <rowItems count="4">
    <i>
      <x/>
      <x/>
      <x/>
    </i>
    <i>
      <x v="1"/>
      <x v="1"/>
      <x v="1"/>
    </i>
    <i>
      <x v="2"/>
      <x v="2"/>
      <x v="2"/>
    </i>
    <i t="grand">
      <x/>
    </i>
  </rowItems>
  <colItems count="1">
    <i/>
  </colItems>
  <dataFields count="1">
    <dataField name="Mennyiség / H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EDDF89-33DA-4A0C-A5A6-E2481F9B3DE9}" name="Kimutatás2" cacheId="1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3:B8" firstHeaderRow="1" firstDataRow="1" firstDataCol="1"/>
  <pivotFields count="1">
    <pivotField axis="axisRow" dataField="1" showAll="0">
      <items count="5">
        <item x="2"/>
        <item x="1"/>
        <item x="0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ennyiség / kerekites" fld="0" subtotal="count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0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63" Type="http://schemas.openxmlformats.org/officeDocument/2006/relationships/control" Target="../activeX/activeX57.xml"/><Relationship Id="rId68" Type="http://schemas.openxmlformats.org/officeDocument/2006/relationships/control" Target="../activeX/activeX62.xml"/><Relationship Id="rId84" Type="http://schemas.openxmlformats.org/officeDocument/2006/relationships/control" Target="../activeX/activeX78.xml"/><Relationship Id="rId89" Type="http://schemas.openxmlformats.org/officeDocument/2006/relationships/control" Target="../activeX/activeX83.xml"/><Relationship Id="rId16" Type="http://schemas.openxmlformats.org/officeDocument/2006/relationships/control" Target="../activeX/activeX10.xml"/><Relationship Id="rId11" Type="http://schemas.openxmlformats.org/officeDocument/2006/relationships/image" Target="../media/image4.emf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53" Type="http://schemas.openxmlformats.org/officeDocument/2006/relationships/control" Target="../activeX/activeX47.xml"/><Relationship Id="rId58" Type="http://schemas.openxmlformats.org/officeDocument/2006/relationships/control" Target="../activeX/activeX52.xml"/><Relationship Id="rId74" Type="http://schemas.openxmlformats.org/officeDocument/2006/relationships/control" Target="../activeX/activeX68.xml"/><Relationship Id="rId79" Type="http://schemas.openxmlformats.org/officeDocument/2006/relationships/control" Target="../activeX/activeX73.xml"/><Relationship Id="rId5" Type="http://schemas.openxmlformats.org/officeDocument/2006/relationships/control" Target="../activeX/activeX1.xml"/><Relationship Id="rId90" Type="http://schemas.openxmlformats.org/officeDocument/2006/relationships/control" Target="../activeX/activeX8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2.xml"/><Relationship Id="rId56" Type="http://schemas.openxmlformats.org/officeDocument/2006/relationships/control" Target="../activeX/activeX50.xml"/><Relationship Id="rId64" Type="http://schemas.openxmlformats.org/officeDocument/2006/relationships/control" Target="../activeX/activeX58.xml"/><Relationship Id="rId69" Type="http://schemas.openxmlformats.org/officeDocument/2006/relationships/control" Target="../activeX/activeX63.xml"/><Relationship Id="rId77" Type="http://schemas.openxmlformats.org/officeDocument/2006/relationships/control" Target="../activeX/activeX71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5.xml"/><Relationship Id="rId72" Type="http://schemas.openxmlformats.org/officeDocument/2006/relationships/control" Target="../activeX/activeX66.xml"/><Relationship Id="rId80" Type="http://schemas.openxmlformats.org/officeDocument/2006/relationships/control" Target="../activeX/activeX74.xml"/><Relationship Id="rId85" Type="http://schemas.openxmlformats.org/officeDocument/2006/relationships/control" Target="../activeX/activeX79.xml"/><Relationship Id="rId3" Type="http://schemas.openxmlformats.org/officeDocument/2006/relationships/drawing" Target="../drawings/drawing3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control" Target="../activeX/activeX40.xml"/><Relationship Id="rId59" Type="http://schemas.openxmlformats.org/officeDocument/2006/relationships/control" Target="../activeX/activeX53.xml"/><Relationship Id="rId67" Type="http://schemas.openxmlformats.org/officeDocument/2006/relationships/control" Target="../activeX/activeX61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54" Type="http://schemas.openxmlformats.org/officeDocument/2006/relationships/control" Target="../activeX/activeX48.xml"/><Relationship Id="rId62" Type="http://schemas.openxmlformats.org/officeDocument/2006/relationships/control" Target="../activeX/activeX56.xml"/><Relationship Id="rId70" Type="http://schemas.openxmlformats.org/officeDocument/2006/relationships/control" Target="../activeX/activeX64.xml"/><Relationship Id="rId75" Type="http://schemas.openxmlformats.org/officeDocument/2006/relationships/control" Target="../activeX/activeX69.xml"/><Relationship Id="rId83" Type="http://schemas.openxmlformats.org/officeDocument/2006/relationships/control" Target="../activeX/activeX77.xml"/><Relationship Id="rId88" Type="http://schemas.openxmlformats.org/officeDocument/2006/relationships/control" Target="../activeX/activeX82.xml"/><Relationship Id="rId91" Type="http://schemas.openxmlformats.org/officeDocument/2006/relationships/control" Target="../activeX/activeX85.xml"/><Relationship Id="rId1" Type="http://schemas.openxmlformats.org/officeDocument/2006/relationships/hyperlink" Target="https://miau.my-x.hu/myx-free/ego/run.html" TargetMode="External"/><Relationship Id="rId6" Type="http://schemas.openxmlformats.org/officeDocument/2006/relationships/image" Target="../media/image3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ontrol" Target="../activeX/activeX43.xml"/><Relationship Id="rId57" Type="http://schemas.openxmlformats.org/officeDocument/2006/relationships/control" Target="../activeX/activeX51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6.xml"/><Relationship Id="rId60" Type="http://schemas.openxmlformats.org/officeDocument/2006/relationships/control" Target="../activeX/activeX54.xml"/><Relationship Id="rId65" Type="http://schemas.openxmlformats.org/officeDocument/2006/relationships/control" Target="../activeX/activeX59.xml"/><Relationship Id="rId73" Type="http://schemas.openxmlformats.org/officeDocument/2006/relationships/control" Target="../activeX/activeX67.xml"/><Relationship Id="rId78" Type="http://schemas.openxmlformats.org/officeDocument/2006/relationships/control" Target="../activeX/activeX72.xml"/><Relationship Id="rId81" Type="http://schemas.openxmlformats.org/officeDocument/2006/relationships/control" Target="../activeX/activeX75.xml"/><Relationship Id="rId86" Type="http://schemas.openxmlformats.org/officeDocument/2006/relationships/control" Target="../activeX/activeX80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39" Type="http://schemas.openxmlformats.org/officeDocument/2006/relationships/control" Target="../activeX/activeX33.xml"/><Relationship Id="rId34" Type="http://schemas.openxmlformats.org/officeDocument/2006/relationships/control" Target="../activeX/activeX28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6" Type="http://schemas.openxmlformats.org/officeDocument/2006/relationships/control" Target="../activeX/activeX70.xml"/><Relationship Id="rId7" Type="http://schemas.openxmlformats.org/officeDocument/2006/relationships/control" Target="../activeX/activeX2.xml"/><Relationship Id="rId71" Type="http://schemas.openxmlformats.org/officeDocument/2006/relationships/control" Target="../activeX/activeX65.xml"/><Relationship Id="rId2" Type="http://schemas.openxmlformats.org/officeDocument/2006/relationships/hyperlink" Target="https://miau.my-x.hu/myx-free/ego/data_load.html" TargetMode="External"/><Relationship Id="rId29" Type="http://schemas.openxmlformats.org/officeDocument/2006/relationships/control" Target="../activeX/activeX23.xml"/><Relationship Id="rId24" Type="http://schemas.openxmlformats.org/officeDocument/2006/relationships/control" Target="../activeX/activeX18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66" Type="http://schemas.openxmlformats.org/officeDocument/2006/relationships/control" Target="../activeX/activeX60.xml"/><Relationship Id="rId87" Type="http://schemas.openxmlformats.org/officeDocument/2006/relationships/control" Target="../activeX/activeX81.xml"/><Relationship Id="rId61" Type="http://schemas.openxmlformats.org/officeDocument/2006/relationships/control" Target="../activeX/activeX55.xml"/><Relationship Id="rId82" Type="http://schemas.openxmlformats.org/officeDocument/2006/relationships/control" Target="../activeX/activeX76.xml"/><Relationship Id="rId19" Type="http://schemas.openxmlformats.org/officeDocument/2006/relationships/control" Target="../activeX/activeX1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EC0F-80A5-4917-8590-0A380A519A59}">
  <dimension ref="A1:Z12"/>
  <sheetViews>
    <sheetView tabSelected="1" zoomScaleNormal="100" workbookViewId="0"/>
  </sheetViews>
  <sheetFormatPr defaultColWidth="9.109375" defaultRowHeight="12" x14ac:dyDescent="0.25"/>
  <cols>
    <col min="1" max="1" width="18.109375" style="5" customWidth="1"/>
    <col min="2" max="16384" width="9.109375" style="5"/>
  </cols>
  <sheetData>
    <row r="1" spans="1:26" x14ac:dyDescent="0.25">
      <c r="A1" s="5" t="s">
        <v>17</v>
      </c>
    </row>
    <row r="2" spans="1:26" x14ac:dyDescent="0.25">
      <c r="A2" s="6" t="s">
        <v>33</v>
      </c>
      <c r="C2" s="5" t="s">
        <v>68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35</v>
      </c>
      <c r="M2" s="5" t="s">
        <v>36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5" t="s">
        <v>49</v>
      </c>
    </row>
    <row r="3" spans="1:26" x14ac:dyDescent="0.25">
      <c r="A3" s="5" t="s">
        <v>34</v>
      </c>
      <c r="B3" s="5" t="s">
        <v>0</v>
      </c>
      <c r="C3" s="5">
        <v>23</v>
      </c>
      <c r="D3" s="5" t="s">
        <v>23</v>
      </c>
      <c r="E3" s="5" t="s">
        <v>24</v>
      </c>
      <c r="F3" s="5" t="s">
        <v>24</v>
      </c>
      <c r="G3" s="5" t="s">
        <v>24</v>
      </c>
      <c r="H3" s="5" t="s">
        <v>24</v>
      </c>
      <c r="I3" s="5" t="s">
        <v>24</v>
      </c>
      <c r="J3" s="5" t="s">
        <v>24</v>
      </c>
      <c r="K3" s="5" t="s">
        <v>24</v>
      </c>
      <c r="L3" s="5" t="s">
        <v>24</v>
      </c>
      <c r="M3" s="5" t="s">
        <v>24</v>
      </c>
      <c r="N3" s="5" t="s">
        <v>24</v>
      </c>
      <c r="O3" s="5" t="s">
        <v>24</v>
      </c>
      <c r="P3" s="5" t="s">
        <v>24</v>
      </c>
      <c r="Q3" s="5" t="s">
        <v>24</v>
      </c>
      <c r="R3" s="5" t="s">
        <v>24</v>
      </c>
      <c r="S3" s="5" t="s">
        <v>24</v>
      </c>
      <c r="T3" s="5" t="s">
        <v>24</v>
      </c>
      <c r="U3" s="5" t="s">
        <v>24</v>
      </c>
      <c r="V3" s="5" t="s">
        <v>24</v>
      </c>
      <c r="W3" s="5" t="s">
        <v>24</v>
      </c>
      <c r="X3" s="5" t="s">
        <v>24</v>
      </c>
      <c r="Y3" s="5" t="s">
        <v>24</v>
      </c>
      <c r="Z3" s="5" t="s">
        <v>25</v>
      </c>
    </row>
    <row r="4" spans="1:26" x14ac:dyDescent="0.25">
      <c r="A4" s="5" t="s">
        <v>50</v>
      </c>
      <c r="B4" s="5" t="s">
        <v>1</v>
      </c>
      <c r="C4" s="5">
        <v>3</v>
      </c>
      <c r="D4" s="5" t="s">
        <v>51</v>
      </c>
      <c r="E4" s="5" t="s">
        <v>53</v>
      </c>
      <c r="F4" s="5" t="s">
        <v>52</v>
      </c>
    </row>
    <row r="5" spans="1:26" x14ac:dyDescent="0.25">
      <c r="A5" s="5" t="s">
        <v>60</v>
      </c>
      <c r="B5" s="5" t="s">
        <v>2</v>
      </c>
      <c r="C5" s="5">
        <v>3</v>
      </c>
      <c r="D5" s="5" t="s">
        <v>54</v>
      </c>
      <c r="E5" s="5" t="s">
        <v>55</v>
      </c>
      <c r="F5" s="5" t="s">
        <v>56</v>
      </c>
    </row>
    <row r="6" spans="1:26" x14ac:dyDescent="0.25">
      <c r="A6" s="5" t="s">
        <v>59</v>
      </c>
      <c r="B6" s="5" t="s">
        <v>3</v>
      </c>
      <c r="C6" s="5">
        <v>2</v>
      </c>
      <c r="D6" s="5" t="s">
        <v>57</v>
      </c>
      <c r="E6" s="5" t="s">
        <v>58</v>
      </c>
    </row>
    <row r="7" spans="1:26" x14ac:dyDescent="0.25">
      <c r="A7" s="5" t="s">
        <v>61</v>
      </c>
      <c r="B7" s="5" t="s">
        <v>4</v>
      </c>
      <c r="C7" s="5">
        <v>7</v>
      </c>
      <c r="D7" s="5">
        <v>-1</v>
      </c>
      <c r="E7" s="5">
        <v>-2</v>
      </c>
      <c r="F7" s="5">
        <v>-3</v>
      </c>
      <c r="G7" s="5">
        <v>-4</v>
      </c>
      <c r="H7" s="5">
        <v>-5</v>
      </c>
      <c r="I7" s="5">
        <v>-6</v>
      </c>
      <c r="J7" s="5">
        <v>-7</v>
      </c>
    </row>
    <row r="8" spans="1:26" x14ac:dyDescent="0.25">
      <c r="A8" s="5" t="s">
        <v>64</v>
      </c>
      <c r="B8" s="5" t="s">
        <v>5</v>
      </c>
      <c r="C8" s="5">
        <v>10</v>
      </c>
      <c r="D8" s="7">
        <v>10</v>
      </c>
      <c r="E8" s="7">
        <v>20</v>
      </c>
      <c r="F8" s="7">
        <v>30</v>
      </c>
      <c r="G8" s="7">
        <v>40</v>
      </c>
      <c r="H8" s="7">
        <v>50</v>
      </c>
      <c r="I8" s="7">
        <v>60</v>
      </c>
      <c r="J8" s="7">
        <v>70</v>
      </c>
      <c r="K8" s="7">
        <v>80</v>
      </c>
      <c r="L8" s="7">
        <v>90</v>
      </c>
      <c r="M8" s="7">
        <v>100</v>
      </c>
    </row>
    <row r="9" spans="1:26" x14ac:dyDescent="0.25">
      <c r="A9" s="5" t="s">
        <v>65</v>
      </c>
      <c r="B9" s="5" t="s">
        <v>6</v>
      </c>
      <c r="C9" s="5">
        <v>6</v>
      </c>
      <c r="D9" s="5">
        <v>10</v>
      </c>
      <c r="E9" s="5">
        <v>20</v>
      </c>
      <c r="F9" s="5">
        <v>30</v>
      </c>
      <c r="G9" s="5">
        <v>40</v>
      </c>
      <c r="H9" s="5">
        <v>50</v>
      </c>
      <c r="I9" s="5">
        <v>60</v>
      </c>
    </row>
    <row r="10" spans="1:26" x14ac:dyDescent="0.25">
      <c r="A10" s="5" t="s">
        <v>62</v>
      </c>
      <c r="B10" s="5" t="s">
        <v>7</v>
      </c>
      <c r="C10" s="5">
        <v>2</v>
      </c>
      <c r="D10" s="5" t="s">
        <v>66</v>
      </c>
      <c r="E10" s="5" t="s">
        <v>67</v>
      </c>
    </row>
    <row r="11" spans="1:26" x14ac:dyDescent="0.25">
      <c r="A11" s="5" t="s">
        <v>63</v>
      </c>
      <c r="B11" s="5" t="s">
        <v>8</v>
      </c>
    </row>
    <row r="12" spans="1:26" x14ac:dyDescent="0.25">
      <c r="B12" s="5" t="s">
        <v>69</v>
      </c>
      <c r="C12" s="5">
        <f>PRODUCT(C3:C10)</f>
        <v>347760</v>
      </c>
    </row>
  </sheetData>
  <phoneticPr fontId="2" type="noConversion"/>
  <hyperlinks>
    <hyperlink ref="A2" location="Munka2!A1" display="(lehetseges valaszok: C1C2C3,C2C3C4,C3C4C5)" xr:uid="{32B40701-1BA5-4693-82CE-012E28FDA72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56EB-6125-4316-A0D1-452499AFF6A9}">
  <dimension ref="A1:X27"/>
  <sheetViews>
    <sheetView zoomScaleNormal="100" workbookViewId="0"/>
  </sheetViews>
  <sheetFormatPr defaultRowHeight="14.4" x14ac:dyDescent="0.3"/>
  <cols>
    <col min="2" max="2" width="22.33203125" bestFit="1" customWidth="1"/>
  </cols>
  <sheetData>
    <row r="1" spans="1:24" x14ac:dyDescent="0.3">
      <c r="A1" t="s">
        <v>191</v>
      </c>
      <c r="B1" s="5" t="s">
        <v>109</v>
      </c>
      <c r="C1" s="5" t="str">
        <f>'Munka1C (2)'!A3</f>
        <v>palya tipus?</v>
      </c>
      <c r="D1" s="5" t="str">
        <f>'Munka1C (2)'!A4</f>
        <v>homerseklet</v>
      </c>
      <c r="E1" s="5" t="str">
        <f>'Munka1C (2)'!A5</f>
        <v>nedvesseg</v>
      </c>
      <c r="F1" s="5" t="str">
        <f>'Munka1C (2)'!A6</f>
        <v>út minoseg</v>
      </c>
      <c r="G1" s="5" t="s">
        <v>87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t="str">
        <f>C2&amp;D2&amp;E2&amp;F2</f>
        <v>1111</v>
      </c>
      <c r="B2" s="5" t="s">
        <v>23</v>
      </c>
      <c r="C2" s="5">
        <v>1</v>
      </c>
      <c r="D2" s="5">
        <v>1</v>
      </c>
      <c r="E2" s="5">
        <v>1</v>
      </c>
      <c r="F2" s="5">
        <v>1</v>
      </c>
      <c r="G2" s="5">
        <v>2000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 t="s">
        <v>25</v>
      </c>
    </row>
    <row r="3" spans="1:24" x14ac:dyDescent="0.3">
      <c r="A3" t="str">
        <f t="shared" ref="A3:A24" si="0">C3&amp;D3&amp;E3&amp;F3</f>
        <v>1223</v>
      </c>
      <c r="B3" t="s">
        <v>103</v>
      </c>
      <c r="C3" s="5">
        <v>1</v>
      </c>
      <c r="D3">
        <v>2</v>
      </c>
      <c r="E3">
        <v>2</v>
      </c>
      <c r="F3">
        <v>3</v>
      </c>
      <c r="G3" s="5">
        <v>2000</v>
      </c>
    </row>
    <row r="4" spans="1:24" x14ac:dyDescent="0.3">
      <c r="A4" t="str">
        <f t="shared" si="0"/>
        <v>1223</v>
      </c>
      <c r="B4" t="s">
        <v>89</v>
      </c>
      <c r="C4" s="5">
        <v>1</v>
      </c>
      <c r="D4">
        <v>2</v>
      </c>
      <c r="E4">
        <v>2</v>
      </c>
      <c r="F4">
        <v>3</v>
      </c>
      <c r="G4" s="5">
        <v>1000</v>
      </c>
    </row>
    <row r="5" spans="1:24" x14ac:dyDescent="0.3">
      <c r="A5" t="str">
        <f t="shared" si="0"/>
        <v>1121</v>
      </c>
      <c r="B5" t="s">
        <v>90</v>
      </c>
      <c r="C5" s="5">
        <v>1</v>
      </c>
      <c r="D5" s="5">
        <v>1</v>
      </c>
      <c r="E5">
        <v>2</v>
      </c>
      <c r="F5" s="5">
        <v>1</v>
      </c>
      <c r="G5" s="5">
        <v>1000</v>
      </c>
    </row>
    <row r="6" spans="1:24" x14ac:dyDescent="0.3">
      <c r="A6" t="str">
        <f t="shared" si="0"/>
        <v>2121</v>
      </c>
      <c r="B6" t="s">
        <v>91</v>
      </c>
      <c r="C6">
        <v>2</v>
      </c>
      <c r="D6" s="5">
        <v>1</v>
      </c>
      <c r="E6">
        <v>2</v>
      </c>
      <c r="F6" s="5">
        <v>1</v>
      </c>
      <c r="G6" s="5">
        <v>3000</v>
      </c>
    </row>
    <row r="7" spans="1:24" x14ac:dyDescent="0.3">
      <c r="A7" t="str">
        <f t="shared" si="0"/>
        <v>2113</v>
      </c>
      <c r="B7" t="s">
        <v>92</v>
      </c>
      <c r="C7">
        <v>2</v>
      </c>
      <c r="D7" s="5">
        <v>1</v>
      </c>
      <c r="E7" s="5">
        <v>1</v>
      </c>
      <c r="F7">
        <v>3</v>
      </c>
      <c r="G7" s="5">
        <v>3000</v>
      </c>
    </row>
    <row r="8" spans="1:24" x14ac:dyDescent="0.3">
      <c r="A8" t="str">
        <f t="shared" si="0"/>
        <v>2321</v>
      </c>
      <c r="B8" t="s">
        <v>104</v>
      </c>
      <c r="C8">
        <v>2</v>
      </c>
      <c r="D8">
        <v>3</v>
      </c>
      <c r="E8">
        <v>2</v>
      </c>
      <c r="F8" s="5">
        <v>1</v>
      </c>
      <c r="G8" s="5">
        <v>3000</v>
      </c>
    </row>
    <row r="9" spans="1:24" x14ac:dyDescent="0.3">
      <c r="A9" t="str">
        <f t="shared" si="0"/>
        <v>1223</v>
      </c>
      <c r="B9" t="s">
        <v>93</v>
      </c>
      <c r="C9" s="5">
        <v>1</v>
      </c>
      <c r="D9">
        <v>2</v>
      </c>
      <c r="E9">
        <v>2</v>
      </c>
      <c r="F9">
        <v>3</v>
      </c>
      <c r="G9" s="5">
        <v>2000</v>
      </c>
    </row>
    <row r="10" spans="1:24" x14ac:dyDescent="0.3">
      <c r="A10" t="str">
        <f t="shared" si="0"/>
        <v>1221</v>
      </c>
      <c r="B10" t="s">
        <v>94</v>
      </c>
      <c r="C10" s="5">
        <v>1</v>
      </c>
      <c r="D10">
        <v>2</v>
      </c>
      <c r="E10">
        <v>2</v>
      </c>
      <c r="F10" s="5">
        <v>1</v>
      </c>
      <c r="G10" s="5">
        <v>2000</v>
      </c>
    </row>
    <row r="11" spans="1:24" x14ac:dyDescent="0.3">
      <c r="A11" t="str">
        <f t="shared" si="0"/>
        <v>1331</v>
      </c>
      <c r="B11" t="s">
        <v>95</v>
      </c>
      <c r="C11" s="5">
        <v>1</v>
      </c>
      <c r="D11">
        <v>3</v>
      </c>
      <c r="E11">
        <v>3</v>
      </c>
      <c r="F11" s="5">
        <v>1</v>
      </c>
      <c r="G11" s="5">
        <v>1000</v>
      </c>
    </row>
    <row r="12" spans="1:24" x14ac:dyDescent="0.3">
      <c r="A12" t="str">
        <f t="shared" si="0"/>
        <v>1232</v>
      </c>
      <c r="B12" t="s">
        <v>96</v>
      </c>
      <c r="C12" s="5">
        <v>1</v>
      </c>
      <c r="D12">
        <v>2</v>
      </c>
      <c r="E12">
        <v>3</v>
      </c>
      <c r="F12">
        <v>2</v>
      </c>
      <c r="G12" s="5">
        <v>2000</v>
      </c>
    </row>
    <row r="13" spans="1:24" x14ac:dyDescent="0.3">
      <c r="A13" t="str">
        <f t="shared" si="0"/>
        <v>1231</v>
      </c>
      <c r="B13" t="s">
        <v>97</v>
      </c>
      <c r="C13" s="5">
        <v>1</v>
      </c>
      <c r="D13">
        <v>2</v>
      </c>
      <c r="E13">
        <v>3</v>
      </c>
      <c r="F13" s="5">
        <v>1</v>
      </c>
      <c r="G13" s="5">
        <v>2000</v>
      </c>
    </row>
    <row r="14" spans="1:24" x14ac:dyDescent="0.3">
      <c r="A14" t="str">
        <f t="shared" si="0"/>
        <v>1323</v>
      </c>
      <c r="B14" t="s">
        <v>98</v>
      </c>
      <c r="C14" s="5">
        <v>1</v>
      </c>
      <c r="D14">
        <v>3</v>
      </c>
      <c r="E14">
        <v>2</v>
      </c>
      <c r="F14">
        <v>3</v>
      </c>
      <c r="G14" s="5">
        <v>1000</v>
      </c>
    </row>
    <row r="15" spans="1:24" x14ac:dyDescent="0.3">
      <c r="A15" t="str">
        <f t="shared" si="0"/>
        <v>1223</v>
      </c>
      <c r="B15" t="s">
        <v>88</v>
      </c>
      <c r="C15" s="5">
        <v>1</v>
      </c>
      <c r="D15">
        <v>2</v>
      </c>
      <c r="E15">
        <v>2</v>
      </c>
      <c r="F15">
        <v>3</v>
      </c>
      <c r="G15" s="5">
        <v>2000</v>
      </c>
    </row>
    <row r="16" spans="1:24" x14ac:dyDescent="0.3">
      <c r="A16" t="str">
        <f t="shared" si="0"/>
        <v>1311</v>
      </c>
      <c r="B16" t="s">
        <v>99</v>
      </c>
      <c r="C16" s="5">
        <v>1</v>
      </c>
      <c r="D16">
        <v>3</v>
      </c>
      <c r="E16" s="5">
        <v>1</v>
      </c>
      <c r="F16" s="5">
        <v>1</v>
      </c>
      <c r="G16" s="5">
        <v>3000</v>
      </c>
    </row>
    <row r="17" spans="1:7" x14ac:dyDescent="0.3">
      <c r="A17" t="str">
        <f t="shared" si="0"/>
        <v>2131</v>
      </c>
      <c r="B17" t="s">
        <v>106</v>
      </c>
      <c r="C17">
        <v>2</v>
      </c>
      <c r="D17" s="5">
        <v>1</v>
      </c>
      <c r="E17">
        <v>3</v>
      </c>
      <c r="F17" s="5">
        <v>1</v>
      </c>
      <c r="G17" s="5">
        <v>3000</v>
      </c>
    </row>
    <row r="18" spans="1:7" x14ac:dyDescent="0.3">
      <c r="A18" t="str">
        <f t="shared" si="0"/>
        <v>1221</v>
      </c>
      <c r="B18" t="s">
        <v>107</v>
      </c>
      <c r="C18" s="5">
        <v>1</v>
      </c>
      <c r="D18">
        <v>2</v>
      </c>
      <c r="E18">
        <v>2</v>
      </c>
      <c r="F18" s="5">
        <v>1</v>
      </c>
      <c r="G18" s="5">
        <v>1000</v>
      </c>
    </row>
    <row r="19" spans="1:7" x14ac:dyDescent="0.3">
      <c r="A19" t="str">
        <f t="shared" si="0"/>
        <v>1133</v>
      </c>
      <c r="B19" t="s">
        <v>100</v>
      </c>
      <c r="C19" s="5">
        <v>1</v>
      </c>
      <c r="D19" s="5">
        <v>1</v>
      </c>
      <c r="E19">
        <v>3</v>
      </c>
      <c r="F19">
        <v>3</v>
      </c>
      <c r="G19" s="5">
        <v>2000</v>
      </c>
    </row>
    <row r="20" spans="1:7" x14ac:dyDescent="0.3">
      <c r="A20" t="str">
        <f t="shared" si="0"/>
        <v>1113</v>
      </c>
      <c r="B20" t="s">
        <v>101</v>
      </c>
      <c r="C20" s="5">
        <v>1</v>
      </c>
      <c r="D20" s="5">
        <v>1</v>
      </c>
      <c r="E20" s="5">
        <v>1</v>
      </c>
      <c r="F20">
        <v>3</v>
      </c>
      <c r="G20" s="5">
        <v>2000</v>
      </c>
    </row>
    <row r="21" spans="1:7" x14ac:dyDescent="0.3">
      <c r="A21" t="str">
        <f t="shared" si="0"/>
        <v>1133</v>
      </c>
      <c r="B21" t="s">
        <v>102</v>
      </c>
      <c r="C21" s="5">
        <v>1</v>
      </c>
      <c r="D21" s="5">
        <v>1</v>
      </c>
      <c r="E21">
        <v>3</v>
      </c>
      <c r="F21">
        <v>3</v>
      </c>
      <c r="G21" s="5">
        <v>2000</v>
      </c>
    </row>
    <row r="22" spans="1:7" x14ac:dyDescent="0.3">
      <c r="A22" t="str">
        <f t="shared" si="0"/>
        <v>1113</v>
      </c>
      <c r="B22" t="s">
        <v>108</v>
      </c>
      <c r="C22" s="5">
        <v>1</v>
      </c>
      <c r="D22" s="5">
        <v>1</v>
      </c>
      <c r="E22" s="5">
        <v>1</v>
      </c>
      <c r="F22">
        <v>3</v>
      </c>
      <c r="G22" s="5">
        <v>2000</v>
      </c>
    </row>
    <row r="23" spans="1:7" x14ac:dyDescent="0.3">
      <c r="A23" t="str">
        <f t="shared" si="0"/>
        <v>2113</v>
      </c>
      <c r="B23" t="s">
        <v>105</v>
      </c>
      <c r="C23">
        <v>2</v>
      </c>
      <c r="D23" s="5">
        <v>1</v>
      </c>
      <c r="E23" s="5">
        <v>1</v>
      </c>
      <c r="F23">
        <v>3</v>
      </c>
      <c r="G23" s="5">
        <v>2000</v>
      </c>
    </row>
    <row r="24" spans="1:7" x14ac:dyDescent="0.3">
      <c r="A24" t="str">
        <f t="shared" si="0"/>
        <v>1111</v>
      </c>
      <c r="B24" t="s">
        <v>86</v>
      </c>
      <c r="C24" s="5">
        <v>1</v>
      </c>
      <c r="D24" s="5">
        <v>1</v>
      </c>
      <c r="E24" s="5">
        <v>1</v>
      </c>
      <c r="F24" s="5">
        <v>1</v>
      </c>
      <c r="G24" s="5">
        <v>3000</v>
      </c>
    </row>
    <row r="26" spans="1:7" x14ac:dyDescent="0.3">
      <c r="F26" t="s">
        <v>214</v>
      </c>
    </row>
    <row r="27" spans="1:7" x14ac:dyDescent="0.3">
      <c r="F27" t="s">
        <v>114</v>
      </c>
    </row>
  </sheetData>
  <autoFilter ref="B1:X24" xr:uid="{395956EB-6125-4316-A0D1-452499AFF6A9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F41C-B390-47D9-BC2A-2519C90BE5A2}">
  <sheetPr codeName="Munka1"/>
  <dimension ref="A1:F250"/>
  <sheetViews>
    <sheetView topLeftCell="A159" zoomScaleNormal="100" workbookViewId="0">
      <selection activeCell="A165" sqref="A165:F165"/>
    </sheetView>
  </sheetViews>
  <sheetFormatPr defaultRowHeight="14.4" x14ac:dyDescent="0.3"/>
  <sheetData>
    <row r="1" spans="1:6" x14ac:dyDescent="0.3">
      <c r="A1" s="4" t="s">
        <v>196</v>
      </c>
    </row>
    <row r="2" spans="1:6" ht="132.6" x14ac:dyDescent="0.3">
      <c r="A2" s="18" t="s">
        <v>197</v>
      </c>
    </row>
    <row r="3" spans="1:6" x14ac:dyDescent="0.3">
      <c r="A3" s="24"/>
      <c r="B3" s="25"/>
      <c r="C3" s="25"/>
      <c r="D3" s="25"/>
      <c r="E3" s="25"/>
      <c r="F3" s="25"/>
    </row>
    <row r="4" spans="1:6" x14ac:dyDescent="0.3">
      <c r="A4" s="24"/>
      <c r="B4" s="25"/>
      <c r="C4" s="25"/>
      <c r="D4" s="25"/>
      <c r="E4" s="25"/>
      <c r="F4" s="25"/>
    </row>
    <row r="5" spans="1:6" x14ac:dyDescent="0.3">
      <c r="A5" s="24"/>
      <c r="B5" s="25"/>
      <c r="C5" s="25"/>
      <c r="D5" s="25"/>
      <c r="E5" s="25"/>
      <c r="F5" s="25"/>
    </row>
    <row r="6" spans="1:6" x14ac:dyDescent="0.3">
      <c r="A6" s="24"/>
      <c r="B6" s="25"/>
      <c r="C6" s="25"/>
      <c r="D6" s="25"/>
      <c r="E6" s="25"/>
      <c r="F6" s="25"/>
    </row>
    <row r="7" spans="1:6" x14ac:dyDescent="0.3">
      <c r="A7" s="24"/>
      <c r="B7" s="25"/>
      <c r="C7" s="25"/>
      <c r="D7" s="25"/>
      <c r="E7" s="25"/>
      <c r="F7" s="25"/>
    </row>
    <row r="8" spans="1:6" x14ac:dyDescent="0.3">
      <c r="A8" s="24"/>
      <c r="B8" s="25"/>
      <c r="C8" s="25"/>
      <c r="D8" s="25"/>
      <c r="E8" s="25"/>
      <c r="F8" s="25"/>
    </row>
    <row r="9" spans="1:6" x14ac:dyDescent="0.3">
      <c r="A9" s="24"/>
      <c r="B9" s="25"/>
      <c r="C9" s="25"/>
      <c r="D9" s="25"/>
      <c r="E9" s="25"/>
      <c r="F9" s="25"/>
    </row>
    <row r="10" spans="1:6" x14ac:dyDescent="0.3">
      <c r="A10" s="24"/>
      <c r="B10" s="25"/>
      <c r="C10" s="25"/>
      <c r="D10" s="25"/>
      <c r="E10" s="25"/>
      <c r="F10" s="25"/>
    </row>
    <row r="11" spans="1:6" x14ac:dyDescent="0.3">
      <c r="A11" s="24"/>
      <c r="B11" s="25"/>
      <c r="C11" s="25"/>
      <c r="D11" s="25"/>
      <c r="E11" s="25"/>
      <c r="F11" s="25"/>
    </row>
    <row r="12" spans="1:6" x14ac:dyDescent="0.3">
      <c r="A12" s="24"/>
      <c r="B12" s="25"/>
      <c r="C12" s="25"/>
      <c r="D12" s="25"/>
      <c r="E12" s="25"/>
      <c r="F12" s="25"/>
    </row>
    <row r="13" spans="1:6" x14ac:dyDescent="0.3">
      <c r="A13" s="24"/>
      <c r="B13" s="25"/>
      <c r="C13" s="25"/>
      <c r="D13" s="25"/>
      <c r="E13" s="25"/>
      <c r="F13" s="25"/>
    </row>
    <row r="14" spans="1:6" x14ac:dyDescent="0.3">
      <c r="A14" s="24"/>
      <c r="B14" s="25"/>
      <c r="C14" s="25"/>
      <c r="D14" s="25"/>
      <c r="E14" s="25"/>
      <c r="F14" s="25"/>
    </row>
    <row r="15" spans="1:6" x14ac:dyDescent="0.3">
      <c r="A15" s="24"/>
      <c r="B15" s="25"/>
      <c r="C15" s="25"/>
      <c r="D15" s="25"/>
      <c r="E15" s="25"/>
      <c r="F15" s="25"/>
    </row>
    <row r="16" spans="1:6" x14ac:dyDescent="0.3">
      <c r="A16" s="24"/>
      <c r="B16" s="25"/>
      <c r="C16" s="25"/>
      <c r="D16" s="25"/>
      <c r="E16" s="25"/>
      <c r="F16" s="25"/>
    </row>
    <row r="17" spans="1:6" x14ac:dyDescent="0.3">
      <c r="A17" s="24"/>
      <c r="B17" s="25"/>
      <c r="C17" s="25"/>
      <c r="D17" s="25"/>
      <c r="E17" s="25"/>
      <c r="F17" s="25"/>
    </row>
    <row r="18" spans="1:6" x14ac:dyDescent="0.3">
      <c r="A18" s="24"/>
      <c r="B18" s="25"/>
      <c r="C18" s="25"/>
      <c r="D18" s="25"/>
      <c r="E18" s="25"/>
      <c r="F18" s="25"/>
    </row>
    <row r="19" spans="1:6" x14ac:dyDescent="0.3">
      <c r="A19" s="24"/>
      <c r="B19" s="25"/>
      <c r="C19" s="25"/>
      <c r="D19" s="25"/>
      <c r="E19" s="25"/>
      <c r="F19" s="25"/>
    </row>
    <row r="20" spans="1:6" x14ac:dyDescent="0.3">
      <c r="A20" s="24"/>
      <c r="B20" s="25"/>
      <c r="C20" s="25"/>
      <c r="D20" s="25"/>
      <c r="E20" s="25"/>
      <c r="F20" s="25"/>
    </row>
    <row r="21" spans="1:6" x14ac:dyDescent="0.3">
      <c r="A21" s="24"/>
      <c r="B21" s="25"/>
      <c r="C21" s="25"/>
      <c r="D21" s="25"/>
      <c r="E21" s="25"/>
      <c r="F21" s="25"/>
    </row>
    <row r="22" spans="1:6" x14ac:dyDescent="0.3">
      <c r="A22" s="24"/>
      <c r="B22" s="25"/>
      <c r="C22" s="25"/>
      <c r="D22" s="25"/>
      <c r="E22" s="25"/>
      <c r="F22" s="25"/>
    </row>
    <row r="23" spans="1:6" x14ac:dyDescent="0.3">
      <c r="A23" s="24"/>
      <c r="B23" s="25"/>
      <c r="C23" s="25"/>
      <c r="D23" s="25"/>
      <c r="E23" s="25"/>
      <c r="F23" s="25"/>
    </row>
    <row r="24" spans="1:6" x14ac:dyDescent="0.3">
      <c r="A24" s="24"/>
      <c r="B24" s="25"/>
      <c r="C24" s="25"/>
      <c r="D24" s="25"/>
      <c r="E24" s="25"/>
      <c r="F24" s="25"/>
    </row>
    <row r="25" spans="1:6" x14ac:dyDescent="0.3">
      <c r="A25" s="24"/>
      <c r="B25" s="25"/>
      <c r="C25" s="25"/>
      <c r="D25" s="25"/>
      <c r="E25" s="25"/>
      <c r="F25" s="25"/>
    </row>
    <row r="26" spans="1:6" x14ac:dyDescent="0.3">
      <c r="A26" s="24"/>
      <c r="B26" s="25"/>
      <c r="C26" s="25"/>
      <c r="D26" s="25"/>
      <c r="E26" s="25"/>
      <c r="F26" s="25"/>
    </row>
    <row r="27" spans="1:6" x14ac:dyDescent="0.3">
      <c r="A27" s="24"/>
      <c r="B27" s="25"/>
      <c r="C27" s="25"/>
      <c r="D27" s="25"/>
      <c r="E27" s="25"/>
      <c r="F27" s="25"/>
    </row>
    <row r="28" spans="1:6" x14ac:dyDescent="0.3">
      <c r="A28" s="24"/>
      <c r="B28" s="25"/>
      <c r="C28" s="25"/>
      <c r="D28" s="25"/>
      <c r="E28" s="25"/>
      <c r="F28" s="25"/>
    </row>
    <row r="29" spans="1:6" x14ac:dyDescent="0.3">
      <c r="A29" s="24"/>
      <c r="B29" s="25"/>
      <c r="C29" s="25"/>
      <c r="D29" s="25"/>
      <c r="E29" s="25"/>
      <c r="F29" s="25"/>
    </row>
    <row r="30" spans="1:6" x14ac:dyDescent="0.3">
      <c r="A30" s="24"/>
      <c r="B30" s="25"/>
      <c r="C30" s="25"/>
      <c r="D30" s="25"/>
      <c r="E30" s="25"/>
      <c r="F30" s="25"/>
    </row>
    <row r="31" spans="1:6" x14ac:dyDescent="0.3">
      <c r="A31" s="24"/>
      <c r="B31" s="25"/>
      <c r="C31" s="25"/>
      <c r="D31" s="25"/>
      <c r="E31" s="25"/>
      <c r="F31" s="25"/>
    </row>
    <row r="32" spans="1:6" x14ac:dyDescent="0.3">
      <c r="A32" s="24"/>
      <c r="B32" s="25"/>
      <c r="C32" s="25"/>
      <c r="D32" s="25"/>
      <c r="E32" s="25"/>
      <c r="F32" s="25"/>
    </row>
    <row r="33" spans="1:6" x14ac:dyDescent="0.3">
      <c r="A33" s="24"/>
      <c r="B33" s="25"/>
      <c r="C33" s="25"/>
      <c r="D33" s="25"/>
      <c r="E33" s="25"/>
      <c r="F33" s="25"/>
    </row>
    <row r="34" spans="1:6" x14ac:dyDescent="0.3">
      <c r="A34" s="24"/>
      <c r="B34" s="25"/>
      <c r="C34" s="25"/>
      <c r="D34" s="25"/>
      <c r="E34" s="25"/>
      <c r="F34" s="25"/>
    </row>
    <row r="35" spans="1:6" x14ac:dyDescent="0.3">
      <c r="A35" s="24"/>
      <c r="B35" s="25"/>
      <c r="C35" s="25"/>
      <c r="D35" s="25"/>
      <c r="E35" s="25"/>
      <c r="F35" s="25"/>
    </row>
    <row r="36" spans="1:6" x14ac:dyDescent="0.3">
      <c r="A36" s="24"/>
      <c r="B36" s="25"/>
      <c r="C36" s="25"/>
      <c r="D36" s="25"/>
      <c r="E36" s="25"/>
      <c r="F36" s="25"/>
    </row>
    <row r="37" spans="1:6" x14ac:dyDescent="0.3">
      <c r="A37" s="24"/>
      <c r="B37" s="25"/>
      <c r="C37" s="25"/>
      <c r="D37" s="25"/>
      <c r="E37" s="25"/>
      <c r="F37" s="25"/>
    </row>
    <row r="38" spans="1:6" x14ac:dyDescent="0.3">
      <c r="A38" s="24"/>
      <c r="B38" s="25"/>
      <c r="C38" s="25"/>
      <c r="D38" s="25"/>
      <c r="E38" s="25"/>
      <c r="F38" s="25"/>
    </row>
    <row r="39" spans="1:6" x14ac:dyDescent="0.3">
      <c r="A39" s="24"/>
      <c r="B39" s="25"/>
      <c r="C39" s="25"/>
      <c r="D39" s="25"/>
      <c r="E39" s="25"/>
      <c r="F39" s="25"/>
    </row>
    <row r="40" spans="1:6" x14ac:dyDescent="0.3">
      <c r="A40" s="24"/>
      <c r="B40" s="25"/>
      <c r="C40" s="25"/>
      <c r="D40" s="25"/>
      <c r="E40" s="25"/>
      <c r="F40" s="25"/>
    </row>
    <row r="41" spans="1:6" x14ac:dyDescent="0.3">
      <c r="A41" s="24"/>
      <c r="B41" s="25"/>
      <c r="C41" s="25"/>
      <c r="D41" s="25"/>
      <c r="E41" s="25"/>
      <c r="F41" s="25"/>
    </row>
    <row r="42" spans="1:6" x14ac:dyDescent="0.3">
      <c r="A42" s="24"/>
      <c r="B42" s="25"/>
      <c r="C42" s="25"/>
      <c r="D42" s="25"/>
      <c r="E42" s="25"/>
      <c r="F42" s="25"/>
    </row>
    <row r="43" spans="1:6" x14ac:dyDescent="0.3">
      <c r="A43" s="24"/>
      <c r="B43" s="25"/>
      <c r="C43" s="25"/>
      <c r="D43" s="25"/>
      <c r="E43" s="25"/>
      <c r="F43" s="25"/>
    </row>
    <row r="44" spans="1:6" x14ac:dyDescent="0.3">
      <c r="A44" s="24"/>
      <c r="B44" s="25"/>
      <c r="C44" s="25"/>
      <c r="D44" s="25"/>
      <c r="E44" s="25"/>
      <c r="F44" s="25"/>
    </row>
    <row r="45" spans="1:6" x14ac:dyDescent="0.3">
      <c r="A45" s="24"/>
      <c r="B45" s="25"/>
      <c r="C45" s="25"/>
      <c r="D45" s="25"/>
      <c r="E45" s="25"/>
      <c r="F45" s="25"/>
    </row>
    <row r="46" spans="1:6" x14ac:dyDescent="0.3">
      <c r="A46" s="24"/>
      <c r="B46" s="25"/>
      <c r="C46" s="25"/>
      <c r="D46" s="25"/>
      <c r="E46" s="25"/>
      <c r="F46" s="25"/>
    </row>
    <row r="47" spans="1:6" x14ac:dyDescent="0.3">
      <c r="A47" s="24"/>
      <c r="B47" s="25"/>
      <c r="C47" s="25"/>
      <c r="D47" s="25"/>
      <c r="E47" s="25"/>
      <c r="F47" s="25"/>
    </row>
    <row r="48" spans="1:6" x14ac:dyDescent="0.3">
      <c r="A48" s="24"/>
      <c r="B48" s="25"/>
      <c r="C48" s="25"/>
      <c r="D48" s="25"/>
      <c r="E48" s="25"/>
      <c r="F48" s="25"/>
    </row>
    <row r="49" spans="1:6" x14ac:dyDescent="0.3">
      <c r="A49" s="24"/>
      <c r="B49" s="25"/>
      <c r="C49" s="25"/>
      <c r="D49" s="25"/>
      <c r="E49" s="25"/>
      <c r="F49" s="25"/>
    </row>
    <row r="50" spans="1:6" x14ac:dyDescent="0.3">
      <c r="A50" s="24"/>
      <c r="B50" s="25"/>
      <c r="C50" s="25"/>
      <c r="D50" s="25"/>
      <c r="E50" s="25"/>
      <c r="F50" s="25"/>
    </row>
    <row r="51" spans="1:6" x14ac:dyDescent="0.3">
      <c r="A51" s="24"/>
      <c r="B51" s="25"/>
      <c r="C51" s="25"/>
      <c r="D51" s="25"/>
      <c r="E51" s="25"/>
      <c r="F51" s="25"/>
    </row>
    <row r="52" spans="1:6" x14ac:dyDescent="0.3">
      <c r="A52" s="24"/>
      <c r="B52" s="25"/>
      <c r="C52" s="25"/>
      <c r="D52" s="25"/>
      <c r="E52" s="25"/>
      <c r="F52" s="25"/>
    </row>
    <row r="53" spans="1:6" x14ac:dyDescent="0.3">
      <c r="A53" s="24"/>
      <c r="B53" s="25"/>
      <c r="C53" s="25"/>
      <c r="D53" s="25"/>
      <c r="E53" s="25"/>
      <c r="F53" s="25"/>
    </row>
    <row r="54" spans="1:6" x14ac:dyDescent="0.3">
      <c r="A54" s="24"/>
      <c r="B54" s="25"/>
      <c r="C54" s="25"/>
      <c r="D54" s="25"/>
      <c r="E54" s="25"/>
      <c r="F54" s="25"/>
    </row>
    <row r="55" spans="1:6" x14ac:dyDescent="0.3">
      <c r="A55" s="24"/>
      <c r="B55" s="25"/>
      <c r="C55" s="25"/>
      <c r="D55" s="25"/>
      <c r="E55" s="25"/>
      <c r="F55" s="25"/>
    </row>
    <row r="56" spans="1:6" x14ac:dyDescent="0.3">
      <c r="A56" s="24"/>
      <c r="B56" s="25"/>
      <c r="C56" s="25"/>
      <c r="D56" s="25"/>
      <c r="E56" s="25"/>
      <c r="F56" s="25"/>
    </row>
    <row r="57" spans="1:6" x14ac:dyDescent="0.3">
      <c r="A57" s="24"/>
      <c r="B57" s="25"/>
      <c r="C57" s="25"/>
      <c r="D57" s="25"/>
      <c r="E57" s="25"/>
      <c r="F57" s="25"/>
    </row>
    <row r="58" spans="1:6" x14ac:dyDescent="0.3">
      <c r="A58" s="24"/>
      <c r="B58" s="25"/>
      <c r="C58" s="25"/>
      <c r="D58" s="25"/>
      <c r="E58" s="25"/>
      <c r="F58" s="25"/>
    </row>
    <row r="59" spans="1:6" x14ac:dyDescent="0.3">
      <c r="A59" s="24"/>
      <c r="B59" s="25"/>
      <c r="C59" s="25"/>
      <c r="D59" s="25"/>
      <c r="E59" s="25"/>
      <c r="F59" s="25"/>
    </row>
    <row r="60" spans="1:6" x14ac:dyDescent="0.3">
      <c r="A60" s="24"/>
      <c r="B60" s="25"/>
      <c r="C60" s="25"/>
      <c r="D60" s="25"/>
      <c r="E60" s="25"/>
      <c r="F60" s="25"/>
    </row>
    <row r="61" spans="1:6" x14ac:dyDescent="0.3">
      <c r="A61" s="24"/>
      <c r="B61" s="25"/>
      <c r="C61" s="25"/>
      <c r="D61" s="25"/>
      <c r="E61" s="25"/>
      <c r="F61" s="25"/>
    </row>
    <row r="62" spans="1:6" x14ac:dyDescent="0.3">
      <c r="A62" s="24"/>
      <c r="B62" s="25"/>
      <c r="C62" s="25"/>
      <c r="D62" s="25"/>
      <c r="E62" s="25"/>
      <c r="F62" s="25"/>
    </row>
    <row r="63" spans="1:6" x14ac:dyDescent="0.3">
      <c r="A63" s="24"/>
      <c r="B63" s="25"/>
      <c r="C63" s="25"/>
      <c r="D63" s="25"/>
      <c r="E63" s="25"/>
      <c r="F63" s="25"/>
    </row>
    <row r="64" spans="1:6" x14ac:dyDescent="0.3">
      <c r="A64" s="24"/>
      <c r="B64" s="25"/>
      <c r="C64" s="25"/>
      <c r="D64" s="25"/>
      <c r="E64" s="25"/>
      <c r="F64" s="25"/>
    </row>
    <row r="65" spans="1:6" x14ac:dyDescent="0.3">
      <c r="A65" s="24"/>
      <c r="B65" s="25"/>
      <c r="C65" s="25"/>
      <c r="D65" s="25"/>
      <c r="E65" s="25"/>
      <c r="F65" s="25"/>
    </row>
    <row r="66" spans="1:6" x14ac:dyDescent="0.3">
      <c r="A66" s="24"/>
      <c r="B66" s="25"/>
      <c r="C66" s="25"/>
      <c r="D66" s="25"/>
      <c r="E66" s="25"/>
      <c r="F66" s="25"/>
    </row>
    <row r="67" spans="1:6" x14ac:dyDescent="0.3">
      <c r="A67" s="24"/>
      <c r="B67" s="25"/>
      <c r="C67" s="25"/>
      <c r="D67" s="25"/>
      <c r="E67" s="25"/>
      <c r="F67" s="25"/>
    </row>
    <row r="68" spans="1:6" x14ac:dyDescent="0.3">
      <c r="A68" s="24"/>
      <c r="B68" s="25"/>
      <c r="C68" s="25"/>
      <c r="D68" s="25"/>
      <c r="E68" s="25"/>
      <c r="F68" s="25"/>
    </row>
    <row r="69" spans="1:6" x14ac:dyDescent="0.3">
      <c r="A69" s="24"/>
      <c r="B69" s="25"/>
      <c r="C69" s="25"/>
      <c r="D69" s="25"/>
      <c r="E69" s="25"/>
      <c r="F69" s="25"/>
    </row>
    <row r="70" spans="1:6" x14ac:dyDescent="0.3">
      <c r="A70" s="24"/>
      <c r="B70" s="25"/>
      <c r="C70" s="25"/>
      <c r="D70" s="25"/>
      <c r="E70" s="25"/>
      <c r="F70" s="25"/>
    </row>
    <row r="71" spans="1:6" x14ac:dyDescent="0.3">
      <c r="A71" s="24"/>
      <c r="B71" s="25"/>
      <c r="C71" s="25"/>
      <c r="D71" s="25"/>
      <c r="E71" s="25"/>
      <c r="F71" s="25"/>
    </row>
    <row r="72" spans="1:6" x14ac:dyDescent="0.3">
      <c r="A72" s="24"/>
      <c r="B72" s="25"/>
      <c r="C72" s="25"/>
      <c r="D72" s="25"/>
      <c r="E72" s="25"/>
      <c r="F72" s="25"/>
    </row>
    <row r="73" spans="1:6" x14ac:dyDescent="0.3">
      <c r="A73" s="24"/>
      <c r="B73" s="25"/>
      <c r="C73" s="25"/>
      <c r="D73" s="25"/>
      <c r="E73" s="25"/>
      <c r="F73" s="25"/>
    </row>
    <row r="74" spans="1:6" x14ac:dyDescent="0.3">
      <c r="A74" s="24"/>
      <c r="B74" s="25"/>
      <c r="C74" s="25"/>
      <c r="D74" s="25"/>
      <c r="E74" s="25"/>
      <c r="F74" s="25"/>
    </row>
    <row r="75" spans="1:6" x14ac:dyDescent="0.3">
      <c r="A75" s="24"/>
      <c r="B75" s="25"/>
      <c r="C75" s="25"/>
      <c r="D75" s="25"/>
      <c r="E75" s="25"/>
      <c r="F75" s="25"/>
    </row>
    <row r="76" spans="1:6" x14ac:dyDescent="0.3">
      <c r="A76" s="24"/>
      <c r="B76" s="25"/>
      <c r="C76" s="25"/>
      <c r="D76" s="25"/>
      <c r="E76" s="25"/>
      <c r="F76" s="25"/>
    </row>
    <row r="77" spans="1:6" x14ac:dyDescent="0.3">
      <c r="A77" s="24"/>
      <c r="B77" s="25"/>
      <c r="C77" s="25"/>
      <c r="D77" s="25"/>
      <c r="E77" s="25"/>
      <c r="F77" s="25"/>
    </row>
    <row r="78" spans="1:6" x14ac:dyDescent="0.3">
      <c r="A78" s="24"/>
      <c r="B78" s="25"/>
      <c r="C78" s="25"/>
      <c r="D78" s="25"/>
      <c r="E78" s="25"/>
      <c r="F78" s="25"/>
    </row>
    <row r="79" spans="1:6" x14ac:dyDescent="0.3">
      <c r="A79" s="24"/>
      <c r="B79" s="25"/>
      <c r="C79" s="25"/>
      <c r="D79" s="25"/>
      <c r="E79" s="25"/>
      <c r="F79" s="25"/>
    </row>
    <row r="80" spans="1:6" x14ac:dyDescent="0.3">
      <c r="A80" s="24"/>
      <c r="B80" s="25"/>
      <c r="C80" s="25"/>
      <c r="D80" s="25"/>
      <c r="E80" s="25"/>
      <c r="F80" s="25"/>
    </row>
    <row r="81" spans="1:6" x14ac:dyDescent="0.3">
      <c r="A81" s="24"/>
      <c r="B81" s="25"/>
      <c r="C81" s="25"/>
      <c r="D81" s="25"/>
      <c r="E81" s="25"/>
      <c r="F81" s="25"/>
    </row>
    <row r="82" spans="1:6" x14ac:dyDescent="0.3">
      <c r="A82" s="24"/>
      <c r="B82" s="25"/>
      <c r="C82" s="25"/>
      <c r="D82" s="25"/>
      <c r="E82" s="25"/>
      <c r="F82" s="25"/>
    </row>
    <row r="83" spans="1:6" x14ac:dyDescent="0.3">
      <c r="A83" s="24"/>
      <c r="B83" s="25"/>
      <c r="C83" s="25"/>
      <c r="D83" s="25"/>
      <c r="E83" s="25"/>
      <c r="F83" s="25"/>
    </row>
    <row r="84" spans="1:6" x14ac:dyDescent="0.3">
      <c r="A84" s="24"/>
      <c r="B84" s="25"/>
      <c r="C84" s="25"/>
      <c r="D84" s="25"/>
      <c r="E84" s="25"/>
      <c r="F84" s="25"/>
    </row>
    <row r="85" spans="1:6" x14ac:dyDescent="0.3">
      <c r="A85" s="24"/>
      <c r="B85" s="25"/>
      <c r="C85" s="25"/>
      <c r="D85" s="25"/>
      <c r="E85" s="25"/>
      <c r="F85" s="25"/>
    </row>
    <row r="86" spans="1:6" x14ac:dyDescent="0.3">
      <c r="A86" s="24"/>
      <c r="B86" s="25"/>
      <c r="C86" s="25"/>
      <c r="D86" s="25"/>
      <c r="E86" s="25"/>
      <c r="F86" s="25"/>
    </row>
    <row r="87" spans="1:6" x14ac:dyDescent="0.3">
      <c r="A87" s="24"/>
      <c r="B87" s="25"/>
      <c r="C87" s="25"/>
      <c r="D87" s="25"/>
      <c r="E87" s="25"/>
      <c r="F87" s="25"/>
    </row>
    <row r="88" spans="1:6" x14ac:dyDescent="0.3">
      <c r="A88" s="24"/>
      <c r="B88" s="25"/>
      <c r="C88" s="25"/>
      <c r="D88" s="25"/>
      <c r="E88" s="25"/>
      <c r="F88" s="25"/>
    </row>
    <row r="89" spans="1:6" x14ac:dyDescent="0.3">
      <c r="A89" s="24"/>
      <c r="B89" s="25"/>
      <c r="C89" s="25"/>
      <c r="D89" s="25"/>
      <c r="E89" s="25"/>
      <c r="F89" s="25"/>
    </row>
    <row r="90" spans="1:6" x14ac:dyDescent="0.3">
      <c r="A90" s="24"/>
      <c r="B90" s="25"/>
      <c r="C90" s="25"/>
      <c r="D90" s="25"/>
      <c r="E90" s="25"/>
      <c r="F90" s="25"/>
    </row>
    <row r="91" spans="1:6" x14ac:dyDescent="0.3">
      <c r="A91" s="24"/>
      <c r="B91" s="25"/>
      <c r="C91" s="25"/>
      <c r="D91" s="25"/>
      <c r="E91" s="25"/>
      <c r="F91" s="25"/>
    </row>
    <row r="92" spans="1:6" x14ac:dyDescent="0.3">
      <c r="A92" s="24"/>
      <c r="B92" s="25"/>
      <c r="C92" s="25"/>
      <c r="D92" s="25"/>
      <c r="E92" s="25"/>
      <c r="F92" s="25"/>
    </row>
    <row r="93" spans="1:6" x14ac:dyDescent="0.3">
      <c r="A93" s="24"/>
      <c r="B93" s="25"/>
      <c r="C93" s="25"/>
      <c r="D93" s="25"/>
      <c r="E93" s="25"/>
      <c r="F93" s="25"/>
    </row>
    <row r="94" spans="1:6" x14ac:dyDescent="0.3">
      <c r="A94" s="24"/>
      <c r="B94" s="25"/>
      <c r="C94" s="25"/>
      <c r="D94" s="25"/>
      <c r="E94" s="25"/>
      <c r="F94" s="25"/>
    </row>
    <row r="95" spans="1:6" x14ac:dyDescent="0.3">
      <c r="A95" s="24"/>
      <c r="B95" s="25"/>
      <c r="C95" s="25"/>
      <c r="D95" s="25"/>
      <c r="E95" s="25"/>
      <c r="F95" s="25"/>
    </row>
    <row r="96" spans="1:6" x14ac:dyDescent="0.3">
      <c r="A96" s="24"/>
      <c r="B96" s="25"/>
      <c r="C96" s="25"/>
      <c r="D96" s="25"/>
      <c r="E96" s="25"/>
      <c r="F96" s="25"/>
    </row>
    <row r="97" spans="1:6" x14ac:dyDescent="0.3">
      <c r="A97" s="24"/>
      <c r="B97" s="25"/>
      <c r="C97" s="25"/>
      <c r="D97" s="25"/>
      <c r="E97" s="25"/>
      <c r="F97" s="25"/>
    </row>
    <row r="98" spans="1:6" x14ac:dyDescent="0.3">
      <c r="A98" s="24"/>
      <c r="B98" s="25"/>
      <c r="C98" s="25"/>
      <c r="D98" s="25"/>
      <c r="E98" s="25"/>
      <c r="F98" s="25"/>
    </row>
    <row r="99" spans="1:6" x14ac:dyDescent="0.3">
      <c r="A99" s="24"/>
      <c r="B99" s="25"/>
      <c r="C99" s="25"/>
      <c r="D99" s="25"/>
      <c r="E99" s="25"/>
      <c r="F99" s="25"/>
    </row>
    <row r="100" spans="1:6" x14ac:dyDescent="0.3">
      <c r="A100" s="24"/>
      <c r="B100" s="25"/>
      <c r="C100" s="25"/>
      <c r="D100" s="25"/>
      <c r="E100" s="25"/>
      <c r="F100" s="25"/>
    </row>
    <row r="101" spans="1:6" x14ac:dyDescent="0.3">
      <c r="A101" s="24"/>
      <c r="B101" s="25"/>
      <c r="C101" s="25"/>
      <c r="D101" s="25"/>
      <c r="E101" s="25"/>
      <c r="F101" s="25"/>
    </row>
    <row r="102" spans="1:6" x14ac:dyDescent="0.3">
      <c r="A102" s="24"/>
      <c r="B102" s="25"/>
      <c r="C102" s="25"/>
      <c r="D102" s="25"/>
      <c r="E102" s="25"/>
      <c r="F102" s="25"/>
    </row>
    <row r="103" spans="1:6" x14ac:dyDescent="0.3">
      <c r="A103" s="24"/>
      <c r="B103" s="25"/>
      <c r="C103" s="25"/>
      <c r="D103" s="25"/>
      <c r="E103" s="25"/>
      <c r="F103" s="25"/>
    </row>
    <row r="104" spans="1:6" x14ac:dyDescent="0.3">
      <c r="A104" s="24"/>
      <c r="B104" s="25"/>
      <c r="C104" s="25"/>
      <c r="D104" s="25"/>
      <c r="E104" s="25"/>
      <c r="F104" s="25"/>
    </row>
    <row r="105" spans="1:6" x14ac:dyDescent="0.3">
      <c r="A105" s="24"/>
      <c r="B105" s="25"/>
      <c r="C105" s="25"/>
      <c r="D105" s="25"/>
      <c r="E105" s="25"/>
      <c r="F105" s="25"/>
    </row>
    <row r="106" spans="1:6" x14ac:dyDescent="0.3">
      <c r="A106" s="24"/>
      <c r="B106" s="25"/>
      <c r="C106" s="25"/>
      <c r="D106" s="25"/>
      <c r="E106" s="25"/>
      <c r="F106" s="25"/>
    </row>
    <row r="107" spans="1:6" x14ac:dyDescent="0.3">
      <c r="A107" s="24"/>
      <c r="B107" s="25"/>
      <c r="C107" s="25"/>
      <c r="D107" s="25"/>
      <c r="E107" s="25"/>
      <c r="F107" s="25"/>
    </row>
    <row r="108" spans="1:6" x14ac:dyDescent="0.3">
      <c r="A108" s="24"/>
      <c r="B108" s="25"/>
      <c r="C108" s="25"/>
      <c r="D108" s="25"/>
      <c r="E108" s="25"/>
      <c r="F108" s="25"/>
    </row>
    <row r="109" spans="1:6" x14ac:dyDescent="0.3">
      <c r="A109" s="24"/>
      <c r="B109" s="25"/>
      <c r="C109" s="25"/>
      <c r="D109" s="25"/>
      <c r="E109" s="25"/>
      <c r="F109" s="25"/>
    </row>
    <row r="110" spans="1:6" x14ac:dyDescent="0.3">
      <c r="A110" s="24"/>
      <c r="B110" s="25"/>
      <c r="C110" s="25"/>
      <c r="D110" s="25"/>
      <c r="E110" s="25"/>
      <c r="F110" s="25"/>
    </row>
    <row r="111" spans="1:6" x14ac:dyDescent="0.3">
      <c r="A111" s="24"/>
      <c r="B111" s="25"/>
      <c r="C111" s="25"/>
      <c r="D111" s="25"/>
      <c r="E111" s="25"/>
      <c r="F111" s="25"/>
    </row>
    <row r="112" spans="1:6" x14ac:dyDescent="0.3">
      <c r="A112" s="24"/>
      <c r="B112" s="25"/>
      <c r="C112" s="25"/>
      <c r="D112" s="25"/>
      <c r="E112" s="25"/>
      <c r="F112" s="25"/>
    </row>
    <row r="113" spans="1:6" x14ac:dyDescent="0.3">
      <c r="A113" s="24"/>
      <c r="B113" s="25"/>
      <c r="C113" s="25"/>
      <c r="D113" s="25"/>
      <c r="E113" s="25"/>
      <c r="F113" s="25"/>
    </row>
    <row r="114" spans="1:6" x14ac:dyDescent="0.3">
      <c r="A114" s="24"/>
      <c r="B114" s="25"/>
      <c r="C114" s="25"/>
      <c r="D114" s="25"/>
      <c r="E114" s="25"/>
      <c r="F114" s="25"/>
    </row>
    <row r="115" spans="1:6" x14ac:dyDescent="0.3">
      <c r="A115" s="24"/>
      <c r="B115" s="25"/>
      <c r="C115" s="25"/>
      <c r="D115" s="25"/>
      <c r="E115" s="25"/>
      <c r="F115" s="25"/>
    </row>
    <row r="116" spans="1:6" x14ac:dyDescent="0.3">
      <c r="A116" s="24"/>
      <c r="B116" s="25"/>
      <c r="C116" s="25"/>
      <c r="D116" s="25"/>
      <c r="E116" s="25"/>
      <c r="F116" s="25"/>
    </row>
    <row r="117" spans="1:6" x14ac:dyDescent="0.3">
      <c r="A117" s="24"/>
      <c r="B117" s="25"/>
      <c r="C117" s="25"/>
      <c r="D117" s="25"/>
      <c r="E117" s="25"/>
      <c r="F117" s="25"/>
    </row>
    <row r="118" spans="1:6" x14ac:dyDescent="0.3">
      <c r="A118" s="24"/>
      <c r="B118" s="25"/>
      <c r="C118" s="25"/>
      <c r="D118" s="25"/>
      <c r="E118" s="25"/>
      <c r="F118" s="25"/>
    </row>
    <row r="119" spans="1:6" x14ac:dyDescent="0.3">
      <c r="A119" s="24"/>
      <c r="B119" s="25"/>
      <c r="C119" s="25"/>
      <c r="D119" s="25"/>
      <c r="E119" s="25"/>
      <c r="F119" s="25"/>
    </row>
    <row r="120" spans="1:6" x14ac:dyDescent="0.3">
      <c r="A120" s="24"/>
      <c r="B120" s="25"/>
      <c r="C120" s="25"/>
      <c r="D120" s="25"/>
      <c r="E120" s="25"/>
      <c r="F120" s="25"/>
    </row>
    <row r="121" spans="1:6" x14ac:dyDescent="0.3">
      <c r="A121" s="24"/>
      <c r="B121" s="25"/>
      <c r="C121" s="25"/>
      <c r="D121" s="25"/>
      <c r="E121" s="25"/>
      <c r="F121" s="25"/>
    </row>
    <row r="122" spans="1:6" x14ac:dyDescent="0.3">
      <c r="A122" s="24"/>
      <c r="B122" s="25"/>
      <c r="C122" s="25"/>
      <c r="D122" s="25"/>
      <c r="E122" s="25"/>
      <c r="F122" s="25"/>
    </row>
    <row r="123" spans="1:6" x14ac:dyDescent="0.3">
      <c r="A123" s="24"/>
      <c r="B123" s="25"/>
      <c r="C123" s="25"/>
      <c r="D123" s="25"/>
      <c r="E123" s="25"/>
      <c r="F123" s="25"/>
    </row>
    <row r="124" spans="1:6" x14ac:dyDescent="0.3">
      <c r="A124" s="24"/>
      <c r="B124" s="25"/>
      <c r="C124" s="25"/>
      <c r="D124" s="25"/>
      <c r="E124" s="25"/>
      <c r="F124" s="25"/>
    </row>
    <row r="125" spans="1:6" x14ac:dyDescent="0.3">
      <c r="A125" s="24"/>
      <c r="B125" s="25"/>
      <c r="C125" s="25"/>
      <c r="D125" s="25"/>
      <c r="E125" s="25"/>
      <c r="F125" s="25"/>
    </row>
    <row r="126" spans="1:6" x14ac:dyDescent="0.3">
      <c r="A126" s="24"/>
      <c r="B126" s="25"/>
      <c r="C126" s="25"/>
      <c r="D126" s="25"/>
      <c r="E126" s="25"/>
      <c r="F126" s="25"/>
    </row>
    <row r="127" spans="1:6" x14ac:dyDescent="0.3">
      <c r="A127" s="24"/>
      <c r="B127" s="25"/>
      <c r="C127" s="25"/>
      <c r="D127" s="25"/>
      <c r="E127" s="25"/>
      <c r="F127" s="25"/>
    </row>
    <row r="128" spans="1:6" x14ac:dyDescent="0.3">
      <c r="A128" s="24"/>
      <c r="B128" s="25"/>
      <c r="C128" s="25"/>
      <c r="D128" s="25"/>
      <c r="E128" s="25"/>
      <c r="F128" s="25"/>
    </row>
    <row r="129" spans="1:6" x14ac:dyDescent="0.3">
      <c r="A129" s="24"/>
      <c r="B129" s="25"/>
      <c r="C129" s="25"/>
      <c r="D129" s="25"/>
      <c r="E129" s="25"/>
      <c r="F129" s="25"/>
    </row>
    <row r="130" spans="1:6" x14ac:dyDescent="0.3">
      <c r="A130" s="24"/>
      <c r="B130" s="25"/>
      <c r="C130" s="25"/>
      <c r="D130" s="25"/>
      <c r="E130" s="25"/>
      <c r="F130" s="25"/>
    </row>
    <row r="131" spans="1:6" x14ac:dyDescent="0.3">
      <c r="A131" s="24"/>
      <c r="B131" s="25"/>
      <c r="C131" s="25"/>
      <c r="D131" s="25"/>
      <c r="E131" s="25"/>
      <c r="F131" s="25"/>
    </row>
    <row r="132" spans="1:6" x14ac:dyDescent="0.3">
      <c r="A132" s="24"/>
      <c r="B132" s="25"/>
      <c r="C132" s="25"/>
      <c r="D132" s="25"/>
      <c r="E132" s="25"/>
      <c r="F132" s="25"/>
    </row>
    <row r="133" spans="1:6" x14ac:dyDescent="0.3">
      <c r="A133" s="24"/>
      <c r="B133" s="25"/>
      <c r="C133" s="25"/>
      <c r="D133" s="25"/>
      <c r="E133" s="25"/>
      <c r="F133" s="25"/>
    </row>
    <row r="134" spans="1:6" x14ac:dyDescent="0.3">
      <c r="A134" s="24"/>
      <c r="B134" s="25"/>
      <c r="C134" s="25"/>
      <c r="D134" s="25"/>
      <c r="E134" s="25"/>
      <c r="F134" s="25"/>
    </row>
    <row r="135" spans="1:6" x14ac:dyDescent="0.3">
      <c r="A135" s="24"/>
      <c r="B135" s="25"/>
      <c r="C135" s="25"/>
      <c r="D135" s="25"/>
      <c r="E135" s="25"/>
      <c r="F135" s="25"/>
    </row>
    <row r="136" spans="1:6" x14ac:dyDescent="0.3">
      <c r="A136" s="24"/>
      <c r="B136" s="25"/>
      <c r="C136" s="25"/>
      <c r="D136" s="25"/>
      <c r="E136" s="25"/>
      <c r="F136" s="25"/>
    </row>
    <row r="137" spans="1:6" x14ac:dyDescent="0.3">
      <c r="A137" s="24"/>
      <c r="B137" s="25"/>
      <c r="C137" s="25"/>
      <c r="D137" s="25"/>
      <c r="E137" s="25"/>
      <c r="F137" s="25"/>
    </row>
    <row r="138" spans="1:6" x14ac:dyDescent="0.3">
      <c r="A138" s="24"/>
      <c r="B138" s="25"/>
      <c r="C138" s="25"/>
      <c r="D138" s="25"/>
      <c r="E138" s="25"/>
      <c r="F138" s="25"/>
    </row>
    <row r="139" spans="1:6" x14ac:dyDescent="0.3">
      <c r="A139" s="24"/>
      <c r="B139" s="25"/>
      <c r="C139" s="25"/>
      <c r="D139" s="25"/>
      <c r="E139" s="25"/>
      <c r="F139" s="25"/>
    </row>
    <row r="140" spans="1:6" x14ac:dyDescent="0.3">
      <c r="A140" s="24"/>
      <c r="B140" s="25"/>
      <c r="C140" s="25"/>
      <c r="D140" s="25"/>
      <c r="E140" s="25"/>
      <c r="F140" s="25"/>
    </row>
    <row r="141" spans="1:6" x14ac:dyDescent="0.3">
      <c r="A141" s="24"/>
      <c r="B141" s="25"/>
      <c r="C141" s="25"/>
      <c r="D141" s="25"/>
      <c r="E141" s="25"/>
      <c r="F141" s="25"/>
    </row>
    <row r="142" spans="1:6" x14ac:dyDescent="0.3">
      <c r="A142" s="24"/>
      <c r="B142" s="25"/>
      <c r="C142" s="25"/>
      <c r="D142" s="25"/>
      <c r="E142" s="25"/>
      <c r="F142" s="25"/>
    </row>
    <row r="143" spans="1:6" x14ac:dyDescent="0.3">
      <c r="A143" s="24"/>
      <c r="B143" s="25"/>
      <c r="C143" s="25"/>
      <c r="D143" s="25"/>
      <c r="E143" s="25"/>
      <c r="F143" s="25"/>
    </row>
    <row r="144" spans="1:6" x14ac:dyDescent="0.3">
      <c r="A144" s="24"/>
      <c r="B144" s="25"/>
      <c r="C144" s="25"/>
      <c r="D144" s="25"/>
      <c r="E144" s="25"/>
      <c r="F144" s="25"/>
    </row>
    <row r="145" spans="1:6" x14ac:dyDescent="0.3">
      <c r="A145" s="24"/>
      <c r="B145" s="25"/>
      <c r="C145" s="25"/>
      <c r="D145" s="25"/>
      <c r="E145" s="25"/>
      <c r="F145" s="25"/>
    </row>
    <row r="146" spans="1:6" x14ac:dyDescent="0.3">
      <c r="A146" s="24"/>
      <c r="B146" s="25"/>
      <c r="C146" s="25"/>
      <c r="D146" s="25"/>
      <c r="E146" s="25"/>
      <c r="F146" s="25"/>
    </row>
    <row r="147" spans="1:6" x14ac:dyDescent="0.3">
      <c r="A147" s="24"/>
      <c r="B147" s="25"/>
      <c r="C147" s="25"/>
      <c r="D147" s="25"/>
      <c r="E147" s="25"/>
      <c r="F147" s="25"/>
    </row>
    <row r="148" spans="1:6" x14ac:dyDescent="0.3">
      <c r="A148" s="24"/>
      <c r="B148" s="25"/>
      <c r="C148" s="25"/>
      <c r="D148" s="25"/>
      <c r="E148" s="25"/>
      <c r="F148" s="25"/>
    </row>
    <row r="149" spans="1:6" x14ac:dyDescent="0.3">
      <c r="A149" s="24"/>
      <c r="B149" s="25"/>
      <c r="C149" s="25"/>
      <c r="D149" s="25"/>
      <c r="E149" s="25"/>
      <c r="F149" s="25"/>
    </row>
    <row r="150" spans="1:6" x14ac:dyDescent="0.3">
      <c r="A150" s="24"/>
      <c r="B150" s="25"/>
      <c r="C150" s="25"/>
      <c r="D150" s="25"/>
      <c r="E150" s="25"/>
      <c r="F150" s="25"/>
    </row>
    <row r="151" spans="1:6" x14ac:dyDescent="0.3">
      <c r="A151" s="24"/>
      <c r="B151" s="25"/>
      <c r="C151" s="25"/>
      <c r="D151" s="25"/>
      <c r="E151" s="25"/>
      <c r="F151" s="25"/>
    </row>
    <row r="152" spans="1:6" x14ac:dyDescent="0.3">
      <c r="A152" s="24"/>
      <c r="B152" s="25"/>
      <c r="C152" s="25"/>
      <c r="D152" s="25"/>
      <c r="E152" s="25"/>
      <c r="F152" s="25"/>
    </row>
    <row r="153" spans="1:6" x14ac:dyDescent="0.3">
      <c r="A153" s="24"/>
      <c r="B153" s="25"/>
      <c r="C153" s="25"/>
      <c r="D153" s="25"/>
      <c r="E153" s="25"/>
      <c r="F153" s="25"/>
    </row>
    <row r="154" spans="1:6" x14ac:dyDescent="0.3">
      <c r="A154" s="24"/>
      <c r="B154" s="25"/>
      <c r="C154" s="25"/>
      <c r="D154" s="25"/>
      <c r="E154" s="25"/>
      <c r="F154" s="25"/>
    </row>
    <row r="155" spans="1:6" x14ac:dyDescent="0.3">
      <c r="A155" s="24"/>
      <c r="B155" s="25"/>
      <c r="C155" s="25"/>
      <c r="D155" s="25"/>
      <c r="E155" s="25"/>
      <c r="F155" s="25"/>
    </row>
    <row r="156" spans="1:6" x14ac:dyDescent="0.3">
      <c r="A156" s="24"/>
      <c r="B156" s="25"/>
      <c r="C156" s="25"/>
      <c r="D156" s="25"/>
      <c r="E156" s="25"/>
      <c r="F156" s="25"/>
    </row>
    <row r="157" spans="1:6" x14ac:dyDescent="0.3">
      <c r="A157" s="24"/>
      <c r="B157" s="25"/>
      <c r="C157" s="25"/>
      <c r="D157" s="25"/>
      <c r="E157" s="25"/>
      <c r="F157" s="25"/>
    </row>
    <row r="158" spans="1:6" x14ac:dyDescent="0.3">
      <c r="A158" s="24"/>
      <c r="B158" s="25"/>
      <c r="C158" s="25"/>
      <c r="D158" s="25"/>
      <c r="E158" s="25"/>
      <c r="F158" s="25"/>
    </row>
    <row r="159" spans="1:6" x14ac:dyDescent="0.3">
      <c r="A159" s="24"/>
      <c r="B159" s="25"/>
      <c r="C159" s="25"/>
      <c r="D159" s="25"/>
      <c r="E159" s="25"/>
      <c r="F159" s="25"/>
    </row>
    <row r="160" spans="1:6" x14ac:dyDescent="0.3">
      <c r="A160" s="24"/>
      <c r="B160" s="25"/>
      <c r="C160" s="25"/>
      <c r="D160" s="25"/>
      <c r="E160" s="25"/>
      <c r="F160" s="25"/>
    </row>
    <row r="161" spans="1:6" x14ac:dyDescent="0.3">
      <c r="A161" s="24"/>
      <c r="B161" s="25"/>
      <c r="C161" s="25"/>
      <c r="D161" s="25"/>
      <c r="E161" s="25"/>
      <c r="F161" s="25"/>
    </row>
    <row r="162" spans="1:6" x14ac:dyDescent="0.3">
      <c r="A162" s="24"/>
      <c r="B162" s="25"/>
      <c r="C162" s="25"/>
      <c r="D162" s="25"/>
      <c r="E162" s="25"/>
      <c r="F162" s="25"/>
    </row>
    <row r="163" spans="1:6" x14ac:dyDescent="0.3">
      <c r="A163" s="24"/>
      <c r="B163" s="25"/>
      <c r="C163" s="25"/>
      <c r="D163" s="25"/>
      <c r="E163" s="25"/>
      <c r="F163" s="25"/>
    </row>
    <row r="164" spans="1:6" x14ac:dyDescent="0.3">
      <c r="A164" s="26"/>
      <c r="B164" s="27"/>
      <c r="C164" s="27"/>
      <c r="D164" s="27"/>
      <c r="E164" s="27"/>
      <c r="F164" s="27"/>
    </row>
    <row r="165" spans="1:6" ht="57" customHeight="1" x14ac:dyDescent="0.3">
      <c r="A165" s="28" t="s">
        <v>198</v>
      </c>
      <c r="B165" s="29"/>
      <c r="C165" s="29"/>
      <c r="D165" s="29"/>
      <c r="E165" s="29"/>
      <c r="F165" s="30"/>
    </row>
    <row r="166" spans="1:6" ht="68.400000000000006" x14ac:dyDescent="0.3">
      <c r="A166" s="19" t="s">
        <v>183</v>
      </c>
      <c r="B166" s="19" t="s">
        <v>199</v>
      </c>
      <c r="C166" s="19" t="s">
        <v>200</v>
      </c>
      <c r="D166" s="19" t="s">
        <v>201</v>
      </c>
      <c r="E166" s="19" t="s">
        <v>202</v>
      </c>
      <c r="F166" s="19" t="s">
        <v>203</v>
      </c>
    </row>
    <row r="167" spans="1:6" x14ac:dyDescent="0.3">
      <c r="A167" s="20"/>
      <c r="B167" s="20"/>
      <c r="C167" s="20"/>
      <c r="D167" s="20"/>
      <c r="E167" s="20"/>
      <c r="F167" s="20"/>
    </row>
    <row r="168" spans="1:6" x14ac:dyDescent="0.3">
      <c r="A168" s="20">
        <v>1</v>
      </c>
      <c r="B168" s="20" t="s">
        <v>113</v>
      </c>
      <c r="C168" s="20" t="s">
        <v>204</v>
      </c>
      <c r="D168" s="20" t="s">
        <v>205</v>
      </c>
      <c r="E168" s="20" t="s">
        <v>206</v>
      </c>
      <c r="F168" s="20"/>
    </row>
    <row r="169" spans="1:6" x14ac:dyDescent="0.3">
      <c r="A169" s="20">
        <v>2</v>
      </c>
      <c r="B169" s="20" t="s">
        <v>113</v>
      </c>
      <c r="C169" s="20" t="s">
        <v>204</v>
      </c>
      <c r="D169" s="20" t="s">
        <v>205</v>
      </c>
      <c r="E169" s="20" t="s">
        <v>207</v>
      </c>
      <c r="F169" s="20"/>
    </row>
    <row r="170" spans="1:6" x14ac:dyDescent="0.3">
      <c r="A170" s="20">
        <v>3</v>
      </c>
      <c r="B170" s="20" t="s">
        <v>113</v>
      </c>
      <c r="C170" s="20" t="s">
        <v>204</v>
      </c>
      <c r="D170" s="20" t="s">
        <v>205</v>
      </c>
      <c r="E170" s="20" t="s">
        <v>208</v>
      </c>
      <c r="F170" s="20"/>
    </row>
    <row r="171" spans="1:6" x14ac:dyDescent="0.3">
      <c r="A171" s="20">
        <v>4</v>
      </c>
      <c r="B171" s="20" t="s">
        <v>113</v>
      </c>
      <c r="C171" s="20" t="s">
        <v>204</v>
      </c>
      <c r="D171" s="20" t="s">
        <v>207</v>
      </c>
      <c r="E171" s="20" t="s">
        <v>206</v>
      </c>
      <c r="F171" s="20"/>
    </row>
    <row r="172" spans="1:6" x14ac:dyDescent="0.3">
      <c r="A172" s="20">
        <v>5</v>
      </c>
      <c r="B172" s="20" t="s">
        <v>113</v>
      </c>
      <c r="C172" s="20" t="s">
        <v>204</v>
      </c>
      <c r="D172" s="20" t="s">
        <v>207</v>
      </c>
      <c r="E172" s="20" t="s">
        <v>207</v>
      </c>
      <c r="F172" s="20"/>
    </row>
    <row r="173" spans="1:6" x14ac:dyDescent="0.3">
      <c r="A173" s="20">
        <v>6</v>
      </c>
      <c r="B173" s="20" t="s">
        <v>113</v>
      </c>
      <c r="C173" s="20" t="s">
        <v>204</v>
      </c>
      <c r="D173" s="20" t="s">
        <v>207</v>
      </c>
      <c r="E173" s="20" t="s">
        <v>208</v>
      </c>
      <c r="F173" s="20"/>
    </row>
    <row r="174" spans="1:6" x14ac:dyDescent="0.3">
      <c r="A174" s="20">
        <v>7</v>
      </c>
      <c r="B174" s="20" t="s">
        <v>113</v>
      </c>
      <c r="C174" s="20" t="s">
        <v>204</v>
      </c>
      <c r="D174" s="20" t="s">
        <v>209</v>
      </c>
      <c r="E174" s="20" t="s">
        <v>206</v>
      </c>
      <c r="F174" s="20"/>
    </row>
    <row r="175" spans="1:6" x14ac:dyDescent="0.3">
      <c r="A175" s="20">
        <v>8</v>
      </c>
      <c r="B175" s="20" t="s">
        <v>113</v>
      </c>
      <c r="C175" s="20" t="s">
        <v>204</v>
      </c>
      <c r="D175" s="20" t="s">
        <v>209</v>
      </c>
      <c r="E175" s="20" t="s">
        <v>207</v>
      </c>
      <c r="F175" s="20"/>
    </row>
    <row r="176" spans="1:6" x14ac:dyDescent="0.3">
      <c r="A176" s="20">
        <v>9</v>
      </c>
      <c r="B176" s="20" t="s">
        <v>113</v>
      </c>
      <c r="C176" s="20" t="s">
        <v>204</v>
      </c>
      <c r="D176" s="20" t="s">
        <v>209</v>
      </c>
      <c r="E176" s="20" t="s">
        <v>208</v>
      </c>
      <c r="F176" s="20"/>
    </row>
    <row r="177" spans="1:6" x14ac:dyDescent="0.3">
      <c r="A177" s="20">
        <v>10</v>
      </c>
      <c r="B177" s="20" t="s">
        <v>113</v>
      </c>
      <c r="C177" s="20" t="s">
        <v>207</v>
      </c>
      <c r="D177" s="20" t="s">
        <v>205</v>
      </c>
      <c r="E177" s="20" t="s">
        <v>206</v>
      </c>
      <c r="F177" s="20"/>
    </row>
    <row r="178" spans="1:6" x14ac:dyDescent="0.3">
      <c r="A178" s="20">
        <v>11</v>
      </c>
      <c r="B178" s="20" t="s">
        <v>113</v>
      </c>
      <c r="C178" s="20" t="s">
        <v>207</v>
      </c>
      <c r="D178" s="20" t="s">
        <v>205</v>
      </c>
      <c r="E178" s="20" t="s">
        <v>207</v>
      </c>
      <c r="F178" s="20"/>
    </row>
    <row r="179" spans="1:6" x14ac:dyDescent="0.3">
      <c r="A179" s="20">
        <v>12</v>
      </c>
      <c r="B179" s="20" t="s">
        <v>113</v>
      </c>
      <c r="C179" s="20" t="s">
        <v>207</v>
      </c>
      <c r="D179" s="20" t="s">
        <v>205</v>
      </c>
      <c r="E179" s="20" t="s">
        <v>208</v>
      </c>
      <c r="F179" s="20"/>
    </row>
    <row r="180" spans="1:6" x14ac:dyDescent="0.3">
      <c r="A180" s="20">
        <v>13</v>
      </c>
      <c r="B180" s="20" t="s">
        <v>113</v>
      </c>
      <c r="C180" s="20" t="s">
        <v>207</v>
      </c>
      <c r="D180" s="20" t="s">
        <v>207</v>
      </c>
      <c r="E180" s="20" t="s">
        <v>206</v>
      </c>
      <c r="F180" s="20"/>
    </row>
    <row r="181" spans="1:6" x14ac:dyDescent="0.3">
      <c r="A181" s="20">
        <v>14</v>
      </c>
      <c r="B181" s="20" t="s">
        <v>113</v>
      </c>
      <c r="C181" s="20" t="s">
        <v>207</v>
      </c>
      <c r="D181" s="20" t="s">
        <v>207</v>
      </c>
      <c r="E181" s="20" t="s">
        <v>207</v>
      </c>
      <c r="F181" s="20"/>
    </row>
    <row r="182" spans="1:6" x14ac:dyDescent="0.3">
      <c r="A182" s="20">
        <v>15</v>
      </c>
      <c r="B182" s="20" t="s">
        <v>113</v>
      </c>
      <c r="C182" s="20" t="s">
        <v>207</v>
      </c>
      <c r="D182" s="20" t="s">
        <v>207</v>
      </c>
      <c r="E182" s="20" t="s">
        <v>208</v>
      </c>
      <c r="F182" s="20"/>
    </row>
    <row r="183" spans="1:6" x14ac:dyDescent="0.3">
      <c r="A183" s="20">
        <v>16</v>
      </c>
      <c r="B183" s="20" t="s">
        <v>113</v>
      </c>
      <c r="C183" s="20" t="s">
        <v>207</v>
      </c>
      <c r="D183" s="20" t="s">
        <v>209</v>
      </c>
      <c r="E183" s="20" t="s">
        <v>206</v>
      </c>
      <c r="F183" s="20"/>
    </row>
    <row r="184" spans="1:6" x14ac:dyDescent="0.3">
      <c r="A184" s="20">
        <v>17</v>
      </c>
      <c r="B184" s="20" t="s">
        <v>113</v>
      </c>
      <c r="C184" s="20" t="s">
        <v>207</v>
      </c>
      <c r="D184" s="20" t="s">
        <v>209</v>
      </c>
      <c r="E184" s="20" t="s">
        <v>207</v>
      </c>
      <c r="F184" s="20"/>
    </row>
    <row r="185" spans="1:6" x14ac:dyDescent="0.3">
      <c r="A185" s="20">
        <v>18</v>
      </c>
      <c r="B185" s="20" t="s">
        <v>113</v>
      </c>
      <c r="C185" s="20" t="s">
        <v>207</v>
      </c>
      <c r="D185" s="20" t="s">
        <v>209</v>
      </c>
      <c r="E185" s="20" t="s">
        <v>208</v>
      </c>
      <c r="F185" s="20"/>
    </row>
    <row r="186" spans="1:6" x14ac:dyDescent="0.3">
      <c r="A186" s="20">
        <v>19</v>
      </c>
      <c r="B186" s="20" t="s">
        <v>113</v>
      </c>
      <c r="C186" s="20" t="s">
        <v>210</v>
      </c>
      <c r="D186" s="20" t="s">
        <v>205</v>
      </c>
      <c r="E186" s="20" t="s">
        <v>206</v>
      </c>
      <c r="F186" s="20"/>
    </row>
    <row r="187" spans="1:6" x14ac:dyDescent="0.3">
      <c r="A187" s="20">
        <v>20</v>
      </c>
      <c r="B187" s="20" t="s">
        <v>113</v>
      </c>
      <c r="C187" s="20" t="s">
        <v>210</v>
      </c>
      <c r="D187" s="20" t="s">
        <v>205</v>
      </c>
      <c r="E187" s="20" t="s">
        <v>207</v>
      </c>
      <c r="F187" s="20"/>
    </row>
    <row r="188" spans="1:6" x14ac:dyDescent="0.3">
      <c r="A188" s="20">
        <v>21</v>
      </c>
      <c r="B188" s="20" t="s">
        <v>113</v>
      </c>
      <c r="C188" s="20" t="s">
        <v>210</v>
      </c>
      <c r="D188" s="20" t="s">
        <v>205</v>
      </c>
      <c r="E188" s="20" t="s">
        <v>208</v>
      </c>
      <c r="F188" s="20"/>
    </row>
    <row r="189" spans="1:6" x14ac:dyDescent="0.3">
      <c r="A189" s="20">
        <v>22</v>
      </c>
      <c r="B189" s="20" t="s">
        <v>113</v>
      </c>
      <c r="C189" s="20" t="s">
        <v>210</v>
      </c>
      <c r="D189" s="20" t="s">
        <v>207</v>
      </c>
      <c r="E189" s="20" t="s">
        <v>206</v>
      </c>
      <c r="F189" s="20"/>
    </row>
    <row r="190" spans="1:6" x14ac:dyDescent="0.3">
      <c r="A190" s="20">
        <v>23</v>
      </c>
      <c r="B190" s="20" t="s">
        <v>113</v>
      </c>
      <c r="C190" s="20" t="s">
        <v>210</v>
      </c>
      <c r="D190" s="20" t="s">
        <v>207</v>
      </c>
      <c r="E190" s="20" t="s">
        <v>207</v>
      </c>
      <c r="F190" s="20"/>
    </row>
    <row r="191" spans="1:6" x14ac:dyDescent="0.3">
      <c r="A191" s="20">
        <v>24</v>
      </c>
      <c r="B191" s="20" t="s">
        <v>113</v>
      </c>
      <c r="C191" s="20" t="s">
        <v>210</v>
      </c>
      <c r="D191" s="20" t="s">
        <v>207</v>
      </c>
      <c r="E191" s="20" t="s">
        <v>208</v>
      </c>
      <c r="F191" s="20"/>
    </row>
    <row r="192" spans="1:6" x14ac:dyDescent="0.3">
      <c r="A192" s="20">
        <v>25</v>
      </c>
      <c r="B192" s="20" t="s">
        <v>113</v>
      </c>
      <c r="C192" s="20" t="s">
        <v>210</v>
      </c>
      <c r="D192" s="20" t="s">
        <v>209</v>
      </c>
      <c r="E192" s="20" t="s">
        <v>206</v>
      </c>
      <c r="F192" s="20"/>
    </row>
    <row r="193" spans="1:6" x14ac:dyDescent="0.3">
      <c r="A193" s="20">
        <v>26</v>
      </c>
      <c r="B193" s="20" t="s">
        <v>113</v>
      </c>
      <c r="C193" s="20" t="s">
        <v>210</v>
      </c>
      <c r="D193" s="20" t="s">
        <v>209</v>
      </c>
      <c r="E193" s="20" t="s">
        <v>207</v>
      </c>
      <c r="F193" s="20"/>
    </row>
    <row r="194" spans="1:6" x14ac:dyDescent="0.3">
      <c r="A194" s="20">
        <v>27</v>
      </c>
      <c r="B194" s="20" t="s">
        <v>113</v>
      </c>
      <c r="C194" s="20" t="s">
        <v>210</v>
      </c>
      <c r="D194" s="20" t="s">
        <v>209</v>
      </c>
      <c r="E194" s="20" t="s">
        <v>208</v>
      </c>
      <c r="F194" s="20"/>
    </row>
    <row r="195" spans="1:6" x14ac:dyDescent="0.3">
      <c r="A195" s="20">
        <v>28</v>
      </c>
      <c r="B195" s="20" t="s">
        <v>211</v>
      </c>
      <c r="C195" s="20" t="s">
        <v>204</v>
      </c>
      <c r="D195" s="20" t="s">
        <v>205</v>
      </c>
      <c r="E195" s="20" t="s">
        <v>206</v>
      </c>
      <c r="F195" s="20"/>
    </row>
    <row r="196" spans="1:6" x14ac:dyDescent="0.3">
      <c r="A196" s="20">
        <v>29</v>
      </c>
      <c r="B196" s="20" t="s">
        <v>211</v>
      </c>
      <c r="C196" s="20" t="s">
        <v>204</v>
      </c>
      <c r="D196" s="20" t="s">
        <v>205</v>
      </c>
      <c r="E196" s="20" t="s">
        <v>207</v>
      </c>
      <c r="F196" s="20"/>
    </row>
    <row r="197" spans="1:6" x14ac:dyDescent="0.3">
      <c r="A197" s="20">
        <v>30</v>
      </c>
      <c r="B197" s="20" t="s">
        <v>211</v>
      </c>
      <c r="C197" s="20" t="s">
        <v>204</v>
      </c>
      <c r="D197" s="20" t="s">
        <v>205</v>
      </c>
      <c r="E197" s="20" t="s">
        <v>208</v>
      </c>
      <c r="F197" s="20"/>
    </row>
    <row r="198" spans="1:6" x14ac:dyDescent="0.3">
      <c r="A198" s="20">
        <v>31</v>
      </c>
      <c r="B198" s="20" t="s">
        <v>211</v>
      </c>
      <c r="C198" s="20" t="s">
        <v>204</v>
      </c>
      <c r="D198" s="20" t="s">
        <v>207</v>
      </c>
      <c r="E198" s="20" t="s">
        <v>206</v>
      </c>
      <c r="F198" s="20"/>
    </row>
    <row r="199" spans="1:6" x14ac:dyDescent="0.3">
      <c r="A199" s="20">
        <v>32</v>
      </c>
      <c r="B199" s="20" t="s">
        <v>211</v>
      </c>
      <c r="C199" s="20" t="s">
        <v>204</v>
      </c>
      <c r="D199" s="20" t="s">
        <v>207</v>
      </c>
      <c r="E199" s="20" t="s">
        <v>207</v>
      </c>
      <c r="F199" s="20"/>
    </row>
    <row r="200" spans="1:6" x14ac:dyDescent="0.3">
      <c r="A200" s="20">
        <v>33</v>
      </c>
      <c r="B200" s="20" t="s">
        <v>211</v>
      </c>
      <c r="C200" s="20" t="s">
        <v>204</v>
      </c>
      <c r="D200" s="20" t="s">
        <v>207</v>
      </c>
      <c r="E200" s="20" t="s">
        <v>208</v>
      </c>
      <c r="F200" s="20"/>
    </row>
    <row r="201" spans="1:6" x14ac:dyDescent="0.3">
      <c r="A201" s="20">
        <v>34</v>
      </c>
      <c r="B201" s="20" t="s">
        <v>211</v>
      </c>
      <c r="C201" s="20" t="s">
        <v>204</v>
      </c>
      <c r="D201" s="20" t="s">
        <v>209</v>
      </c>
      <c r="E201" s="20" t="s">
        <v>206</v>
      </c>
      <c r="F201" s="20"/>
    </row>
    <row r="202" spans="1:6" x14ac:dyDescent="0.3">
      <c r="A202" s="20">
        <v>35</v>
      </c>
      <c r="B202" s="20" t="s">
        <v>211</v>
      </c>
      <c r="C202" s="20" t="s">
        <v>204</v>
      </c>
      <c r="D202" s="20" t="s">
        <v>209</v>
      </c>
      <c r="E202" s="20" t="s">
        <v>207</v>
      </c>
      <c r="F202" s="20"/>
    </row>
    <row r="203" spans="1:6" x14ac:dyDescent="0.3">
      <c r="A203" s="20">
        <v>36</v>
      </c>
      <c r="B203" s="20" t="s">
        <v>211</v>
      </c>
      <c r="C203" s="20" t="s">
        <v>204</v>
      </c>
      <c r="D203" s="20" t="s">
        <v>209</v>
      </c>
      <c r="E203" s="20" t="s">
        <v>208</v>
      </c>
      <c r="F203" s="20"/>
    </row>
    <row r="204" spans="1:6" x14ac:dyDescent="0.3">
      <c r="A204" s="20">
        <v>37</v>
      </c>
      <c r="B204" s="20" t="s">
        <v>211</v>
      </c>
      <c r="C204" s="20" t="s">
        <v>207</v>
      </c>
      <c r="D204" s="20" t="s">
        <v>205</v>
      </c>
      <c r="E204" s="20" t="s">
        <v>206</v>
      </c>
      <c r="F204" s="20"/>
    </row>
    <row r="205" spans="1:6" x14ac:dyDescent="0.3">
      <c r="A205" s="20">
        <v>38</v>
      </c>
      <c r="B205" s="20" t="s">
        <v>211</v>
      </c>
      <c r="C205" s="20" t="s">
        <v>207</v>
      </c>
      <c r="D205" s="20" t="s">
        <v>205</v>
      </c>
      <c r="E205" s="20" t="s">
        <v>207</v>
      </c>
      <c r="F205" s="20"/>
    </row>
    <row r="206" spans="1:6" x14ac:dyDescent="0.3">
      <c r="A206" s="20">
        <v>39</v>
      </c>
      <c r="B206" s="20" t="s">
        <v>211</v>
      </c>
      <c r="C206" s="20" t="s">
        <v>207</v>
      </c>
      <c r="D206" s="20" t="s">
        <v>205</v>
      </c>
      <c r="E206" s="20" t="s">
        <v>208</v>
      </c>
      <c r="F206" s="20"/>
    </row>
    <row r="207" spans="1:6" x14ac:dyDescent="0.3">
      <c r="A207" s="20">
        <v>40</v>
      </c>
      <c r="B207" s="20" t="s">
        <v>211</v>
      </c>
      <c r="C207" s="20" t="s">
        <v>207</v>
      </c>
      <c r="D207" s="20" t="s">
        <v>207</v>
      </c>
      <c r="E207" s="20" t="s">
        <v>206</v>
      </c>
      <c r="F207" s="20"/>
    </row>
    <row r="208" spans="1:6" x14ac:dyDescent="0.3">
      <c r="A208" s="20">
        <v>41</v>
      </c>
      <c r="B208" s="20" t="s">
        <v>211</v>
      </c>
      <c r="C208" s="20" t="s">
        <v>207</v>
      </c>
      <c r="D208" s="20" t="s">
        <v>207</v>
      </c>
      <c r="E208" s="20" t="s">
        <v>207</v>
      </c>
      <c r="F208" s="20"/>
    </row>
    <row r="209" spans="1:6" x14ac:dyDescent="0.3">
      <c r="A209" s="20">
        <v>42</v>
      </c>
      <c r="B209" s="20" t="s">
        <v>211</v>
      </c>
      <c r="C209" s="20" t="s">
        <v>207</v>
      </c>
      <c r="D209" s="20" t="s">
        <v>207</v>
      </c>
      <c r="E209" s="20" t="s">
        <v>208</v>
      </c>
      <c r="F209" s="20"/>
    </row>
    <row r="210" spans="1:6" x14ac:dyDescent="0.3">
      <c r="A210" s="20">
        <v>43</v>
      </c>
      <c r="B210" s="20" t="s">
        <v>211</v>
      </c>
      <c r="C210" s="20" t="s">
        <v>207</v>
      </c>
      <c r="D210" s="20" t="s">
        <v>209</v>
      </c>
      <c r="E210" s="20" t="s">
        <v>206</v>
      </c>
      <c r="F210" s="20"/>
    </row>
    <row r="211" spans="1:6" x14ac:dyDescent="0.3">
      <c r="A211" s="20">
        <v>44</v>
      </c>
      <c r="B211" s="20" t="s">
        <v>211</v>
      </c>
      <c r="C211" s="20" t="s">
        <v>207</v>
      </c>
      <c r="D211" s="20" t="s">
        <v>209</v>
      </c>
      <c r="E211" s="20" t="s">
        <v>207</v>
      </c>
      <c r="F211" s="20"/>
    </row>
    <row r="212" spans="1:6" x14ac:dyDescent="0.3">
      <c r="A212" s="20">
        <v>45</v>
      </c>
      <c r="B212" s="20" t="s">
        <v>211</v>
      </c>
      <c r="C212" s="20" t="s">
        <v>207</v>
      </c>
      <c r="D212" s="20" t="s">
        <v>209</v>
      </c>
      <c r="E212" s="20" t="s">
        <v>208</v>
      </c>
      <c r="F212" s="20"/>
    </row>
    <row r="213" spans="1:6" x14ac:dyDescent="0.3">
      <c r="A213" s="20">
        <v>46</v>
      </c>
      <c r="B213" s="20" t="s">
        <v>211</v>
      </c>
      <c r="C213" s="20" t="s">
        <v>210</v>
      </c>
      <c r="D213" s="20" t="s">
        <v>205</v>
      </c>
      <c r="E213" s="20" t="s">
        <v>206</v>
      </c>
      <c r="F213" s="20"/>
    </row>
    <row r="214" spans="1:6" x14ac:dyDescent="0.3">
      <c r="A214" s="20">
        <v>47</v>
      </c>
      <c r="B214" s="20" t="s">
        <v>211</v>
      </c>
      <c r="C214" s="20" t="s">
        <v>210</v>
      </c>
      <c r="D214" s="20" t="s">
        <v>205</v>
      </c>
      <c r="E214" s="20" t="s">
        <v>207</v>
      </c>
      <c r="F214" s="20"/>
    </row>
    <row r="215" spans="1:6" x14ac:dyDescent="0.3">
      <c r="A215" s="20">
        <v>48</v>
      </c>
      <c r="B215" s="20" t="s">
        <v>211</v>
      </c>
      <c r="C215" s="20" t="s">
        <v>210</v>
      </c>
      <c r="D215" s="20" t="s">
        <v>205</v>
      </c>
      <c r="E215" s="20" t="s">
        <v>208</v>
      </c>
      <c r="F215" s="20"/>
    </row>
    <row r="216" spans="1:6" x14ac:dyDescent="0.3">
      <c r="A216" s="20">
        <v>49</v>
      </c>
      <c r="B216" s="20" t="s">
        <v>211</v>
      </c>
      <c r="C216" s="20" t="s">
        <v>210</v>
      </c>
      <c r="D216" s="20" t="s">
        <v>207</v>
      </c>
      <c r="E216" s="20" t="s">
        <v>206</v>
      </c>
      <c r="F216" s="20"/>
    </row>
    <row r="217" spans="1:6" x14ac:dyDescent="0.3">
      <c r="A217" s="20">
        <v>50</v>
      </c>
      <c r="B217" s="20" t="s">
        <v>211</v>
      </c>
      <c r="C217" s="20" t="s">
        <v>210</v>
      </c>
      <c r="D217" s="20" t="s">
        <v>207</v>
      </c>
      <c r="E217" s="20" t="s">
        <v>207</v>
      </c>
      <c r="F217" s="20"/>
    </row>
    <row r="218" spans="1:6" x14ac:dyDescent="0.3">
      <c r="A218" s="20">
        <v>51</v>
      </c>
      <c r="B218" s="20" t="s">
        <v>211</v>
      </c>
      <c r="C218" s="20" t="s">
        <v>210</v>
      </c>
      <c r="D218" s="20" t="s">
        <v>207</v>
      </c>
      <c r="E218" s="20" t="s">
        <v>208</v>
      </c>
      <c r="F218" s="20"/>
    </row>
    <row r="219" spans="1:6" x14ac:dyDescent="0.3">
      <c r="A219" s="20">
        <v>52</v>
      </c>
      <c r="B219" s="20" t="s">
        <v>211</v>
      </c>
      <c r="C219" s="20" t="s">
        <v>210</v>
      </c>
      <c r="D219" s="20" t="s">
        <v>209</v>
      </c>
      <c r="E219" s="20" t="s">
        <v>206</v>
      </c>
      <c r="F219" s="20"/>
    </row>
    <row r="220" spans="1:6" x14ac:dyDescent="0.3">
      <c r="A220" s="20">
        <v>53</v>
      </c>
      <c r="B220" s="20" t="s">
        <v>211</v>
      </c>
      <c r="C220" s="20" t="s">
        <v>210</v>
      </c>
      <c r="D220" s="20" t="s">
        <v>209</v>
      </c>
      <c r="E220" s="20" t="s">
        <v>207</v>
      </c>
      <c r="F220" s="20"/>
    </row>
    <row r="221" spans="1:6" x14ac:dyDescent="0.3">
      <c r="A221" s="20">
        <v>54</v>
      </c>
      <c r="B221" s="20" t="s">
        <v>211</v>
      </c>
      <c r="C221" s="20" t="s">
        <v>210</v>
      </c>
      <c r="D221" s="20" t="s">
        <v>209</v>
      </c>
      <c r="E221" s="20" t="s">
        <v>208</v>
      </c>
      <c r="F221" s="20"/>
    </row>
    <row r="222" spans="1:6" x14ac:dyDescent="0.3">
      <c r="A222" s="20">
        <v>55</v>
      </c>
      <c r="B222" s="20" t="s">
        <v>212</v>
      </c>
      <c r="C222" s="20" t="s">
        <v>204</v>
      </c>
      <c r="D222" s="20" t="s">
        <v>205</v>
      </c>
      <c r="E222" s="20" t="s">
        <v>206</v>
      </c>
      <c r="F222" s="20"/>
    </row>
    <row r="223" spans="1:6" x14ac:dyDescent="0.3">
      <c r="A223" s="20">
        <v>56</v>
      </c>
      <c r="B223" s="20" t="s">
        <v>212</v>
      </c>
      <c r="C223" s="20" t="s">
        <v>204</v>
      </c>
      <c r="D223" s="20" t="s">
        <v>205</v>
      </c>
      <c r="E223" s="20" t="s">
        <v>207</v>
      </c>
      <c r="F223" s="20"/>
    </row>
    <row r="224" spans="1:6" x14ac:dyDescent="0.3">
      <c r="A224" s="20">
        <v>57</v>
      </c>
      <c r="B224" s="20" t="s">
        <v>212</v>
      </c>
      <c r="C224" s="20" t="s">
        <v>204</v>
      </c>
      <c r="D224" s="20" t="s">
        <v>205</v>
      </c>
      <c r="E224" s="20" t="s">
        <v>208</v>
      </c>
      <c r="F224" s="20"/>
    </row>
    <row r="225" spans="1:6" x14ac:dyDescent="0.3">
      <c r="A225" s="20">
        <v>58</v>
      </c>
      <c r="B225" s="20" t="s">
        <v>212</v>
      </c>
      <c r="C225" s="20" t="s">
        <v>204</v>
      </c>
      <c r="D225" s="20" t="s">
        <v>207</v>
      </c>
      <c r="E225" s="20" t="s">
        <v>206</v>
      </c>
      <c r="F225" s="20"/>
    </row>
    <row r="226" spans="1:6" x14ac:dyDescent="0.3">
      <c r="A226" s="20">
        <v>59</v>
      </c>
      <c r="B226" s="20" t="s">
        <v>212</v>
      </c>
      <c r="C226" s="20" t="s">
        <v>204</v>
      </c>
      <c r="D226" s="20" t="s">
        <v>207</v>
      </c>
      <c r="E226" s="20" t="s">
        <v>207</v>
      </c>
      <c r="F226" s="20"/>
    </row>
    <row r="227" spans="1:6" x14ac:dyDescent="0.3">
      <c r="A227" s="20">
        <v>60</v>
      </c>
      <c r="B227" s="20" t="s">
        <v>212</v>
      </c>
      <c r="C227" s="20" t="s">
        <v>204</v>
      </c>
      <c r="D227" s="20" t="s">
        <v>207</v>
      </c>
      <c r="E227" s="20" t="s">
        <v>208</v>
      </c>
      <c r="F227" s="20"/>
    </row>
    <row r="228" spans="1:6" x14ac:dyDescent="0.3">
      <c r="A228" s="20">
        <v>61</v>
      </c>
      <c r="B228" s="20" t="s">
        <v>212</v>
      </c>
      <c r="C228" s="20" t="s">
        <v>204</v>
      </c>
      <c r="D228" s="20" t="s">
        <v>209</v>
      </c>
      <c r="E228" s="20" t="s">
        <v>206</v>
      </c>
      <c r="F228" s="20"/>
    </row>
    <row r="229" spans="1:6" x14ac:dyDescent="0.3">
      <c r="A229" s="20">
        <v>62</v>
      </c>
      <c r="B229" s="20" t="s">
        <v>212</v>
      </c>
      <c r="C229" s="20" t="s">
        <v>204</v>
      </c>
      <c r="D229" s="20" t="s">
        <v>209</v>
      </c>
      <c r="E229" s="20" t="s">
        <v>207</v>
      </c>
      <c r="F229" s="20"/>
    </row>
    <row r="230" spans="1:6" x14ac:dyDescent="0.3">
      <c r="A230" s="20">
        <v>63</v>
      </c>
      <c r="B230" s="20" t="s">
        <v>212</v>
      </c>
      <c r="C230" s="20" t="s">
        <v>204</v>
      </c>
      <c r="D230" s="20" t="s">
        <v>209</v>
      </c>
      <c r="E230" s="20" t="s">
        <v>208</v>
      </c>
      <c r="F230" s="20"/>
    </row>
    <row r="231" spans="1:6" x14ac:dyDescent="0.3">
      <c r="A231" s="20">
        <v>64</v>
      </c>
      <c r="B231" s="20" t="s">
        <v>212</v>
      </c>
      <c r="C231" s="20" t="s">
        <v>207</v>
      </c>
      <c r="D231" s="20" t="s">
        <v>205</v>
      </c>
      <c r="E231" s="20" t="s">
        <v>206</v>
      </c>
      <c r="F231" s="20"/>
    </row>
    <row r="232" spans="1:6" x14ac:dyDescent="0.3">
      <c r="A232" s="20">
        <v>65</v>
      </c>
      <c r="B232" s="20" t="s">
        <v>212</v>
      </c>
      <c r="C232" s="20" t="s">
        <v>207</v>
      </c>
      <c r="D232" s="20" t="s">
        <v>205</v>
      </c>
      <c r="E232" s="20" t="s">
        <v>207</v>
      </c>
      <c r="F232" s="20"/>
    </row>
    <row r="233" spans="1:6" x14ac:dyDescent="0.3">
      <c r="A233" s="20">
        <v>66</v>
      </c>
      <c r="B233" s="20" t="s">
        <v>212</v>
      </c>
      <c r="C233" s="20" t="s">
        <v>207</v>
      </c>
      <c r="D233" s="20" t="s">
        <v>205</v>
      </c>
      <c r="E233" s="20" t="s">
        <v>208</v>
      </c>
      <c r="F233" s="20"/>
    </row>
    <row r="234" spans="1:6" x14ac:dyDescent="0.3">
      <c r="A234" s="20">
        <v>67</v>
      </c>
      <c r="B234" s="20" t="s">
        <v>212</v>
      </c>
      <c r="C234" s="20" t="s">
        <v>207</v>
      </c>
      <c r="D234" s="20" t="s">
        <v>207</v>
      </c>
      <c r="E234" s="20" t="s">
        <v>206</v>
      </c>
      <c r="F234" s="20"/>
    </row>
    <row r="235" spans="1:6" x14ac:dyDescent="0.3">
      <c r="A235" s="20">
        <v>68</v>
      </c>
      <c r="B235" s="20" t="s">
        <v>212</v>
      </c>
      <c r="C235" s="20" t="s">
        <v>207</v>
      </c>
      <c r="D235" s="20" t="s">
        <v>207</v>
      </c>
      <c r="E235" s="20" t="s">
        <v>207</v>
      </c>
      <c r="F235" s="20"/>
    </row>
    <row r="236" spans="1:6" x14ac:dyDescent="0.3">
      <c r="A236" s="20">
        <v>69</v>
      </c>
      <c r="B236" s="20" t="s">
        <v>212</v>
      </c>
      <c r="C236" s="20" t="s">
        <v>207</v>
      </c>
      <c r="D236" s="20" t="s">
        <v>207</v>
      </c>
      <c r="E236" s="20" t="s">
        <v>208</v>
      </c>
      <c r="F236" s="20"/>
    </row>
    <row r="237" spans="1:6" x14ac:dyDescent="0.3">
      <c r="A237" s="20">
        <v>70</v>
      </c>
      <c r="B237" s="20" t="s">
        <v>212</v>
      </c>
      <c r="C237" s="20" t="s">
        <v>207</v>
      </c>
      <c r="D237" s="20" t="s">
        <v>209</v>
      </c>
      <c r="E237" s="20" t="s">
        <v>206</v>
      </c>
      <c r="F237" s="20"/>
    </row>
    <row r="238" spans="1:6" x14ac:dyDescent="0.3">
      <c r="A238" s="20">
        <v>71</v>
      </c>
      <c r="B238" s="20" t="s">
        <v>212</v>
      </c>
      <c r="C238" s="20" t="s">
        <v>207</v>
      </c>
      <c r="D238" s="20" t="s">
        <v>209</v>
      </c>
      <c r="E238" s="20" t="s">
        <v>207</v>
      </c>
      <c r="F238" s="20"/>
    </row>
    <row r="239" spans="1:6" x14ac:dyDescent="0.3">
      <c r="A239" s="20">
        <v>72</v>
      </c>
      <c r="B239" s="20" t="s">
        <v>212</v>
      </c>
      <c r="C239" s="20" t="s">
        <v>207</v>
      </c>
      <c r="D239" s="20" t="s">
        <v>209</v>
      </c>
      <c r="E239" s="20" t="s">
        <v>208</v>
      </c>
      <c r="F239" s="20"/>
    </row>
    <row r="240" spans="1:6" x14ac:dyDescent="0.3">
      <c r="A240" s="20">
        <v>73</v>
      </c>
      <c r="B240" s="20" t="s">
        <v>212</v>
      </c>
      <c r="C240" s="20" t="s">
        <v>210</v>
      </c>
      <c r="D240" s="20" t="s">
        <v>205</v>
      </c>
      <c r="E240" s="20" t="s">
        <v>206</v>
      </c>
      <c r="F240" s="20"/>
    </row>
    <row r="241" spans="1:6" x14ac:dyDescent="0.3">
      <c r="A241" s="20">
        <v>74</v>
      </c>
      <c r="B241" s="20" t="s">
        <v>212</v>
      </c>
      <c r="C241" s="20" t="s">
        <v>210</v>
      </c>
      <c r="D241" s="20" t="s">
        <v>205</v>
      </c>
      <c r="E241" s="20" t="s">
        <v>207</v>
      </c>
      <c r="F241" s="20"/>
    </row>
    <row r="242" spans="1:6" x14ac:dyDescent="0.3">
      <c r="A242" s="20">
        <v>75</v>
      </c>
      <c r="B242" s="20" t="s">
        <v>212</v>
      </c>
      <c r="C242" s="20" t="s">
        <v>210</v>
      </c>
      <c r="D242" s="20" t="s">
        <v>205</v>
      </c>
      <c r="E242" s="20" t="s">
        <v>208</v>
      </c>
      <c r="F242" s="20"/>
    </row>
    <row r="243" spans="1:6" x14ac:dyDescent="0.3">
      <c r="A243" s="20">
        <v>76</v>
      </c>
      <c r="B243" s="20" t="s">
        <v>212</v>
      </c>
      <c r="C243" s="20" t="s">
        <v>210</v>
      </c>
      <c r="D243" s="20" t="s">
        <v>207</v>
      </c>
      <c r="E243" s="20" t="s">
        <v>206</v>
      </c>
      <c r="F243" s="20"/>
    </row>
    <row r="244" spans="1:6" x14ac:dyDescent="0.3">
      <c r="A244" s="20">
        <v>77</v>
      </c>
      <c r="B244" s="20" t="s">
        <v>212</v>
      </c>
      <c r="C244" s="20" t="s">
        <v>210</v>
      </c>
      <c r="D244" s="20" t="s">
        <v>207</v>
      </c>
      <c r="E244" s="20" t="s">
        <v>207</v>
      </c>
      <c r="F244" s="20"/>
    </row>
    <row r="245" spans="1:6" x14ac:dyDescent="0.3">
      <c r="A245" s="20">
        <v>78</v>
      </c>
      <c r="B245" s="20" t="s">
        <v>212</v>
      </c>
      <c r="C245" s="20" t="s">
        <v>210</v>
      </c>
      <c r="D245" s="20" t="s">
        <v>207</v>
      </c>
      <c r="E245" s="20" t="s">
        <v>208</v>
      </c>
      <c r="F245" s="20"/>
    </row>
    <row r="246" spans="1:6" x14ac:dyDescent="0.3">
      <c r="A246" s="20">
        <v>79</v>
      </c>
      <c r="B246" s="20" t="s">
        <v>212</v>
      </c>
      <c r="C246" s="20" t="s">
        <v>210</v>
      </c>
      <c r="D246" s="20" t="s">
        <v>209</v>
      </c>
      <c r="E246" s="20" t="s">
        <v>206</v>
      </c>
      <c r="F246" s="20"/>
    </row>
    <row r="247" spans="1:6" x14ac:dyDescent="0.3">
      <c r="A247" s="20">
        <v>80</v>
      </c>
      <c r="B247" s="20" t="s">
        <v>212</v>
      </c>
      <c r="C247" s="20" t="s">
        <v>210</v>
      </c>
      <c r="D247" s="20" t="s">
        <v>209</v>
      </c>
      <c r="E247" s="20" t="s">
        <v>207</v>
      </c>
      <c r="F247" s="20"/>
    </row>
    <row r="248" spans="1:6" x14ac:dyDescent="0.3">
      <c r="A248" s="20">
        <v>81</v>
      </c>
      <c r="B248" s="20" t="s">
        <v>212</v>
      </c>
      <c r="C248" s="20" t="s">
        <v>210</v>
      </c>
      <c r="D248" s="20" t="s">
        <v>209</v>
      </c>
      <c r="E248" s="20" t="s">
        <v>208</v>
      </c>
      <c r="F248" s="20"/>
    </row>
    <row r="249" spans="1:6" x14ac:dyDescent="0.3">
      <c r="A249" s="21"/>
      <c r="B249" s="22"/>
      <c r="C249" s="22"/>
      <c r="D249" s="22"/>
      <c r="E249" s="22"/>
      <c r="F249" s="23"/>
    </row>
    <row r="250" spans="1:6" x14ac:dyDescent="0.3">
      <c r="A250" s="4" t="s">
        <v>213</v>
      </c>
    </row>
  </sheetData>
  <mergeCells count="163">
    <mergeCell ref="A165:F165"/>
    <mergeCell ref="A3:F3"/>
    <mergeCell ref="A4:F4"/>
    <mergeCell ref="A5:F5"/>
    <mergeCell ref="A6:F6"/>
    <mergeCell ref="A7:F7"/>
    <mergeCell ref="A8:F8"/>
    <mergeCell ref="A9:F9"/>
    <mergeCell ref="A10:F10"/>
    <mergeCell ref="A11:F11"/>
    <mergeCell ref="A18:F18"/>
    <mergeCell ref="A19:F19"/>
    <mergeCell ref="A20:F20"/>
    <mergeCell ref="A21:F21"/>
    <mergeCell ref="A22:F22"/>
    <mergeCell ref="A23:F23"/>
    <mergeCell ref="A12:F12"/>
    <mergeCell ref="A13:F13"/>
    <mergeCell ref="A14:F14"/>
    <mergeCell ref="A15:F15"/>
    <mergeCell ref="A16:F16"/>
    <mergeCell ref="A17:F17"/>
    <mergeCell ref="A30:F30"/>
    <mergeCell ref="A31:F31"/>
    <mergeCell ref="A32:F32"/>
    <mergeCell ref="A33:F33"/>
    <mergeCell ref="A34:F34"/>
    <mergeCell ref="A35:F35"/>
    <mergeCell ref="A24:F24"/>
    <mergeCell ref="A25:F25"/>
    <mergeCell ref="A26:F26"/>
    <mergeCell ref="A27:F27"/>
    <mergeCell ref="A28:F28"/>
    <mergeCell ref="A29:F29"/>
    <mergeCell ref="A42:F42"/>
    <mergeCell ref="A43:F43"/>
    <mergeCell ref="A44:F44"/>
    <mergeCell ref="A45:F45"/>
    <mergeCell ref="A46:F46"/>
    <mergeCell ref="A47:F47"/>
    <mergeCell ref="A36:F36"/>
    <mergeCell ref="A37:F37"/>
    <mergeCell ref="A38:F38"/>
    <mergeCell ref="A39:F39"/>
    <mergeCell ref="A40:F40"/>
    <mergeCell ref="A41:F41"/>
    <mergeCell ref="A54:F54"/>
    <mergeCell ref="A55:F55"/>
    <mergeCell ref="A56:F56"/>
    <mergeCell ref="A57:F57"/>
    <mergeCell ref="A58:F58"/>
    <mergeCell ref="A59:F59"/>
    <mergeCell ref="A48:F48"/>
    <mergeCell ref="A49:F49"/>
    <mergeCell ref="A50:F50"/>
    <mergeCell ref="A51:F51"/>
    <mergeCell ref="A52:F52"/>
    <mergeCell ref="A53:F53"/>
    <mergeCell ref="A66:F66"/>
    <mergeCell ref="A67:F67"/>
    <mergeCell ref="A68:F68"/>
    <mergeCell ref="A69:F69"/>
    <mergeCell ref="A70:F70"/>
    <mergeCell ref="A71:F71"/>
    <mergeCell ref="A60:F60"/>
    <mergeCell ref="A61:F61"/>
    <mergeCell ref="A62:F62"/>
    <mergeCell ref="A63:F63"/>
    <mergeCell ref="A64:F64"/>
    <mergeCell ref="A65:F65"/>
    <mergeCell ref="A78:F78"/>
    <mergeCell ref="A79:F79"/>
    <mergeCell ref="A80:F80"/>
    <mergeCell ref="A81:F81"/>
    <mergeCell ref="A82:F82"/>
    <mergeCell ref="A83:F83"/>
    <mergeCell ref="A72:F72"/>
    <mergeCell ref="A73:F73"/>
    <mergeCell ref="A74:F74"/>
    <mergeCell ref="A75:F75"/>
    <mergeCell ref="A76:F76"/>
    <mergeCell ref="A77:F77"/>
    <mergeCell ref="A90:F90"/>
    <mergeCell ref="A91:F91"/>
    <mergeCell ref="A92:F92"/>
    <mergeCell ref="A93:F93"/>
    <mergeCell ref="A94:F94"/>
    <mergeCell ref="A95:F95"/>
    <mergeCell ref="A84:F84"/>
    <mergeCell ref="A85:F85"/>
    <mergeCell ref="A86:F86"/>
    <mergeCell ref="A87:F87"/>
    <mergeCell ref="A88:F88"/>
    <mergeCell ref="A89:F89"/>
    <mergeCell ref="A102:F102"/>
    <mergeCell ref="A103:F103"/>
    <mergeCell ref="A104:F104"/>
    <mergeCell ref="A105:F105"/>
    <mergeCell ref="A106:F106"/>
    <mergeCell ref="A107:F107"/>
    <mergeCell ref="A96:F96"/>
    <mergeCell ref="A97:F97"/>
    <mergeCell ref="A98:F98"/>
    <mergeCell ref="A99:F99"/>
    <mergeCell ref="A100:F100"/>
    <mergeCell ref="A101:F101"/>
    <mergeCell ref="A114:F114"/>
    <mergeCell ref="A115:F115"/>
    <mergeCell ref="A116:F116"/>
    <mergeCell ref="A117:F117"/>
    <mergeCell ref="A118:F118"/>
    <mergeCell ref="A119:F119"/>
    <mergeCell ref="A108:F108"/>
    <mergeCell ref="A109:F109"/>
    <mergeCell ref="A110:F110"/>
    <mergeCell ref="A111:F111"/>
    <mergeCell ref="A112:F112"/>
    <mergeCell ref="A113:F113"/>
    <mergeCell ref="A126:F126"/>
    <mergeCell ref="A127:F127"/>
    <mergeCell ref="A128:F128"/>
    <mergeCell ref="A129:F129"/>
    <mergeCell ref="A130:F130"/>
    <mergeCell ref="A131:F131"/>
    <mergeCell ref="A120:F120"/>
    <mergeCell ref="A121:F121"/>
    <mergeCell ref="A122:F122"/>
    <mergeCell ref="A123:F123"/>
    <mergeCell ref="A124:F124"/>
    <mergeCell ref="A125:F125"/>
    <mergeCell ref="A138:F138"/>
    <mergeCell ref="A139:F139"/>
    <mergeCell ref="A140:F140"/>
    <mergeCell ref="A141:F141"/>
    <mergeCell ref="A142:F142"/>
    <mergeCell ref="A143:F143"/>
    <mergeCell ref="A132:F132"/>
    <mergeCell ref="A133:F133"/>
    <mergeCell ref="A134:F134"/>
    <mergeCell ref="A135:F135"/>
    <mergeCell ref="A136:F136"/>
    <mergeCell ref="A137:F137"/>
    <mergeCell ref="A150:F150"/>
    <mergeCell ref="A151:F151"/>
    <mergeCell ref="A152:F152"/>
    <mergeCell ref="A153:F153"/>
    <mergeCell ref="A154:F154"/>
    <mergeCell ref="A155:F155"/>
    <mergeCell ref="A144:F144"/>
    <mergeCell ref="A145:F145"/>
    <mergeCell ref="A146:F146"/>
    <mergeCell ref="A147:F147"/>
    <mergeCell ref="A148:F148"/>
    <mergeCell ref="A149:F149"/>
    <mergeCell ref="A162:F162"/>
    <mergeCell ref="A163:F163"/>
    <mergeCell ref="A164:F164"/>
    <mergeCell ref="A156:F156"/>
    <mergeCell ref="A157:F157"/>
    <mergeCell ref="A158:F158"/>
    <mergeCell ref="A159:F159"/>
    <mergeCell ref="A160:F160"/>
    <mergeCell ref="A161:F161"/>
  </mergeCells>
  <hyperlinks>
    <hyperlink ref="A1" r:id="rId1" display="https://miau.my-x.hu/myx-free/ego/run.html" xr:uid="{ACD41048-805C-4F7E-B1D8-9A0A971E848D}"/>
    <hyperlink ref="A250" r:id="rId2" display="https://miau.my-x.hu/myx-free/ego/data_load.html" xr:uid="{71BCEDAD-97E3-46B8-AD35-BE91220F7C67}"/>
  </hyperlinks>
  <pageMargins left="0.7" right="0.7" top="0.75" bottom="0.75" header="0.3" footer="0.3"/>
  <drawing r:id="rId3"/>
  <legacyDrawing r:id="rId4"/>
  <controls>
    <mc:AlternateContent xmlns:mc="http://schemas.openxmlformats.org/markup-compatibility/2006">
      <mc:Choice Requires="x14">
        <control shapeId="11265" r:id="rId5" name="Control 1">
          <controlPr defaultSize="0" r:id="rId6">
            <anchor moveWithCells="1">
              <from>
                <xdr:col>1</xdr:col>
                <xdr:colOff>0</xdr:colOff>
                <xdr:row>166</xdr:row>
                <xdr:rowOff>0</xdr:rowOff>
              </from>
              <to>
                <xdr:col>2</xdr:col>
                <xdr:colOff>304800</xdr:colOff>
                <xdr:row>167</xdr:row>
                <xdr:rowOff>45720</xdr:rowOff>
              </to>
            </anchor>
          </controlPr>
        </control>
      </mc:Choice>
      <mc:Fallback>
        <control shapeId="11265" r:id="rId5" name="Control 1"/>
      </mc:Fallback>
    </mc:AlternateContent>
    <mc:AlternateContent xmlns:mc="http://schemas.openxmlformats.org/markup-compatibility/2006">
      <mc:Choice Requires="x14">
        <control shapeId="11266" r:id="rId7" name="Control 2">
          <controlPr defaultSize="0" r:id="rId6">
            <anchor moveWithCells="1">
              <from>
                <xdr:col>2</xdr:col>
                <xdr:colOff>0</xdr:colOff>
                <xdr:row>166</xdr:row>
                <xdr:rowOff>0</xdr:rowOff>
              </from>
              <to>
                <xdr:col>3</xdr:col>
                <xdr:colOff>304800</xdr:colOff>
                <xdr:row>167</xdr:row>
                <xdr:rowOff>45720</xdr:rowOff>
              </to>
            </anchor>
          </controlPr>
        </control>
      </mc:Choice>
      <mc:Fallback>
        <control shapeId="11266" r:id="rId7" name="Control 2"/>
      </mc:Fallback>
    </mc:AlternateContent>
    <mc:AlternateContent xmlns:mc="http://schemas.openxmlformats.org/markup-compatibility/2006">
      <mc:Choice Requires="x14">
        <control shapeId="11267" r:id="rId8" name="Control 3">
          <controlPr defaultSize="0" r:id="rId6">
            <anchor moveWithCells="1">
              <from>
                <xdr:col>3</xdr:col>
                <xdr:colOff>0</xdr:colOff>
                <xdr:row>166</xdr:row>
                <xdr:rowOff>0</xdr:rowOff>
              </from>
              <to>
                <xdr:col>4</xdr:col>
                <xdr:colOff>304800</xdr:colOff>
                <xdr:row>167</xdr:row>
                <xdr:rowOff>45720</xdr:rowOff>
              </to>
            </anchor>
          </controlPr>
        </control>
      </mc:Choice>
      <mc:Fallback>
        <control shapeId="11267" r:id="rId8" name="Control 3"/>
      </mc:Fallback>
    </mc:AlternateContent>
    <mc:AlternateContent xmlns:mc="http://schemas.openxmlformats.org/markup-compatibility/2006">
      <mc:Choice Requires="x14">
        <control shapeId="11268" r:id="rId9" name="Control 4">
          <controlPr defaultSize="0" r:id="rId6">
            <anchor moveWithCells="1">
              <from>
                <xdr:col>4</xdr:col>
                <xdr:colOff>0</xdr:colOff>
                <xdr:row>166</xdr:row>
                <xdr:rowOff>0</xdr:rowOff>
              </from>
              <to>
                <xdr:col>5</xdr:col>
                <xdr:colOff>304800</xdr:colOff>
                <xdr:row>167</xdr:row>
                <xdr:rowOff>45720</xdr:rowOff>
              </to>
            </anchor>
          </controlPr>
        </control>
      </mc:Choice>
      <mc:Fallback>
        <control shapeId="11268" r:id="rId9" name="Control 4"/>
      </mc:Fallback>
    </mc:AlternateContent>
    <mc:AlternateContent xmlns:mc="http://schemas.openxmlformats.org/markup-compatibility/2006">
      <mc:Choice Requires="x14">
        <control shapeId="11269" r:id="rId10" name="Control 5">
          <controlPr defaultSize="0" r:id="rId11">
            <anchor moveWithCells="1">
              <from>
                <xdr:col>6</xdr:col>
                <xdr:colOff>0</xdr:colOff>
                <xdr:row>168</xdr:row>
                <xdr:rowOff>0</xdr:rowOff>
              </from>
              <to>
                <xdr:col>7</xdr:col>
                <xdr:colOff>281940</xdr:colOff>
                <xdr:row>169</xdr:row>
                <xdr:rowOff>45720</xdr:rowOff>
              </to>
            </anchor>
          </controlPr>
        </control>
      </mc:Choice>
      <mc:Fallback>
        <control shapeId="11269" r:id="rId10" name="Control 5"/>
      </mc:Fallback>
    </mc:AlternateContent>
    <mc:AlternateContent xmlns:mc="http://schemas.openxmlformats.org/markup-compatibility/2006">
      <mc:Choice Requires="x14">
        <control shapeId="11270" r:id="rId12" name="Control 6">
          <controlPr defaultSize="0" r:id="rId11">
            <anchor moveWithCells="1">
              <from>
                <xdr:col>6</xdr:col>
                <xdr:colOff>0</xdr:colOff>
                <xdr:row>169</xdr:row>
                <xdr:rowOff>0</xdr:rowOff>
              </from>
              <to>
                <xdr:col>7</xdr:col>
                <xdr:colOff>281940</xdr:colOff>
                <xdr:row>170</xdr:row>
                <xdr:rowOff>45720</xdr:rowOff>
              </to>
            </anchor>
          </controlPr>
        </control>
      </mc:Choice>
      <mc:Fallback>
        <control shapeId="11270" r:id="rId12" name="Control 6"/>
      </mc:Fallback>
    </mc:AlternateContent>
    <mc:AlternateContent xmlns:mc="http://schemas.openxmlformats.org/markup-compatibility/2006">
      <mc:Choice Requires="x14">
        <control shapeId="11271" r:id="rId13" name="Control 7">
          <controlPr defaultSize="0" r:id="rId11">
            <anchor moveWithCells="1">
              <from>
                <xdr:col>6</xdr:col>
                <xdr:colOff>0</xdr:colOff>
                <xdr:row>170</xdr:row>
                <xdr:rowOff>0</xdr:rowOff>
              </from>
              <to>
                <xdr:col>7</xdr:col>
                <xdr:colOff>281940</xdr:colOff>
                <xdr:row>171</xdr:row>
                <xdr:rowOff>45720</xdr:rowOff>
              </to>
            </anchor>
          </controlPr>
        </control>
      </mc:Choice>
      <mc:Fallback>
        <control shapeId="11271" r:id="rId13" name="Control 7"/>
      </mc:Fallback>
    </mc:AlternateContent>
    <mc:AlternateContent xmlns:mc="http://schemas.openxmlformats.org/markup-compatibility/2006">
      <mc:Choice Requires="x14">
        <control shapeId="11272" r:id="rId14" name="Control 8">
          <controlPr defaultSize="0" r:id="rId11">
            <anchor moveWithCells="1">
              <from>
                <xdr:col>6</xdr:col>
                <xdr:colOff>0</xdr:colOff>
                <xdr:row>171</xdr:row>
                <xdr:rowOff>0</xdr:rowOff>
              </from>
              <to>
                <xdr:col>7</xdr:col>
                <xdr:colOff>281940</xdr:colOff>
                <xdr:row>172</xdr:row>
                <xdr:rowOff>45720</xdr:rowOff>
              </to>
            </anchor>
          </controlPr>
        </control>
      </mc:Choice>
      <mc:Fallback>
        <control shapeId="11272" r:id="rId14" name="Control 8"/>
      </mc:Fallback>
    </mc:AlternateContent>
    <mc:AlternateContent xmlns:mc="http://schemas.openxmlformats.org/markup-compatibility/2006">
      <mc:Choice Requires="x14">
        <control shapeId="11273" r:id="rId15" name="Control 9">
          <controlPr defaultSize="0" r:id="rId11">
            <anchor moveWithCells="1">
              <from>
                <xdr:col>6</xdr:col>
                <xdr:colOff>0</xdr:colOff>
                <xdr:row>172</xdr:row>
                <xdr:rowOff>0</xdr:rowOff>
              </from>
              <to>
                <xdr:col>7</xdr:col>
                <xdr:colOff>281940</xdr:colOff>
                <xdr:row>173</xdr:row>
                <xdr:rowOff>45720</xdr:rowOff>
              </to>
            </anchor>
          </controlPr>
        </control>
      </mc:Choice>
      <mc:Fallback>
        <control shapeId="11273" r:id="rId15" name="Control 9"/>
      </mc:Fallback>
    </mc:AlternateContent>
    <mc:AlternateContent xmlns:mc="http://schemas.openxmlformats.org/markup-compatibility/2006">
      <mc:Choice Requires="x14">
        <control shapeId="11274" r:id="rId16" name="Control 10">
          <controlPr defaultSize="0" r:id="rId11">
            <anchor moveWithCells="1">
              <from>
                <xdr:col>6</xdr:col>
                <xdr:colOff>0</xdr:colOff>
                <xdr:row>173</xdr:row>
                <xdr:rowOff>0</xdr:rowOff>
              </from>
              <to>
                <xdr:col>7</xdr:col>
                <xdr:colOff>281940</xdr:colOff>
                <xdr:row>174</xdr:row>
                <xdr:rowOff>45720</xdr:rowOff>
              </to>
            </anchor>
          </controlPr>
        </control>
      </mc:Choice>
      <mc:Fallback>
        <control shapeId="11274" r:id="rId16" name="Control 10"/>
      </mc:Fallback>
    </mc:AlternateContent>
    <mc:AlternateContent xmlns:mc="http://schemas.openxmlformats.org/markup-compatibility/2006">
      <mc:Choice Requires="x14">
        <control shapeId="11275" r:id="rId17" name="Control 11">
          <controlPr defaultSize="0" r:id="rId11">
            <anchor moveWithCells="1">
              <from>
                <xdr:col>6</xdr:col>
                <xdr:colOff>0</xdr:colOff>
                <xdr:row>174</xdr:row>
                <xdr:rowOff>0</xdr:rowOff>
              </from>
              <to>
                <xdr:col>7</xdr:col>
                <xdr:colOff>281940</xdr:colOff>
                <xdr:row>175</xdr:row>
                <xdr:rowOff>45720</xdr:rowOff>
              </to>
            </anchor>
          </controlPr>
        </control>
      </mc:Choice>
      <mc:Fallback>
        <control shapeId="11275" r:id="rId17" name="Control 11"/>
      </mc:Fallback>
    </mc:AlternateContent>
    <mc:AlternateContent xmlns:mc="http://schemas.openxmlformats.org/markup-compatibility/2006">
      <mc:Choice Requires="x14">
        <control shapeId="11276" r:id="rId18" name="Control 12">
          <controlPr defaultSize="0" r:id="rId11">
            <anchor moveWithCells="1">
              <from>
                <xdr:col>6</xdr:col>
                <xdr:colOff>0</xdr:colOff>
                <xdr:row>175</xdr:row>
                <xdr:rowOff>0</xdr:rowOff>
              </from>
              <to>
                <xdr:col>7</xdr:col>
                <xdr:colOff>281940</xdr:colOff>
                <xdr:row>176</xdr:row>
                <xdr:rowOff>45720</xdr:rowOff>
              </to>
            </anchor>
          </controlPr>
        </control>
      </mc:Choice>
      <mc:Fallback>
        <control shapeId="11276" r:id="rId18" name="Control 12"/>
      </mc:Fallback>
    </mc:AlternateContent>
    <mc:AlternateContent xmlns:mc="http://schemas.openxmlformats.org/markup-compatibility/2006">
      <mc:Choice Requires="x14">
        <control shapeId="11277" r:id="rId19" name="Control 13">
          <controlPr defaultSize="0" r:id="rId11">
            <anchor moveWithCells="1">
              <from>
                <xdr:col>6</xdr:col>
                <xdr:colOff>0</xdr:colOff>
                <xdr:row>176</xdr:row>
                <xdr:rowOff>0</xdr:rowOff>
              </from>
              <to>
                <xdr:col>7</xdr:col>
                <xdr:colOff>281940</xdr:colOff>
                <xdr:row>177</xdr:row>
                <xdr:rowOff>45720</xdr:rowOff>
              </to>
            </anchor>
          </controlPr>
        </control>
      </mc:Choice>
      <mc:Fallback>
        <control shapeId="11277" r:id="rId19" name="Control 13"/>
      </mc:Fallback>
    </mc:AlternateContent>
    <mc:AlternateContent xmlns:mc="http://schemas.openxmlformats.org/markup-compatibility/2006">
      <mc:Choice Requires="x14">
        <control shapeId="11278" r:id="rId20" name="Control 14">
          <controlPr defaultSize="0" r:id="rId11">
            <anchor moveWithCells="1">
              <from>
                <xdr:col>6</xdr:col>
                <xdr:colOff>0</xdr:colOff>
                <xdr:row>177</xdr:row>
                <xdr:rowOff>0</xdr:rowOff>
              </from>
              <to>
                <xdr:col>7</xdr:col>
                <xdr:colOff>281940</xdr:colOff>
                <xdr:row>178</xdr:row>
                <xdr:rowOff>45720</xdr:rowOff>
              </to>
            </anchor>
          </controlPr>
        </control>
      </mc:Choice>
      <mc:Fallback>
        <control shapeId="11278" r:id="rId20" name="Control 14"/>
      </mc:Fallback>
    </mc:AlternateContent>
    <mc:AlternateContent xmlns:mc="http://schemas.openxmlformats.org/markup-compatibility/2006">
      <mc:Choice Requires="x14">
        <control shapeId="11279" r:id="rId21" name="Control 15">
          <controlPr defaultSize="0" r:id="rId11">
            <anchor moveWithCells="1">
              <from>
                <xdr:col>6</xdr:col>
                <xdr:colOff>0</xdr:colOff>
                <xdr:row>178</xdr:row>
                <xdr:rowOff>0</xdr:rowOff>
              </from>
              <to>
                <xdr:col>7</xdr:col>
                <xdr:colOff>281940</xdr:colOff>
                <xdr:row>179</xdr:row>
                <xdr:rowOff>45720</xdr:rowOff>
              </to>
            </anchor>
          </controlPr>
        </control>
      </mc:Choice>
      <mc:Fallback>
        <control shapeId="11279" r:id="rId21" name="Control 15"/>
      </mc:Fallback>
    </mc:AlternateContent>
    <mc:AlternateContent xmlns:mc="http://schemas.openxmlformats.org/markup-compatibility/2006">
      <mc:Choice Requires="x14">
        <control shapeId="11280" r:id="rId22" name="Control 16">
          <controlPr defaultSize="0" r:id="rId11">
            <anchor moveWithCells="1">
              <from>
                <xdr:col>6</xdr:col>
                <xdr:colOff>0</xdr:colOff>
                <xdr:row>179</xdr:row>
                <xdr:rowOff>0</xdr:rowOff>
              </from>
              <to>
                <xdr:col>7</xdr:col>
                <xdr:colOff>281940</xdr:colOff>
                <xdr:row>180</xdr:row>
                <xdr:rowOff>45720</xdr:rowOff>
              </to>
            </anchor>
          </controlPr>
        </control>
      </mc:Choice>
      <mc:Fallback>
        <control shapeId="11280" r:id="rId22" name="Control 16"/>
      </mc:Fallback>
    </mc:AlternateContent>
    <mc:AlternateContent xmlns:mc="http://schemas.openxmlformats.org/markup-compatibility/2006">
      <mc:Choice Requires="x14">
        <control shapeId="11281" r:id="rId23" name="Control 17">
          <controlPr defaultSize="0" r:id="rId11">
            <anchor moveWithCells="1">
              <from>
                <xdr:col>6</xdr:col>
                <xdr:colOff>0</xdr:colOff>
                <xdr:row>180</xdr:row>
                <xdr:rowOff>0</xdr:rowOff>
              </from>
              <to>
                <xdr:col>7</xdr:col>
                <xdr:colOff>281940</xdr:colOff>
                <xdr:row>181</xdr:row>
                <xdr:rowOff>45720</xdr:rowOff>
              </to>
            </anchor>
          </controlPr>
        </control>
      </mc:Choice>
      <mc:Fallback>
        <control shapeId="11281" r:id="rId23" name="Control 17"/>
      </mc:Fallback>
    </mc:AlternateContent>
    <mc:AlternateContent xmlns:mc="http://schemas.openxmlformats.org/markup-compatibility/2006">
      <mc:Choice Requires="x14">
        <control shapeId="11282" r:id="rId24" name="Control 18">
          <controlPr defaultSize="0" r:id="rId11">
            <anchor moveWithCells="1">
              <from>
                <xdr:col>6</xdr:col>
                <xdr:colOff>0</xdr:colOff>
                <xdr:row>181</xdr:row>
                <xdr:rowOff>0</xdr:rowOff>
              </from>
              <to>
                <xdr:col>7</xdr:col>
                <xdr:colOff>281940</xdr:colOff>
                <xdr:row>182</xdr:row>
                <xdr:rowOff>45720</xdr:rowOff>
              </to>
            </anchor>
          </controlPr>
        </control>
      </mc:Choice>
      <mc:Fallback>
        <control shapeId="11282" r:id="rId24" name="Control 18"/>
      </mc:Fallback>
    </mc:AlternateContent>
    <mc:AlternateContent xmlns:mc="http://schemas.openxmlformats.org/markup-compatibility/2006">
      <mc:Choice Requires="x14">
        <control shapeId="11283" r:id="rId25" name="Control 19">
          <controlPr defaultSize="0" r:id="rId11">
            <anchor moveWithCells="1">
              <from>
                <xdr:col>6</xdr:col>
                <xdr:colOff>0</xdr:colOff>
                <xdr:row>182</xdr:row>
                <xdr:rowOff>0</xdr:rowOff>
              </from>
              <to>
                <xdr:col>7</xdr:col>
                <xdr:colOff>281940</xdr:colOff>
                <xdr:row>183</xdr:row>
                <xdr:rowOff>45720</xdr:rowOff>
              </to>
            </anchor>
          </controlPr>
        </control>
      </mc:Choice>
      <mc:Fallback>
        <control shapeId="11283" r:id="rId25" name="Control 19"/>
      </mc:Fallback>
    </mc:AlternateContent>
    <mc:AlternateContent xmlns:mc="http://schemas.openxmlformats.org/markup-compatibility/2006">
      <mc:Choice Requires="x14">
        <control shapeId="11284" r:id="rId26" name="Control 20">
          <controlPr defaultSize="0" r:id="rId11">
            <anchor moveWithCells="1">
              <from>
                <xdr:col>6</xdr:col>
                <xdr:colOff>0</xdr:colOff>
                <xdr:row>183</xdr:row>
                <xdr:rowOff>0</xdr:rowOff>
              </from>
              <to>
                <xdr:col>7</xdr:col>
                <xdr:colOff>281940</xdr:colOff>
                <xdr:row>184</xdr:row>
                <xdr:rowOff>45720</xdr:rowOff>
              </to>
            </anchor>
          </controlPr>
        </control>
      </mc:Choice>
      <mc:Fallback>
        <control shapeId="11284" r:id="rId26" name="Control 20"/>
      </mc:Fallback>
    </mc:AlternateContent>
    <mc:AlternateContent xmlns:mc="http://schemas.openxmlformats.org/markup-compatibility/2006">
      <mc:Choice Requires="x14">
        <control shapeId="11285" r:id="rId27" name="Control 21">
          <controlPr defaultSize="0" r:id="rId11">
            <anchor moveWithCells="1">
              <from>
                <xdr:col>6</xdr:col>
                <xdr:colOff>0</xdr:colOff>
                <xdr:row>184</xdr:row>
                <xdr:rowOff>0</xdr:rowOff>
              </from>
              <to>
                <xdr:col>7</xdr:col>
                <xdr:colOff>281940</xdr:colOff>
                <xdr:row>185</xdr:row>
                <xdr:rowOff>45720</xdr:rowOff>
              </to>
            </anchor>
          </controlPr>
        </control>
      </mc:Choice>
      <mc:Fallback>
        <control shapeId="11285" r:id="rId27" name="Control 21"/>
      </mc:Fallback>
    </mc:AlternateContent>
    <mc:AlternateContent xmlns:mc="http://schemas.openxmlformats.org/markup-compatibility/2006">
      <mc:Choice Requires="x14">
        <control shapeId="11286" r:id="rId28" name="Control 22">
          <controlPr defaultSize="0" r:id="rId11">
            <anchor moveWithCells="1">
              <from>
                <xdr:col>6</xdr:col>
                <xdr:colOff>0</xdr:colOff>
                <xdr:row>185</xdr:row>
                <xdr:rowOff>0</xdr:rowOff>
              </from>
              <to>
                <xdr:col>7</xdr:col>
                <xdr:colOff>281940</xdr:colOff>
                <xdr:row>186</xdr:row>
                <xdr:rowOff>45720</xdr:rowOff>
              </to>
            </anchor>
          </controlPr>
        </control>
      </mc:Choice>
      <mc:Fallback>
        <control shapeId="11286" r:id="rId28" name="Control 22"/>
      </mc:Fallback>
    </mc:AlternateContent>
    <mc:AlternateContent xmlns:mc="http://schemas.openxmlformats.org/markup-compatibility/2006">
      <mc:Choice Requires="x14">
        <control shapeId="11287" r:id="rId29" name="Control 23">
          <controlPr defaultSize="0" r:id="rId11">
            <anchor moveWithCells="1">
              <from>
                <xdr:col>6</xdr:col>
                <xdr:colOff>0</xdr:colOff>
                <xdr:row>186</xdr:row>
                <xdr:rowOff>0</xdr:rowOff>
              </from>
              <to>
                <xdr:col>7</xdr:col>
                <xdr:colOff>281940</xdr:colOff>
                <xdr:row>187</xdr:row>
                <xdr:rowOff>45720</xdr:rowOff>
              </to>
            </anchor>
          </controlPr>
        </control>
      </mc:Choice>
      <mc:Fallback>
        <control shapeId="11287" r:id="rId29" name="Control 23"/>
      </mc:Fallback>
    </mc:AlternateContent>
    <mc:AlternateContent xmlns:mc="http://schemas.openxmlformats.org/markup-compatibility/2006">
      <mc:Choice Requires="x14">
        <control shapeId="11288" r:id="rId30" name="Control 24">
          <controlPr defaultSize="0" r:id="rId11">
            <anchor moveWithCells="1">
              <from>
                <xdr:col>6</xdr:col>
                <xdr:colOff>0</xdr:colOff>
                <xdr:row>187</xdr:row>
                <xdr:rowOff>0</xdr:rowOff>
              </from>
              <to>
                <xdr:col>7</xdr:col>
                <xdr:colOff>281940</xdr:colOff>
                <xdr:row>188</xdr:row>
                <xdr:rowOff>45720</xdr:rowOff>
              </to>
            </anchor>
          </controlPr>
        </control>
      </mc:Choice>
      <mc:Fallback>
        <control shapeId="11288" r:id="rId30" name="Control 24"/>
      </mc:Fallback>
    </mc:AlternateContent>
    <mc:AlternateContent xmlns:mc="http://schemas.openxmlformats.org/markup-compatibility/2006">
      <mc:Choice Requires="x14">
        <control shapeId="11289" r:id="rId31" name="Control 25">
          <controlPr defaultSize="0" r:id="rId11">
            <anchor moveWithCells="1">
              <from>
                <xdr:col>6</xdr:col>
                <xdr:colOff>0</xdr:colOff>
                <xdr:row>188</xdr:row>
                <xdr:rowOff>0</xdr:rowOff>
              </from>
              <to>
                <xdr:col>7</xdr:col>
                <xdr:colOff>281940</xdr:colOff>
                <xdr:row>189</xdr:row>
                <xdr:rowOff>45720</xdr:rowOff>
              </to>
            </anchor>
          </controlPr>
        </control>
      </mc:Choice>
      <mc:Fallback>
        <control shapeId="11289" r:id="rId31" name="Control 25"/>
      </mc:Fallback>
    </mc:AlternateContent>
    <mc:AlternateContent xmlns:mc="http://schemas.openxmlformats.org/markup-compatibility/2006">
      <mc:Choice Requires="x14">
        <control shapeId="11290" r:id="rId32" name="Control 26">
          <controlPr defaultSize="0" r:id="rId11">
            <anchor moveWithCells="1">
              <from>
                <xdr:col>6</xdr:col>
                <xdr:colOff>0</xdr:colOff>
                <xdr:row>189</xdr:row>
                <xdr:rowOff>0</xdr:rowOff>
              </from>
              <to>
                <xdr:col>7</xdr:col>
                <xdr:colOff>281940</xdr:colOff>
                <xdr:row>190</xdr:row>
                <xdr:rowOff>45720</xdr:rowOff>
              </to>
            </anchor>
          </controlPr>
        </control>
      </mc:Choice>
      <mc:Fallback>
        <control shapeId="11290" r:id="rId32" name="Control 26"/>
      </mc:Fallback>
    </mc:AlternateContent>
    <mc:AlternateContent xmlns:mc="http://schemas.openxmlformats.org/markup-compatibility/2006">
      <mc:Choice Requires="x14">
        <control shapeId="11291" r:id="rId33" name="Control 27">
          <controlPr defaultSize="0" r:id="rId11">
            <anchor moveWithCells="1">
              <from>
                <xdr:col>6</xdr:col>
                <xdr:colOff>0</xdr:colOff>
                <xdr:row>190</xdr:row>
                <xdr:rowOff>0</xdr:rowOff>
              </from>
              <to>
                <xdr:col>7</xdr:col>
                <xdr:colOff>281940</xdr:colOff>
                <xdr:row>191</xdr:row>
                <xdr:rowOff>45720</xdr:rowOff>
              </to>
            </anchor>
          </controlPr>
        </control>
      </mc:Choice>
      <mc:Fallback>
        <control shapeId="11291" r:id="rId33" name="Control 27"/>
      </mc:Fallback>
    </mc:AlternateContent>
    <mc:AlternateContent xmlns:mc="http://schemas.openxmlformats.org/markup-compatibility/2006">
      <mc:Choice Requires="x14">
        <control shapeId="11292" r:id="rId34" name="Control 28">
          <controlPr defaultSize="0" r:id="rId11">
            <anchor moveWithCells="1">
              <from>
                <xdr:col>6</xdr:col>
                <xdr:colOff>0</xdr:colOff>
                <xdr:row>191</xdr:row>
                <xdr:rowOff>0</xdr:rowOff>
              </from>
              <to>
                <xdr:col>7</xdr:col>
                <xdr:colOff>281940</xdr:colOff>
                <xdr:row>192</xdr:row>
                <xdr:rowOff>45720</xdr:rowOff>
              </to>
            </anchor>
          </controlPr>
        </control>
      </mc:Choice>
      <mc:Fallback>
        <control shapeId="11292" r:id="rId34" name="Control 28"/>
      </mc:Fallback>
    </mc:AlternateContent>
    <mc:AlternateContent xmlns:mc="http://schemas.openxmlformats.org/markup-compatibility/2006">
      <mc:Choice Requires="x14">
        <control shapeId="11293" r:id="rId35" name="Control 29">
          <controlPr defaultSize="0" r:id="rId11">
            <anchor moveWithCells="1">
              <from>
                <xdr:col>6</xdr:col>
                <xdr:colOff>0</xdr:colOff>
                <xdr:row>192</xdr:row>
                <xdr:rowOff>0</xdr:rowOff>
              </from>
              <to>
                <xdr:col>7</xdr:col>
                <xdr:colOff>281940</xdr:colOff>
                <xdr:row>193</xdr:row>
                <xdr:rowOff>45720</xdr:rowOff>
              </to>
            </anchor>
          </controlPr>
        </control>
      </mc:Choice>
      <mc:Fallback>
        <control shapeId="11293" r:id="rId35" name="Control 29"/>
      </mc:Fallback>
    </mc:AlternateContent>
    <mc:AlternateContent xmlns:mc="http://schemas.openxmlformats.org/markup-compatibility/2006">
      <mc:Choice Requires="x14">
        <control shapeId="11294" r:id="rId36" name="Control 30">
          <controlPr defaultSize="0" r:id="rId11">
            <anchor moveWithCells="1">
              <from>
                <xdr:col>6</xdr:col>
                <xdr:colOff>0</xdr:colOff>
                <xdr:row>193</xdr:row>
                <xdr:rowOff>0</xdr:rowOff>
              </from>
              <to>
                <xdr:col>7</xdr:col>
                <xdr:colOff>281940</xdr:colOff>
                <xdr:row>194</xdr:row>
                <xdr:rowOff>45720</xdr:rowOff>
              </to>
            </anchor>
          </controlPr>
        </control>
      </mc:Choice>
      <mc:Fallback>
        <control shapeId="11294" r:id="rId36" name="Control 30"/>
      </mc:Fallback>
    </mc:AlternateContent>
    <mc:AlternateContent xmlns:mc="http://schemas.openxmlformats.org/markup-compatibility/2006">
      <mc:Choice Requires="x14">
        <control shapeId="11295" r:id="rId37" name="Control 31">
          <controlPr defaultSize="0" r:id="rId11">
            <anchor moveWithCells="1">
              <from>
                <xdr:col>6</xdr:col>
                <xdr:colOff>0</xdr:colOff>
                <xdr:row>194</xdr:row>
                <xdr:rowOff>0</xdr:rowOff>
              </from>
              <to>
                <xdr:col>7</xdr:col>
                <xdr:colOff>281940</xdr:colOff>
                <xdr:row>195</xdr:row>
                <xdr:rowOff>45720</xdr:rowOff>
              </to>
            </anchor>
          </controlPr>
        </control>
      </mc:Choice>
      <mc:Fallback>
        <control shapeId="11295" r:id="rId37" name="Control 31"/>
      </mc:Fallback>
    </mc:AlternateContent>
    <mc:AlternateContent xmlns:mc="http://schemas.openxmlformats.org/markup-compatibility/2006">
      <mc:Choice Requires="x14">
        <control shapeId="11296" r:id="rId38" name="Control 32">
          <controlPr defaultSize="0" r:id="rId11">
            <anchor moveWithCells="1">
              <from>
                <xdr:col>6</xdr:col>
                <xdr:colOff>0</xdr:colOff>
                <xdr:row>195</xdr:row>
                <xdr:rowOff>0</xdr:rowOff>
              </from>
              <to>
                <xdr:col>7</xdr:col>
                <xdr:colOff>281940</xdr:colOff>
                <xdr:row>196</xdr:row>
                <xdr:rowOff>45720</xdr:rowOff>
              </to>
            </anchor>
          </controlPr>
        </control>
      </mc:Choice>
      <mc:Fallback>
        <control shapeId="11296" r:id="rId38" name="Control 32"/>
      </mc:Fallback>
    </mc:AlternateContent>
    <mc:AlternateContent xmlns:mc="http://schemas.openxmlformats.org/markup-compatibility/2006">
      <mc:Choice Requires="x14">
        <control shapeId="11297" r:id="rId39" name="Control 33">
          <controlPr defaultSize="0" r:id="rId11">
            <anchor moveWithCells="1">
              <from>
                <xdr:col>6</xdr:col>
                <xdr:colOff>0</xdr:colOff>
                <xdr:row>196</xdr:row>
                <xdr:rowOff>0</xdr:rowOff>
              </from>
              <to>
                <xdr:col>7</xdr:col>
                <xdr:colOff>281940</xdr:colOff>
                <xdr:row>197</xdr:row>
                <xdr:rowOff>45720</xdr:rowOff>
              </to>
            </anchor>
          </controlPr>
        </control>
      </mc:Choice>
      <mc:Fallback>
        <control shapeId="11297" r:id="rId39" name="Control 33"/>
      </mc:Fallback>
    </mc:AlternateContent>
    <mc:AlternateContent xmlns:mc="http://schemas.openxmlformats.org/markup-compatibility/2006">
      <mc:Choice Requires="x14">
        <control shapeId="11298" r:id="rId40" name="Control 34">
          <controlPr defaultSize="0" r:id="rId11">
            <anchor moveWithCells="1">
              <from>
                <xdr:col>6</xdr:col>
                <xdr:colOff>0</xdr:colOff>
                <xdr:row>197</xdr:row>
                <xdr:rowOff>0</xdr:rowOff>
              </from>
              <to>
                <xdr:col>7</xdr:col>
                <xdr:colOff>281940</xdr:colOff>
                <xdr:row>198</xdr:row>
                <xdr:rowOff>45720</xdr:rowOff>
              </to>
            </anchor>
          </controlPr>
        </control>
      </mc:Choice>
      <mc:Fallback>
        <control shapeId="11298" r:id="rId40" name="Control 34"/>
      </mc:Fallback>
    </mc:AlternateContent>
    <mc:AlternateContent xmlns:mc="http://schemas.openxmlformats.org/markup-compatibility/2006">
      <mc:Choice Requires="x14">
        <control shapeId="11299" r:id="rId41" name="Control 35">
          <controlPr defaultSize="0" r:id="rId11">
            <anchor moveWithCells="1">
              <from>
                <xdr:col>6</xdr:col>
                <xdr:colOff>0</xdr:colOff>
                <xdr:row>198</xdr:row>
                <xdr:rowOff>0</xdr:rowOff>
              </from>
              <to>
                <xdr:col>7</xdr:col>
                <xdr:colOff>281940</xdr:colOff>
                <xdr:row>199</xdr:row>
                <xdr:rowOff>45720</xdr:rowOff>
              </to>
            </anchor>
          </controlPr>
        </control>
      </mc:Choice>
      <mc:Fallback>
        <control shapeId="11299" r:id="rId41" name="Control 35"/>
      </mc:Fallback>
    </mc:AlternateContent>
    <mc:AlternateContent xmlns:mc="http://schemas.openxmlformats.org/markup-compatibility/2006">
      <mc:Choice Requires="x14">
        <control shapeId="11300" r:id="rId42" name="Control 36">
          <controlPr defaultSize="0" r:id="rId11">
            <anchor moveWithCells="1">
              <from>
                <xdr:col>6</xdr:col>
                <xdr:colOff>0</xdr:colOff>
                <xdr:row>199</xdr:row>
                <xdr:rowOff>0</xdr:rowOff>
              </from>
              <to>
                <xdr:col>7</xdr:col>
                <xdr:colOff>281940</xdr:colOff>
                <xdr:row>200</xdr:row>
                <xdr:rowOff>45720</xdr:rowOff>
              </to>
            </anchor>
          </controlPr>
        </control>
      </mc:Choice>
      <mc:Fallback>
        <control shapeId="11300" r:id="rId42" name="Control 36"/>
      </mc:Fallback>
    </mc:AlternateContent>
    <mc:AlternateContent xmlns:mc="http://schemas.openxmlformats.org/markup-compatibility/2006">
      <mc:Choice Requires="x14">
        <control shapeId="11301" r:id="rId43" name="Control 37">
          <controlPr defaultSize="0" r:id="rId11">
            <anchor moveWithCells="1">
              <from>
                <xdr:col>6</xdr:col>
                <xdr:colOff>0</xdr:colOff>
                <xdr:row>200</xdr:row>
                <xdr:rowOff>0</xdr:rowOff>
              </from>
              <to>
                <xdr:col>7</xdr:col>
                <xdr:colOff>281940</xdr:colOff>
                <xdr:row>201</xdr:row>
                <xdr:rowOff>45720</xdr:rowOff>
              </to>
            </anchor>
          </controlPr>
        </control>
      </mc:Choice>
      <mc:Fallback>
        <control shapeId="11301" r:id="rId43" name="Control 37"/>
      </mc:Fallback>
    </mc:AlternateContent>
    <mc:AlternateContent xmlns:mc="http://schemas.openxmlformats.org/markup-compatibility/2006">
      <mc:Choice Requires="x14">
        <control shapeId="11302" r:id="rId44" name="Control 38">
          <controlPr defaultSize="0" r:id="rId11">
            <anchor moveWithCells="1">
              <from>
                <xdr:col>6</xdr:col>
                <xdr:colOff>0</xdr:colOff>
                <xdr:row>201</xdr:row>
                <xdr:rowOff>0</xdr:rowOff>
              </from>
              <to>
                <xdr:col>7</xdr:col>
                <xdr:colOff>281940</xdr:colOff>
                <xdr:row>202</xdr:row>
                <xdr:rowOff>45720</xdr:rowOff>
              </to>
            </anchor>
          </controlPr>
        </control>
      </mc:Choice>
      <mc:Fallback>
        <control shapeId="11302" r:id="rId44" name="Control 38"/>
      </mc:Fallback>
    </mc:AlternateContent>
    <mc:AlternateContent xmlns:mc="http://schemas.openxmlformats.org/markup-compatibility/2006">
      <mc:Choice Requires="x14">
        <control shapeId="11303" r:id="rId45" name="Control 39">
          <controlPr defaultSize="0" r:id="rId11">
            <anchor moveWithCells="1">
              <from>
                <xdr:col>6</xdr:col>
                <xdr:colOff>0</xdr:colOff>
                <xdr:row>202</xdr:row>
                <xdr:rowOff>0</xdr:rowOff>
              </from>
              <to>
                <xdr:col>7</xdr:col>
                <xdr:colOff>281940</xdr:colOff>
                <xdr:row>203</xdr:row>
                <xdr:rowOff>45720</xdr:rowOff>
              </to>
            </anchor>
          </controlPr>
        </control>
      </mc:Choice>
      <mc:Fallback>
        <control shapeId="11303" r:id="rId45" name="Control 39"/>
      </mc:Fallback>
    </mc:AlternateContent>
    <mc:AlternateContent xmlns:mc="http://schemas.openxmlformats.org/markup-compatibility/2006">
      <mc:Choice Requires="x14">
        <control shapeId="11304" r:id="rId46" name="Control 40">
          <controlPr defaultSize="0" r:id="rId11">
            <anchor moveWithCells="1">
              <from>
                <xdr:col>6</xdr:col>
                <xdr:colOff>0</xdr:colOff>
                <xdr:row>203</xdr:row>
                <xdr:rowOff>0</xdr:rowOff>
              </from>
              <to>
                <xdr:col>7</xdr:col>
                <xdr:colOff>281940</xdr:colOff>
                <xdr:row>204</xdr:row>
                <xdr:rowOff>45720</xdr:rowOff>
              </to>
            </anchor>
          </controlPr>
        </control>
      </mc:Choice>
      <mc:Fallback>
        <control shapeId="11304" r:id="rId46" name="Control 40"/>
      </mc:Fallback>
    </mc:AlternateContent>
    <mc:AlternateContent xmlns:mc="http://schemas.openxmlformats.org/markup-compatibility/2006">
      <mc:Choice Requires="x14">
        <control shapeId="11305" r:id="rId47" name="Control 41">
          <controlPr defaultSize="0" r:id="rId11">
            <anchor moveWithCells="1">
              <from>
                <xdr:col>6</xdr:col>
                <xdr:colOff>0</xdr:colOff>
                <xdr:row>204</xdr:row>
                <xdr:rowOff>0</xdr:rowOff>
              </from>
              <to>
                <xdr:col>7</xdr:col>
                <xdr:colOff>281940</xdr:colOff>
                <xdr:row>205</xdr:row>
                <xdr:rowOff>45720</xdr:rowOff>
              </to>
            </anchor>
          </controlPr>
        </control>
      </mc:Choice>
      <mc:Fallback>
        <control shapeId="11305" r:id="rId47" name="Control 41"/>
      </mc:Fallback>
    </mc:AlternateContent>
    <mc:AlternateContent xmlns:mc="http://schemas.openxmlformats.org/markup-compatibility/2006">
      <mc:Choice Requires="x14">
        <control shapeId="11306" r:id="rId48" name="Control 42">
          <controlPr defaultSize="0" r:id="rId11">
            <anchor moveWithCells="1">
              <from>
                <xdr:col>6</xdr:col>
                <xdr:colOff>0</xdr:colOff>
                <xdr:row>205</xdr:row>
                <xdr:rowOff>0</xdr:rowOff>
              </from>
              <to>
                <xdr:col>7</xdr:col>
                <xdr:colOff>281940</xdr:colOff>
                <xdr:row>206</xdr:row>
                <xdr:rowOff>45720</xdr:rowOff>
              </to>
            </anchor>
          </controlPr>
        </control>
      </mc:Choice>
      <mc:Fallback>
        <control shapeId="11306" r:id="rId48" name="Control 42"/>
      </mc:Fallback>
    </mc:AlternateContent>
    <mc:AlternateContent xmlns:mc="http://schemas.openxmlformats.org/markup-compatibility/2006">
      <mc:Choice Requires="x14">
        <control shapeId="11307" r:id="rId49" name="Control 43">
          <controlPr defaultSize="0" r:id="rId11">
            <anchor moveWithCells="1">
              <from>
                <xdr:col>6</xdr:col>
                <xdr:colOff>0</xdr:colOff>
                <xdr:row>206</xdr:row>
                <xdr:rowOff>0</xdr:rowOff>
              </from>
              <to>
                <xdr:col>7</xdr:col>
                <xdr:colOff>281940</xdr:colOff>
                <xdr:row>207</xdr:row>
                <xdr:rowOff>45720</xdr:rowOff>
              </to>
            </anchor>
          </controlPr>
        </control>
      </mc:Choice>
      <mc:Fallback>
        <control shapeId="11307" r:id="rId49" name="Control 43"/>
      </mc:Fallback>
    </mc:AlternateContent>
    <mc:AlternateContent xmlns:mc="http://schemas.openxmlformats.org/markup-compatibility/2006">
      <mc:Choice Requires="x14">
        <control shapeId="11308" r:id="rId50" name="Control 44">
          <controlPr defaultSize="0" r:id="rId11">
            <anchor moveWithCells="1">
              <from>
                <xdr:col>6</xdr:col>
                <xdr:colOff>0</xdr:colOff>
                <xdr:row>207</xdr:row>
                <xdr:rowOff>0</xdr:rowOff>
              </from>
              <to>
                <xdr:col>7</xdr:col>
                <xdr:colOff>281940</xdr:colOff>
                <xdr:row>208</xdr:row>
                <xdr:rowOff>45720</xdr:rowOff>
              </to>
            </anchor>
          </controlPr>
        </control>
      </mc:Choice>
      <mc:Fallback>
        <control shapeId="11308" r:id="rId50" name="Control 44"/>
      </mc:Fallback>
    </mc:AlternateContent>
    <mc:AlternateContent xmlns:mc="http://schemas.openxmlformats.org/markup-compatibility/2006">
      <mc:Choice Requires="x14">
        <control shapeId="11309" r:id="rId51" name="Control 45">
          <controlPr defaultSize="0" r:id="rId11">
            <anchor moveWithCells="1">
              <from>
                <xdr:col>6</xdr:col>
                <xdr:colOff>0</xdr:colOff>
                <xdr:row>208</xdr:row>
                <xdr:rowOff>0</xdr:rowOff>
              </from>
              <to>
                <xdr:col>7</xdr:col>
                <xdr:colOff>281940</xdr:colOff>
                <xdr:row>209</xdr:row>
                <xdr:rowOff>45720</xdr:rowOff>
              </to>
            </anchor>
          </controlPr>
        </control>
      </mc:Choice>
      <mc:Fallback>
        <control shapeId="11309" r:id="rId51" name="Control 45"/>
      </mc:Fallback>
    </mc:AlternateContent>
    <mc:AlternateContent xmlns:mc="http://schemas.openxmlformats.org/markup-compatibility/2006">
      <mc:Choice Requires="x14">
        <control shapeId="11310" r:id="rId52" name="Control 46">
          <controlPr defaultSize="0" r:id="rId11">
            <anchor moveWithCells="1">
              <from>
                <xdr:col>6</xdr:col>
                <xdr:colOff>0</xdr:colOff>
                <xdr:row>209</xdr:row>
                <xdr:rowOff>0</xdr:rowOff>
              </from>
              <to>
                <xdr:col>7</xdr:col>
                <xdr:colOff>281940</xdr:colOff>
                <xdr:row>210</xdr:row>
                <xdr:rowOff>45720</xdr:rowOff>
              </to>
            </anchor>
          </controlPr>
        </control>
      </mc:Choice>
      <mc:Fallback>
        <control shapeId="11310" r:id="rId52" name="Control 46"/>
      </mc:Fallback>
    </mc:AlternateContent>
    <mc:AlternateContent xmlns:mc="http://schemas.openxmlformats.org/markup-compatibility/2006">
      <mc:Choice Requires="x14">
        <control shapeId="11311" r:id="rId53" name="Control 47">
          <controlPr defaultSize="0" r:id="rId11">
            <anchor moveWithCells="1">
              <from>
                <xdr:col>6</xdr:col>
                <xdr:colOff>0</xdr:colOff>
                <xdr:row>210</xdr:row>
                <xdr:rowOff>0</xdr:rowOff>
              </from>
              <to>
                <xdr:col>7</xdr:col>
                <xdr:colOff>281940</xdr:colOff>
                <xdr:row>211</xdr:row>
                <xdr:rowOff>45720</xdr:rowOff>
              </to>
            </anchor>
          </controlPr>
        </control>
      </mc:Choice>
      <mc:Fallback>
        <control shapeId="11311" r:id="rId53" name="Control 47"/>
      </mc:Fallback>
    </mc:AlternateContent>
    <mc:AlternateContent xmlns:mc="http://schemas.openxmlformats.org/markup-compatibility/2006">
      <mc:Choice Requires="x14">
        <control shapeId="11312" r:id="rId54" name="Control 48">
          <controlPr defaultSize="0" r:id="rId11">
            <anchor moveWithCells="1">
              <from>
                <xdr:col>6</xdr:col>
                <xdr:colOff>0</xdr:colOff>
                <xdr:row>211</xdr:row>
                <xdr:rowOff>0</xdr:rowOff>
              </from>
              <to>
                <xdr:col>7</xdr:col>
                <xdr:colOff>281940</xdr:colOff>
                <xdr:row>212</xdr:row>
                <xdr:rowOff>45720</xdr:rowOff>
              </to>
            </anchor>
          </controlPr>
        </control>
      </mc:Choice>
      <mc:Fallback>
        <control shapeId="11312" r:id="rId54" name="Control 48"/>
      </mc:Fallback>
    </mc:AlternateContent>
    <mc:AlternateContent xmlns:mc="http://schemas.openxmlformats.org/markup-compatibility/2006">
      <mc:Choice Requires="x14">
        <control shapeId="11313" r:id="rId55" name="Control 49">
          <controlPr defaultSize="0" r:id="rId11">
            <anchor moveWithCells="1">
              <from>
                <xdr:col>6</xdr:col>
                <xdr:colOff>0</xdr:colOff>
                <xdr:row>212</xdr:row>
                <xdr:rowOff>0</xdr:rowOff>
              </from>
              <to>
                <xdr:col>7</xdr:col>
                <xdr:colOff>281940</xdr:colOff>
                <xdr:row>213</xdr:row>
                <xdr:rowOff>45720</xdr:rowOff>
              </to>
            </anchor>
          </controlPr>
        </control>
      </mc:Choice>
      <mc:Fallback>
        <control shapeId="11313" r:id="rId55" name="Control 49"/>
      </mc:Fallback>
    </mc:AlternateContent>
    <mc:AlternateContent xmlns:mc="http://schemas.openxmlformats.org/markup-compatibility/2006">
      <mc:Choice Requires="x14">
        <control shapeId="11314" r:id="rId56" name="Control 50">
          <controlPr defaultSize="0" r:id="rId11">
            <anchor moveWithCells="1">
              <from>
                <xdr:col>6</xdr:col>
                <xdr:colOff>0</xdr:colOff>
                <xdr:row>213</xdr:row>
                <xdr:rowOff>0</xdr:rowOff>
              </from>
              <to>
                <xdr:col>7</xdr:col>
                <xdr:colOff>281940</xdr:colOff>
                <xdr:row>214</xdr:row>
                <xdr:rowOff>45720</xdr:rowOff>
              </to>
            </anchor>
          </controlPr>
        </control>
      </mc:Choice>
      <mc:Fallback>
        <control shapeId="11314" r:id="rId56" name="Control 50"/>
      </mc:Fallback>
    </mc:AlternateContent>
    <mc:AlternateContent xmlns:mc="http://schemas.openxmlformats.org/markup-compatibility/2006">
      <mc:Choice Requires="x14">
        <control shapeId="11315" r:id="rId57" name="Control 51">
          <controlPr defaultSize="0" r:id="rId11">
            <anchor moveWithCells="1">
              <from>
                <xdr:col>6</xdr:col>
                <xdr:colOff>0</xdr:colOff>
                <xdr:row>214</xdr:row>
                <xdr:rowOff>0</xdr:rowOff>
              </from>
              <to>
                <xdr:col>7</xdr:col>
                <xdr:colOff>281940</xdr:colOff>
                <xdr:row>215</xdr:row>
                <xdr:rowOff>45720</xdr:rowOff>
              </to>
            </anchor>
          </controlPr>
        </control>
      </mc:Choice>
      <mc:Fallback>
        <control shapeId="11315" r:id="rId57" name="Control 51"/>
      </mc:Fallback>
    </mc:AlternateContent>
    <mc:AlternateContent xmlns:mc="http://schemas.openxmlformats.org/markup-compatibility/2006">
      <mc:Choice Requires="x14">
        <control shapeId="11316" r:id="rId58" name="Control 52">
          <controlPr defaultSize="0" r:id="rId11">
            <anchor moveWithCells="1">
              <from>
                <xdr:col>6</xdr:col>
                <xdr:colOff>0</xdr:colOff>
                <xdr:row>215</xdr:row>
                <xdr:rowOff>0</xdr:rowOff>
              </from>
              <to>
                <xdr:col>7</xdr:col>
                <xdr:colOff>281940</xdr:colOff>
                <xdr:row>216</xdr:row>
                <xdr:rowOff>45720</xdr:rowOff>
              </to>
            </anchor>
          </controlPr>
        </control>
      </mc:Choice>
      <mc:Fallback>
        <control shapeId="11316" r:id="rId58" name="Control 52"/>
      </mc:Fallback>
    </mc:AlternateContent>
    <mc:AlternateContent xmlns:mc="http://schemas.openxmlformats.org/markup-compatibility/2006">
      <mc:Choice Requires="x14">
        <control shapeId="11317" r:id="rId59" name="Control 53">
          <controlPr defaultSize="0" r:id="rId11">
            <anchor moveWithCells="1">
              <from>
                <xdr:col>6</xdr:col>
                <xdr:colOff>0</xdr:colOff>
                <xdr:row>216</xdr:row>
                <xdr:rowOff>0</xdr:rowOff>
              </from>
              <to>
                <xdr:col>7</xdr:col>
                <xdr:colOff>281940</xdr:colOff>
                <xdr:row>217</xdr:row>
                <xdr:rowOff>45720</xdr:rowOff>
              </to>
            </anchor>
          </controlPr>
        </control>
      </mc:Choice>
      <mc:Fallback>
        <control shapeId="11317" r:id="rId59" name="Control 53"/>
      </mc:Fallback>
    </mc:AlternateContent>
    <mc:AlternateContent xmlns:mc="http://schemas.openxmlformats.org/markup-compatibility/2006">
      <mc:Choice Requires="x14">
        <control shapeId="11318" r:id="rId60" name="Control 54">
          <controlPr defaultSize="0" r:id="rId11">
            <anchor moveWithCells="1">
              <from>
                <xdr:col>6</xdr:col>
                <xdr:colOff>0</xdr:colOff>
                <xdr:row>217</xdr:row>
                <xdr:rowOff>0</xdr:rowOff>
              </from>
              <to>
                <xdr:col>7</xdr:col>
                <xdr:colOff>281940</xdr:colOff>
                <xdr:row>218</xdr:row>
                <xdr:rowOff>45720</xdr:rowOff>
              </to>
            </anchor>
          </controlPr>
        </control>
      </mc:Choice>
      <mc:Fallback>
        <control shapeId="11318" r:id="rId60" name="Control 54"/>
      </mc:Fallback>
    </mc:AlternateContent>
    <mc:AlternateContent xmlns:mc="http://schemas.openxmlformats.org/markup-compatibility/2006">
      <mc:Choice Requires="x14">
        <control shapeId="11319" r:id="rId61" name="Control 55">
          <controlPr defaultSize="0" r:id="rId11">
            <anchor moveWithCells="1">
              <from>
                <xdr:col>6</xdr:col>
                <xdr:colOff>0</xdr:colOff>
                <xdr:row>218</xdr:row>
                <xdr:rowOff>0</xdr:rowOff>
              </from>
              <to>
                <xdr:col>7</xdr:col>
                <xdr:colOff>281940</xdr:colOff>
                <xdr:row>219</xdr:row>
                <xdr:rowOff>45720</xdr:rowOff>
              </to>
            </anchor>
          </controlPr>
        </control>
      </mc:Choice>
      <mc:Fallback>
        <control shapeId="11319" r:id="rId61" name="Control 55"/>
      </mc:Fallback>
    </mc:AlternateContent>
    <mc:AlternateContent xmlns:mc="http://schemas.openxmlformats.org/markup-compatibility/2006">
      <mc:Choice Requires="x14">
        <control shapeId="11320" r:id="rId62" name="Control 56">
          <controlPr defaultSize="0" r:id="rId11">
            <anchor moveWithCells="1">
              <from>
                <xdr:col>6</xdr:col>
                <xdr:colOff>0</xdr:colOff>
                <xdr:row>219</xdr:row>
                <xdr:rowOff>0</xdr:rowOff>
              </from>
              <to>
                <xdr:col>7</xdr:col>
                <xdr:colOff>281940</xdr:colOff>
                <xdr:row>220</xdr:row>
                <xdr:rowOff>45720</xdr:rowOff>
              </to>
            </anchor>
          </controlPr>
        </control>
      </mc:Choice>
      <mc:Fallback>
        <control shapeId="11320" r:id="rId62" name="Control 56"/>
      </mc:Fallback>
    </mc:AlternateContent>
    <mc:AlternateContent xmlns:mc="http://schemas.openxmlformats.org/markup-compatibility/2006">
      <mc:Choice Requires="x14">
        <control shapeId="11321" r:id="rId63" name="Control 57">
          <controlPr defaultSize="0" r:id="rId11">
            <anchor moveWithCells="1">
              <from>
                <xdr:col>6</xdr:col>
                <xdr:colOff>0</xdr:colOff>
                <xdr:row>220</xdr:row>
                <xdr:rowOff>0</xdr:rowOff>
              </from>
              <to>
                <xdr:col>7</xdr:col>
                <xdr:colOff>281940</xdr:colOff>
                <xdr:row>221</xdr:row>
                <xdr:rowOff>45720</xdr:rowOff>
              </to>
            </anchor>
          </controlPr>
        </control>
      </mc:Choice>
      <mc:Fallback>
        <control shapeId="11321" r:id="rId63" name="Control 57"/>
      </mc:Fallback>
    </mc:AlternateContent>
    <mc:AlternateContent xmlns:mc="http://schemas.openxmlformats.org/markup-compatibility/2006">
      <mc:Choice Requires="x14">
        <control shapeId="11322" r:id="rId64" name="Control 58">
          <controlPr defaultSize="0" r:id="rId11">
            <anchor moveWithCells="1">
              <from>
                <xdr:col>6</xdr:col>
                <xdr:colOff>0</xdr:colOff>
                <xdr:row>221</xdr:row>
                <xdr:rowOff>0</xdr:rowOff>
              </from>
              <to>
                <xdr:col>7</xdr:col>
                <xdr:colOff>281940</xdr:colOff>
                <xdr:row>222</xdr:row>
                <xdr:rowOff>45720</xdr:rowOff>
              </to>
            </anchor>
          </controlPr>
        </control>
      </mc:Choice>
      <mc:Fallback>
        <control shapeId="11322" r:id="rId64" name="Control 58"/>
      </mc:Fallback>
    </mc:AlternateContent>
    <mc:AlternateContent xmlns:mc="http://schemas.openxmlformats.org/markup-compatibility/2006">
      <mc:Choice Requires="x14">
        <control shapeId="11323" r:id="rId65" name="Control 59">
          <controlPr defaultSize="0" r:id="rId11">
            <anchor moveWithCells="1">
              <from>
                <xdr:col>6</xdr:col>
                <xdr:colOff>0</xdr:colOff>
                <xdr:row>222</xdr:row>
                <xdr:rowOff>0</xdr:rowOff>
              </from>
              <to>
                <xdr:col>7</xdr:col>
                <xdr:colOff>281940</xdr:colOff>
                <xdr:row>223</xdr:row>
                <xdr:rowOff>45720</xdr:rowOff>
              </to>
            </anchor>
          </controlPr>
        </control>
      </mc:Choice>
      <mc:Fallback>
        <control shapeId="11323" r:id="rId65" name="Control 59"/>
      </mc:Fallback>
    </mc:AlternateContent>
    <mc:AlternateContent xmlns:mc="http://schemas.openxmlformats.org/markup-compatibility/2006">
      <mc:Choice Requires="x14">
        <control shapeId="11324" r:id="rId66" name="Control 60">
          <controlPr defaultSize="0" r:id="rId11">
            <anchor moveWithCells="1">
              <from>
                <xdr:col>6</xdr:col>
                <xdr:colOff>0</xdr:colOff>
                <xdr:row>223</xdr:row>
                <xdr:rowOff>0</xdr:rowOff>
              </from>
              <to>
                <xdr:col>7</xdr:col>
                <xdr:colOff>281940</xdr:colOff>
                <xdr:row>224</xdr:row>
                <xdr:rowOff>45720</xdr:rowOff>
              </to>
            </anchor>
          </controlPr>
        </control>
      </mc:Choice>
      <mc:Fallback>
        <control shapeId="11324" r:id="rId66" name="Control 60"/>
      </mc:Fallback>
    </mc:AlternateContent>
    <mc:AlternateContent xmlns:mc="http://schemas.openxmlformats.org/markup-compatibility/2006">
      <mc:Choice Requires="x14">
        <control shapeId="11325" r:id="rId67" name="Control 61">
          <controlPr defaultSize="0" r:id="rId11">
            <anchor moveWithCells="1">
              <from>
                <xdr:col>6</xdr:col>
                <xdr:colOff>0</xdr:colOff>
                <xdr:row>224</xdr:row>
                <xdr:rowOff>0</xdr:rowOff>
              </from>
              <to>
                <xdr:col>7</xdr:col>
                <xdr:colOff>281940</xdr:colOff>
                <xdr:row>225</xdr:row>
                <xdr:rowOff>45720</xdr:rowOff>
              </to>
            </anchor>
          </controlPr>
        </control>
      </mc:Choice>
      <mc:Fallback>
        <control shapeId="11325" r:id="rId67" name="Control 61"/>
      </mc:Fallback>
    </mc:AlternateContent>
    <mc:AlternateContent xmlns:mc="http://schemas.openxmlformats.org/markup-compatibility/2006">
      <mc:Choice Requires="x14">
        <control shapeId="11326" r:id="rId68" name="Control 62">
          <controlPr defaultSize="0" r:id="rId11">
            <anchor moveWithCells="1">
              <from>
                <xdr:col>6</xdr:col>
                <xdr:colOff>0</xdr:colOff>
                <xdr:row>225</xdr:row>
                <xdr:rowOff>0</xdr:rowOff>
              </from>
              <to>
                <xdr:col>7</xdr:col>
                <xdr:colOff>281940</xdr:colOff>
                <xdr:row>226</xdr:row>
                <xdr:rowOff>45720</xdr:rowOff>
              </to>
            </anchor>
          </controlPr>
        </control>
      </mc:Choice>
      <mc:Fallback>
        <control shapeId="11326" r:id="rId68" name="Control 62"/>
      </mc:Fallback>
    </mc:AlternateContent>
    <mc:AlternateContent xmlns:mc="http://schemas.openxmlformats.org/markup-compatibility/2006">
      <mc:Choice Requires="x14">
        <control shapeId="11327" r:id="rId69" name="Control 63">
          <controlPr defaultSize="0" r:id="rId11">
            <anchor moveWithCells="1">
              <from>
                <xdr:col>6</xdr:col>
                <xdr:colOff>0</xdr:colOff>
                <xdr:row>226</xdr:row>
                <xdr:rowOff>0</xdr:rowOff>
              </from>
              <to>
                <xdr:col>7</xdr:col>
                <xdr:colOff>281940</xdr:colOff>
                <xdr:row>227</xdr:row>
                <xdr:rowOff>45720</xdr:rowOff>
              </to>
            </anchor>
          </controlPr>
        </control>
      </mc:Choice>
      <mc:Fallback>
        <control shapeId="11327" r:id="rId69" name="Control 63"/>
      </mc:Fallback>
    </mc:AlternateContent>
    <mc:AlternateContent xmlns:mc="http://schemas.openxmlformats.org/markup-compatibility/2006">
      <mc:Choice Requires="x14">
        <control shapeId="11328" r:id="rId70" name="Control 64">
          <controlPr defaultSize="0" r:id="rId11">
            <anchor moveWithCells="1">
              <from>
                <xdr:col>6</xdr:col>
                <xdr:colOff>0</xdr:colOff>
                <xdr:row>227</xdr:row>
                <xdr:rowOff>0</xdr:rowOff>
              </from>
              <to>
                <xdr:col>7</xdr:col>
                <xdr:colOff>281940</xdr:colOff>
                <xdr:row>228</xdr:row>
                <xdr:rowOff>45720</xdr:rowOff>
              </to>
            </anchor>
          </controlPr>
        </control>
      </mc:Choice>
      <mc:Fallback>
        <control shapeId="11328" r:id="rId70" name="Control 64"/>
      </mc:Fallback>
    </mc:AlternateContent>
    <mc:AlternateContent xmlns:mc="http://schemas.openxmlformats.org/markup-compatibility/2006">
      <mc:Choice Requires="x14">
        <control shapeId="11329" r:id="rId71" name="Control 65">
          <controlPr defaultSize="0" r:id="rId11">
            <anchor moveWithCells="1">
              <from>
                <xdr:col>6</xdr:col>
                <xdr:colOff>0</xdr:colOff>
                <xdr:row>228</xdr:row>
                <xdr:rowOff>0</xdr:rowOff>
              </from>
              <to>
                <xdr:col>7</xdr:col>
                <xdr:colOff>281940</xdr:colOff>
                <xdr:row>229</xdr:row>
                <xdr:rowOff>45720</xdr:rowOff>
              </to>
            </anchor>
          </controlPr>
        </control>
      </mc:Choice>
      <mc:Fallback>
        <control shapeId="11329" r:id="rId71" name="Control 65"/>
      </mc:Fallback>
    </mc:AlternateContent>
    <mc:AlternateContent xmlns:mc="http://schemas.openxmlformats.org/markup-compatibility/2006">
      <mc:Choice Requires="x14">
        <control shapeId="11330" r:id="rId72" name="Control 66">
          <controlPr defaultSize="0" r:id="rId11">
            <anchor moveWithCells="1">
              <from>
                <xdr:col>6</xdr:col>
                <xdr:colOff>0</xdr:colOff>
                <xdr:row>229</xdr:row>
                <xdr:rowOff>0</xdr:rowOff>
              </from>
              <to>
                <xdr:col>7</xdr:col>
                <xdr:colOff>281940</xdr:colOff>
                <xdr:row>230</xdr:row>
                <xdr:rowOff>45720</xdr:rowOff>
              </to>
            </anchor>
          </controlPr>
        </control>
      </mc:Choice>
      <mc:Fallback>
        <control shapeId="11330" r:id="rId72" name="Control 66"/>
      </mc:Fallback>
    </mc:AlternateContent>
    <mc:AlternateContent xmlns:mc="http://schemas.openxmlformats.org/markup-compatibility/2006">
      <mc:Choice Requires="x14">
        <control shapeId="11331" r:id="rId73" name="Control 67">
          <controlPr defaultSize="0" r:id="rId11">
            <anchor moveWithCells="1">
              <from>
                <xdr:col>6</xdr:col>
                <xdr:colOff>0</xdr:colOff>
                <xdr:row>230</xdr:row>
                <xdr:rowOff>0</xdr:rowOff>
              </from>
              <to>
                <xdr:col>7</xdr:col>
                <xdr:colOff>281940</xdr:colOff>
                <xdr:row>231</xdr:row>
                <xdr:rowOff>45720</xdr:rowOff>
              </to>
            </anchor>
          </controlPr>
        </control>
      </mc:Choice>
      <mc:Fallback>
        <control shapeId="11331" r:id="rId73" name="Control 67"/>
      </mc:Fallback>
    </mc:AlternateContent>
    <mc:AlternateContent xmlns:mc="http://schemas.openxmlformats.org/markup-compatibility/2006">
      <mc:Choice Requires="x14">
        <control shapeId="11332" r:id="rId74" name="Control 68">
          <controlPr defaultSize="0" r:id="rId11">
            <anchor moveWithCells="1">
              <from>
                <xdr:col>6</xdr:col>
                <xdr:colOff>0</xdr:colOff>
                <xdr:row>231</xdr:row>
                <xdr:rowOff>0</xdr:rowOff>
              </from>
              <to>
                <xdr:col>7</xdr:col>
                <xdr:colOff>281940</xdr:colOff>
                <xdr:row>232</xdr:row>
                <xdr:rowOff>45720</xdr:rowOff>
              </to>
            </anchor>
          </controlPr>
        </control>
      </mc:Choice>
      <mc:Fallback>
        <control shapeId="11332" r:id="rId74" name="Control 68"/>
      </mc:Fallback>
    </mc:AlternateContent>
    <mc:AlternateContent xmlns:mc="http://schemas.openxmlformats.org/markup-compatibility/2006">
      <mc:Choice Requires="x14">
        <control shapeId="11333" r:id="rId75" name="Control 69">
          <controlPr defaultSize="0" r:id="rId11">
            <anchor moveWithCells="1">
              <from>
                <xdr:col>6</xdr:col>
                <xdr:colOff>0</xdr:colOff>
                <xdr:row>232</xdr:row>
                <xdr:rowOff>0</xdr:rowOff>
              </from>
              <to>
                <xdr:col>7</xdr:col>
                <xdr:colOff>281940</xdr:colOff>
                <xdr:row>233</xdr:row>
                <xdr:rowOff>45720</xdr:rowOff>
              </to>
            </anchor>
          </controlPr>
        </control>
      </mc:Choice>
      <mc:Fallback>
        <control shapeId="11333" r:id="rId75" name="Control 69"/>
      </mc:Fallback>
    </mc:AlternateContent>
    <mc:AlternateContent xmlns:mc="http://schemas.openxmlformats.org/markup-compatibility/2006">
      <mc:Choice Requires="x14">
        <control shapeId="11334" r:id="rId76" name="Control 70">
          <controlPr defaultSize="0" r:id="rId11">
            <anchor moveWithCells="1">
              <from>
                <xdr:col>6</xdr:col>
                <xdr:colOff>0</xdr:colOff>
                <xdr:row>233</xdr:row>
                <xdr:rowOff>0</xdr:rowOff>
              </from>
              <to>
                <xdr:col>7</xdr:col>
                <xdr:colOff>281940</xdr:colOff>
                <xdr:row>234</xdr:row>
                <xdr:rowOff>45720</xdr:rowOff>
              </to>
            </anchor>
          </controlPr>
        </control>
      </mc:Choice>
      <mc:Fallback>
        <control shapeId="11334" r:id="rId76" name="Control 70"/>
      </mc:Fallback>
    </mc:AlternateContent>
    <mc:AlternateContent xmlns:mc="http://schemas.openxmlformats.org/markup-compatibility/2006">
      <mc:Choice Requires="x14">
        <control shapeId="11335" r:id="rId77" name="Control 71">
          <controlPr defaultSize="0" r:id="rId11">
            <anchor moveWithCells="1">
              <from>
                <xdr:col>6</xdr:col>
                <xdr:colOff>0</xdr:colOff>
                <xdr:row>234</xdr:row>
                <xdr:rowOff>0</xdr:rowOff>
              </from>
              <to>
                <xdr:col>7</xdr:col>
                <xdr:colOff>281940</xdr:colOff>
                <xdr:row>235</xdr:row>
                <xdr:rowOff>45720</xdr:rowOff>
              </to>
            </anchor>
          </controlPr>
        </control>
      </mc:Choice>
      <mc:Fallback>
        <control shapeId="11335" r:id="rId77" name="Control 71"/>
      </mc:Fallback>
    </mc:AlternateContent>
    <mc:AlternateContent xmlns:mc="http://schemas.openxmlformats.org/markup-compatibility/2006">
      <mc:Choice Requires="x14">
        <control shapeId="11336" r:id="rId78" name="Control 72">
          <controlPr defaultSize="0" r:id="rId11">
            <anchor moveWithCells="1">
              <from>
                <xdr:col>6</xdr:col>
                <xdr:colOff>0</xdr:colOff>
                <xdr:row>235</xdr:row>
                <xdr:rowOff>0</xdr:rowOff>
              </from>
              <to>
                <xdr:col>7</xdr:col>
                <xdr:colOff>281940</xdr:colOff>
                <xdr:row>236</xdr:row>
                <xdr:rowOff>45720</xdr:rowOff>
              </to>
            </anchor>
          </controlPr>
        </control>
      </mc:Choice>
      <mc:Fallback>
        <control shapeId="11336" r:id="rId78" name="Control 72"/>
      </mc:Fallback>
    </mc:AlternateContent>
    <mc:AlternateContent xmlns:mc="http://schemas.openxmlformats.org/markup-compatibility/2006">
      <mc:Choice Requires="x14">
        <control shapeId="11337" r:id="rId79" name="Control 73">
          <controlPr defaultSize="0" r:id="rId11">
            <anchor moveWithCells="1">
              <from>
                <xdr:col>6</xdr:col>
                <xdr:colOff>0</xdr:colOff>
                <xdr:row>236</xdr:row>
                <xdr:rowOff>0</xdr:rowOff>
              </from>
              <to>
                <xdr:col>7</xdr:col>
                <xdr:colOff>281940</xdr:colOff>
                <xdr:row>237</xdr:row>
                <xdr:rowOff>45720</xdr:rowOff>
              </to>
            </anchor>
          </controlPr>
        </control>
      </mc:Choice>
      <mc:Fallback>
        <control shapeId="11337" r:id="rId79" name="Control 73"/>
      </mc:Fallback>
    </mc:AlternateContent>
    <mc:AlternateContent xmlns:mc="http://schemas.openxmlformats.org/markup-compatibility/2006">
      <mc:Choice Requires="x14">
        <control shapeId="11338" r:id="rId80" name="Control 74">
          <controlPr defaultSize="0" r:id="rId11">
            <anchor moveWithCells="1">
              <from>
                <xdr:col>6</xdr:col>
                <xdr:colOff>0</xdr:colOff>
                <xdr:row>237</xdr:row>
                <xdr:rowOff>0</xdr:rowOff>
              </from>
              <to>
                <xdr:col>7</xdr:col>
                <xdr:colOff>281940</xdr:colOff>
                <xdr:row>238</xdr:row>
                <xdr:rowOff>45720</xdr:rowOff>
              </to>
            </anchor>
          </controlPr>
        </control>
      </mc:Choice>
      <mc:Fallback>
        <control shapeId="11338" r:id="rId80" name="Control 74"/>
      </mc:Fallback>
    </mc:AlternateContent>
    <mc:AlternateContent xmlns:mc="http://schemas.openxmlformats.org/markup-compatibility/2006">
      <mc:Choice Requires="x14">
        <control shapeId="11339" r:id="rId81" name="Control 75">
          <controlPr defaultSize="0" r:id="rId11">
            <anchor moveWithCells="1">
              <from>
                <xdr:col>6</xdr:col>
                <xdr:colOff>0</xdr:colOff>
                <xdr:row>238</xdr:row>
                <xdr:rowOff>0</xdr:rowOff>
              </from>
              <to>
                <xdr:col>7</xdr:col>
                <xdr:colOff>281940</xdr:colOff>
                <xdr:row>239</xdr:row>
                <xdr:rowOff>45720</xdr:rowOff>
              </to>
            </anchor>
          </controlPr>
        </control>
      </mc:Choice>
      <mc:Fallback>
        <control shapeId="11339" r:id="rId81" name="Control 75"/>
      </mc:Fallback>
    </mc:AlternateContent>
    <mc:AlternateContent xmlns:mc="http://schemas.openxmlformats.org/markup-compatibility/2006">
      <mc:Choice Requires="x14">
        <control shapeId="11340" r:id="rId82" name="Control 76">
          <controlPr defaultSize="0" r:id="rId11">
            <anchor moveWithCells="1">
              <from>
                <xdr:col>6</xdr:col>
                <xdr:colOff>0</xdr:colOff>
                <xdr:row>239</xdr:row>
                <xdr:rowOff>0</xdr:rowOff>
              </from>
              <to>
                <xdr:col>7</xdr:col>
                <xdr:colOff>281940</xdr:colOff>
                <xdr:row>240</xdr:row>
                <xdr:rowOff>45720</xdr:rowOff>
              </to>
            </anchor>
          </controlPr>
        </control>
      </mc:Choice>
      <mc:Fallback>
        <control shapeId="11340" r:id="rId82" name="Control 76"/>
      </mc:Fallback>
    </mc:AlternateContent>
    <mc:AlternateContent xmlns:mc="http://schemas.openxmlformats.org/markup-compatibility/2006">
      <mc:Choice Requires="x14">
        <control shapeId="11341" r:id="rId83" name="Control 77">
          <controlPr defaultSize="0" r:id="rId11">
            <anchor moveWithCells="1">
              <from>
                <xdr:col>6</xdr:col>
                <xdr:colOff>0</xdr:colOff>
                <xdr:row>240</xdr:row>
                <xdr:rowOff>0</xdr:rowOff>
              </from>
              <to>
                <xdr:col>7</xdr:col>
                <xdr:colOff>281940</xdr:colOff>
                <xdr:row>241</xdr:row>
                <xdr:rowOff>45720</xdr:rowOff>
              </to>
            </anchor>
          </controlPr>
        </control>
      </mc:Choice>
      <mc:Fallback>
        <control shapeId="11341" r:id="rId83" name="Control 77"/>
      </mc:Fallback>
    </mc:AlternateContent>
    <mc:AlternateContent xmlns:mc="http://schemas.openxmlformats.org/markup-compatibility/2006">
      <mc:Choice Requires="x14">
        <control shapeId="11342" r:id="rId84" name="Control 78">
          <controlPr defaultSize="0" r:id="rId11">
            <anchor moveWithCells="1">
              <from>
                <xdr:col>6</xdr:col>
                <xdr:colOff>0</xdr:colOff>
                <xdr:row>241</xdr:row>
                <xdr:rowOff>0</xdr:rowOff>
              </from>
              <to>
                <xdr:col>7</xdr:col>
                <xdr:colOff>281940</xdr:colOff>
                <xdr:row>242</xdr:row>
                <xdr:rowOff>45720</xdr:rowOff>
              </to>
            </anchor>
          </controlPr>
        </control>
      </mc:Choice>
      <mc:Fallback>
        <control shapeId="11342" r:id="rId84" name="Control 78"/>
      </mc:Fallback>
    </mc:AlternateContent>
    <mc:AlternateContent xmlns:mc="http://schemas.openxmlformats.org/markup-compatibility/2006">
      <mc:Choice Requires="x14">
        <control shapeId="11343" r:id="rId85" name="Control 79">
          <controlPr defaultSize="0" r:id="rId11">
            <anchor moveWithCells="1">
              <from>
                <xdr:col>6</xdr:col>
                <xdr:colOff>0</xdr:colOff>
                <xdr:row>242</xdr:row>
                <xdr:rowOff>0</xdr:rowOff>
              </from>
              <to>
                <xdr:col>7</xdr:col>
                <xdr:colOff>281940</xdr:colOff>
                <xdr:row>243</xdr:row>
                <xdr:rowOff>45720</xdr:rowOff>
              </to>
            </anchor>
          </controlPr>
        </control>
      </mc:Choice>
      <mc:Fallback>
        <control shapeId="11343" r:id="rId85" name="Control 79"/>
      </mc:Fallback>
    </mc:AlternateContent>
    <mc:AlternateContent xmlns:mc="http://schemas.openxmlformats.org/markup-compatibility/2006">
      <mc:Choice Requires="x14">
        <control shapeId="11344" r:id="rId86" name="Control 80">
          <controlPr defaultSize="0" r:id="rId11">
            <anchor moveWithCells="1">
              <from>
                <xdr:col>6</xdr:col>
                <xdr:colOff>0</xdr:colOff>
                <xdr:row>243</xdr:row>
                <xdr:rowOff>0</xdr:rowOff>
              </from>
              <to>
                <xdr:col>7</xdr:col>
                <xdr:colOff>281940</xdr:colOff>
                <xdr:row>244</xdr:row>
                <xdr:rowOff>45720</xdr:rowOff>
              </to>
            </anchor>
          </controlPr>
        </control>
      </mc:Choice>
      <mc:Fallback>
        <control shapeId="11344" r:id="rId86" name="Control 80"/>
      </mc:Fallback>
    </mc:AlternateContent>
    <mc:AlternateContent xmlns:mc="http://schemas.openxmlformats.org/markup-compatibility/2006">
      <mc:Choice Requires="x14">
        <control shapeId="11345" r:id="rId87" name="Control 81">
          <controlPr defaultSize="0" r:id="rId11">
            <anchor moveWithCells="1">
              <from>
                <xdr:col>6</xdr:col>
                <xdr:colOff>0</xdr:colOff>
                <xdr:row>244</xdr:row>
                <xdr:rowOff>0</xdr:rowOff>
              </from>
              <to>
                <xdr:col>7</xdr:col>
                <xdr:colOff>281940</xdr:colOff>
                <xdr:row>245</xdr:row>
                <xdr:rowOff>45720</xdr:rowOff>
              </to>
            </anchor>
          </controlPr>
        </control>
      </mc:Choice>
      <mc:Fallback>
        <control shapeId="11345" r:id="rId87" name="Control 81"/>
      </mc:Fallback>
    </mc:AlternateContent>
    <mc:AlternateContent xmlns:mc="http://schemas.openxmlformats.org/markup-compatibility/2006">
      <mc:Choice Requires="x14">
        <control shapeId="11346" r:id="rId88" name="Control 82">
          <controlPr defaultSize="0" r:id="rId11">
            <anchor moveWithCells="1">
              <from>
                <xdr:col>6</xdr:col>
                <xdr:colOff>0</xdr:colOff>
                <xdr:row>245</xdr:row>
                <xdr:rowOff>0</xdr:rowOff>
              </from>
              <to>
                <xdr:col>7</xdr:col>
                <xdr:colOff>281940</xdr:colOff>
                <xdr:row>246</xdr:row>
                <xdr:rowOff>45720</xdr:rowOff>
              </to>
            </anchor>
          </controlPr>
        </control>
      </mc:Choice>
      <mc:Fallback>
        <control shapeId="11346" r:id="rId88" name="Control 82"/>
      </mc:Fallback>
    </mc:AlternateContent>
    <mc:AlternateContent xmlns:mc="http://schemas.openxmlformats.org/markup-compatibility/2006">
      <mc:Choice Requires="x14">
        <control shapeId="11347" r:id="rId89" name="Control 83">
          <controlPr defaultSize="0" r:id="rId11">
            <anchor moveWithCells="1">
              <from>
                <xdr:col>6</xdr:col>
                <xdr:colOff>0</xdr:colOff>
                <xdr:row>246</xdr:row>
                <xdr:rowOff>0</xdr:rowOff>
              </from>
              <to>
                <xdr:col>7</xdr:col>
                <xdr:colOff>281940</xdr:colOff>
                <xdr:row>247</xdr:row>
                <xdr:rowOff>45720</xdr:rowOff>
              </to>
            </anchor>
          </controlPr>
        </control>
      </mc:Choice>
      <mc:Fallback>
        <control shapeId="11347" r:id="rId89" name="Control 83"/>
      </mc:Fallback>
    </mc:AlternateContent>
    <mc:AlternateContent xmlns:mc="http://schemas.openxmlformats.org/markup-compatibility/2006">
      <mc:Choice Requires="x14">
        <control shapeId="11348" r:id="rId90" name="Control 84">
          <controlPr defaultSize="0" r:id="rId11">
            <anchor moveWithCells="1">
              <from>
                <xdr:col>6</xdr:col>
                <xdr:colOff>0</xdr:colOff>
                <xdr:row>247</xdr:row>
                <xdr:rowOff>0</xdr:rowOff>
              </from>
              <to>
                <xdr:col>7</xdr:col>
                <xdr:colOff>281940</xdr:colOff>
                <xdr:row>248</xdr:row>
                <xdr:rowOff>45720</xdr:rowOff>
              </to>
            </anchor>
          </controlPr>
        </control>
      </mc:Choice>
      <mc:Fallback>
        <control shapeId="11348" r:id="rId90" name="Control 84"/>
      </mc:Fallback>
    </mc:AlternateContent>
    <mc:AlternateContent xmlns:mc="http://schemas.openxmlformats.org/markup-compatibility/2006">
      <mc:Choice Requires="x14">
        <control shapeId="11349" r:id="rId91" name="Control 85">
          <controlPr defaultSize="0" r:id="rId11">
            <anchor moveWithCells="1">
              <from>
                <xdr:col>6</xdr:col>
                <xdr:colOff>0</xdr:colOff>
                <xdr:row>248</xdr:row>
                <xdr:rowOff>0</xdr:rowOff>
              </from>
              <to>
                <xdr:col>7</xdr:col>
                <xdr:colOff>281940</xdr:colOff>
                <xdr:row>249</xdr:row>
                <xdr:rowOff>45720</xdr:rowOff>
              </to>
            </anchor>
          </controlPr>
        </control>
      </mc:Choice>
      <mc:Fallback>
        <control shapeId="11349" r:id="rId91" name="Control 8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E0D-95AC-4493-819B-DE04361FAE1F}">
  <dimension ref="A1:Z12"/>
  <sheetViews>
    <sheetView zoomScale="150" zoomScaleNormal="150" workbookViewId="0"/>
  </sheetViews>
  <sheetFormatPr defaultColWidth="9.109375" defaultRowHeight="12" x14ac:dyDescent="0.25"/>
  <cols>
    <col min="1" max="1" width="18.109375" style="5" customWidth="1"/>
    <col min="2" max="16384" width="9.109375" style="5"/>
  </cols>
  <sheetData>
    <row r="1" spans="1:26" x14ac:dyDescent="0.25">
      <c r="A1" s="5" t="s">
        <v>17</v>
      </c>
    </row>
    <row r="2" spans="1:26" x14ac:dyDescent="0.25">
      <c r="A2" s="6" t="s">
        <v>33</v>
      </c>
      <c r="C2" s="5" t="s">
        <v>68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35</v>
      </c>
      <c r="M2" s="5" t="s">
        <v>36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5" t="s">
        <v>49</v>
      </c>
    </row>
    <row r="3" spans="1:26" x14ac:dyDescent="0.25">
      <c r="A3" s="5" t="s">
        <v>70</v>
      </c>
      <c r="B3" s="5" t="s">
        <v>0</v>
      </c>
      <c r="C3" s="5">
        <v>3</v>
      </c>
      <c r="D3" s="5" t="s">
        <v>71</v>
      </c>
      <c r="E3" s="5" t="s">
        <v>72</v>
      </c>
      <c r="F3" s="5" t="s">
        <v>73</v>
      </c>
    </row>
    <row r="4" spans="1:26" x14ac:dyDescent="0.25">
      <c r="A4" s="5" t="s">
        <v>50</v>
      </c>
      <c r="B4" s="5" t="s">
        <v>1</v>
      </c>
      <c r="C4" s="5">
        <v>3</v>
      </c>
      <c r="D4" s="5" t="s">
        <v>51</v>
      </c>
      <c r="E4" s="5" t="s">
        <v>53</v>
      </c>
      <c r="F4" s="5" t="s">
        <v>52</v>
      </c>
    </row>
    <row r="5" spans="1:26" x14ac:dyDescent="0.25">
      <c r="A5" s="5" t="s">
        <v>60</v>
      </c>
      <c r="B5" s="5" t="s">
        <v>2</v>
      </c>
      <c r="C5" s="5">
        <v>3</v>
      </c>
      <c r="D5" s="5" t="s">
        <v>54</v>
      </c>
      <c r="E5" s="5" t="s">
        <v>55</v>
      </c>
      <c r="F5" s="5" t="s">
        <v>56</v>
      </c>
    </row>
    <row r="6" spans="1:26" x14ac:dyDescent="0.25">
      <c r="A6" s="5" t="s">
        <v>59</v>
      </c>
      <c r="B6" s="5" t="s">
        <v>3</v>
      </c>
      <c r="C6" s="5">
        <v>2</v>
      </c>
      <c r="D6" s="5" t="s">
        <v>57</v>
      </c>
      <c r="E6" s="5" t="s">
        <v>58</v>
      </c>
    </row>
    <row r="7" spans="1:26" x14ac:dyDescent="0.25">
      <c r="A7" s="5" t="s">
        <v>61</v>
      </c>
      <c r="B7" s="5" t="s">
        <v>4</v>
      </c>
      <c r="C7" s="5">
        <v>3</v>
      </c>
      <c r="D7" s="5">
        <v>-1</v>
      </c>
      <c r="E7" s="5">
        <v>-2</v>
      </c>
      <c r="F7" s="5">
        <v>-3</v>
      </c>
    </row>
    <row r="8" spans="1:26" x14ac:dyDescent="0.25">
      <c r="A8" s="5" t="s">
        <v>64</v>
      </c>
      <c r="B8" s="5" t="s">
        <v>5</v>
      </c>
      <c r="C8" s="5">
        <v>3</v>
      </c>
      <c r="D8" s="7" t="s">
        <v>74</v>
      </c>
      <c r="E8" s="7" t="s">
        <v>72</v>
      </c>
      <c r="F8" s="7" t="s">
        <v>75</v>
      </c>
      <c r="G8" s="7"/>
      <c r="H8" s="7"/>
      <c r="I8" s="7"/>
      <c r="J8" s="7"/>
      <c r="K8" s="7"/>
      <c r="L8" s="7"/>
      <c r="M8" s="7"/>
    </row>
    <row r="9" spans="1:26" x14ac:dyDescent="0.25">
      <c r="A9" s="5" t="s">
        <v>65</v>
      </c>
      <c r="B9" s="5" t="s">
        <v>6</v>
      </c>
      <c r="C9" s="5">
        <v>2</v>
      </c>
      <c r="D9" s="5" t="s">
        <v>76</v>
      </c>
      <c r="E9" s="5" t="s">
        <v>77</v>
      </c>
    </row>
    <row r="10" spans="1:26" x14ac:dyDescent="0.25">
      <c r="A10" s="5" t="s">
        <v>62</v>
      </c>
      <c r="B10" s="5" t="s">
        <v>7</v>
      </c>
      <c r="C10" s="5">
        <v>2</v>
      </c>
      <c r="D10" s="5" t="s">
        <v>66</v>
      </c>
      <c r="E10" s="5" t="s">
        <v>67</v>
      </c>
    </row>
    <row r="11" spans="1:26" x14ac:dyDescent="0.25">
      <c r="A11" s="5" t="s">
        <v>63</v>
      </c>
      <c r="B11" s="5" t="s">
        <v>8</v>
      </c>
    </row>
    <row r="12" spans="1:26" x14ac:dyDescent="0.25">
      <c r="B12" s="5" t="s">
        <v>69</v>
      </c>
      <c r="C12" s="5">
        <f>PRODUCT(C3:C10)</f>
        <v>1944</v>
      </c>
    </row>
  </sheetData>
  <hyperlinks>
    <hyperlink ref="A2" location="Munka2!A1" display="(lehetseges valaszok: C1C2C3,C2C3C4,C3C4C5)" xr:uid="{C5AED7E4-214A-4C09-BBD4-D0894EFA29B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F12F5-05F1-468B-AB65-FC03EA84B290}">
  <dimension ref="A1:Z11"/>
  <sheetViews>
    <sheetView zoomScale="150" zoomScaleNormal="150" workbookViewId="0"/>
  </sheetViews>
  <sheetFormatPr defaultColWidth="9.109375" defaultRowHeight="12" x14ac:dyDescent="0.25"/>
  <cols>
    <col min="1" max="1" width="18.109375" style="5" customWidth="1"/>
    <col min="2" max="16384" width="9.109375" style="5"/>
  </cols>
  <sheetData>
    <row r="1" spans="1:26" x14ac:dyDescent="0.25">
      <c r="A1" s="5" t="s">
        <v>17</v>
      </c>
    </row>
    <row r="2" spans="1:26" x14ac:dyDescent="0.25">
      <c r="A2" s="6" t="s">
        <v>33</v>
      </c>
      <c r="C2" s="5" t="s">
        <v>68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35</v>
      </c>
      <c r="M2" s="5" t="s">
        <v>36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5" t="s">
        <v>49</v>
      </c>
    </row>
    <row r="3" spans="1:26" x14ac:dyDescent="0.25">
      <c r="A3" s="5" t="s">
        <v>70</v>
      </c>
      <c r="B3" s="5" t="s">
        <v>0</v>
      </c>
      <c r="C3" s="5">
        <v>3</v>
      </c>
      <c r="D3" s="5" t="s">
        <v>110</v>
      </c>
      <c r="E3" s="5" t="s">
        <v>111</v>
      </c>
      <c r="F3" s="5" t="s">
        <v>112</v>
      </c>
    </row>
    <row r="4" spans="1:26" x14ac:dyDescent="0.25">
      <c r="A4" s="5" t="s">
        <v>50</v>
      </c>
      <c r="B4" s="5" t="s">
        <v>1</v>
      </c>
      <c r="C4" s="5">
        <v>3</v>
      </c>
      <c r="D4" s="5" t="s">
        <v>51</v>
      </c>
      <c r="E4" s="5" t="s">
        <v>53</v>
      </c>
      <c r="F4" s="5" t="s">
        <v>52</v>
      </c>
    </row>
    <row r="5" spans="1:26" x14ac:dyDescent="0.25">
      <c r="A5" s="5" t="s">
        <v>60</v>
      </c>
      <c r="B5" s="5" t="s">
        <v>2</v>
      </c>
      <c r="C5" s="5">
        <v>3</v>
      </c>
      <c r="D5" s="5" t="s">
        <v>54</v>
      </c>
      <c r="E5" s="5" t="s">
        <v>55</v>
      </c>
      <c r="F5" s="5" t="s">
        <v>56</v>
      </c>
    </row>
    <row r="6" spans="1:26" x14ac:dyDescent="0.25">
      <c r="A6" s="5" t="s">
        <v>59</v>
      </c>
      <c r="B6" s="5" t="s">
        <v>3</v>
      </c>
      <c r="C6" s="5">
        <v>2</v>
      </c>
      <c r="D6" s="5" t="s">
        <v>57</v>
      </c>
      <c r="E6" s="5" t="s">
        <v>58</v>
      </c>
    </row>
    <row r="7" spans="1:26" x14ac:dyDescent="0.25">
      <c r="A7" s="5" t="s">
        <v>61</v>
      </c>
      <c r="B7" s="5" t="s">
        <v>4</v>
      </c>
      <c r="C7" s="5">
        <v>3</v>
      </c>
      <c r="D7" s="5">
        <v>-1</v>
      </c>
      <c r="E7" s="5">
        <v>-2</v>
      </c>
      <c r="F7" s="5">
        <v>-3</v>
      </c>
    </row>
    <row r="8" spans="1:26" x14ac:dyDescent="0.25">
      <c r="A8" s="5" t="s">
        <v>64</v>
      </c>
      <c r="B8" s="5" t="s">
        <v>5</v>
      </c>
      <c r="C8" s="5">
        <v>3</v>
      </c>
      <c r="D8" s="7" t="s">
        <v>74</v>
      </c>
      <c r="E8" s="7" t="s">
        <v>72</v>
      </c>
      <c r="F8" s="7" t="s">
        <v>75</v>
      </c>
      <c r="G8" s="7"/>
      <c r="H8" s="7"/>
      <c r="I8" s="7"/>
      <c r="J8" s="7"/>
      <c r="K8" s="7"/>
      <c r="L8" s="7"/>
      <c r="M8" s="7"/>
    </row>
    <row r="9" spans="1:26" x14ac:dyDescent="0.25">
      <c r="A9" s="5" t="s">
        <v>65</v>
      </c>
      <c r="B9" s="5" t="s">
        <v>6</v>
      </c>
      <c r="C9" s="5">
        <v>2</v>
      </c>
      <c r="D9" s="5" t="s">
        <v>76</v>
      </c>
      <c r="E9" s="5" t="s">
        <v>77</v>
      </c>
    </row>
    <row r="10" spans="1:26" x14ac:dyDescent="0.25">
      <c r="A10" s="5" t="s">
        <v>63</v>
      </c>
      <c r="B10" s="5" t="s">
        <v>8</v>
      </c>
    </row>
    <row r="11" spans="1:26" x14ac:dyDescent="0.25">
      <c r="B11" s="5" t="s">
        <v>69</v>
      </c>
      <c r="C11" s="5">
        <f>PRODUCT(C3:C9)</f>
        <v>972</v>
      </c>
    </row>
  </sheetData>
  <hyperlinks>
    <hyperlink ref="A2" location="Munka2!A1" display="(lehetseges valaszok: C1C2C3,C2C3C4,C3C4C5)" xr:uid="{329B3B1A-D50F-4D52-A6E9-F1876DB8EAC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8272-A645-4217-B091-94230405D679}">
  <dimension ref="A1:Z8"/>
  <sheetViews>
    <sheetView zoomScale="150" zoomScaleNormal="150" workbookViewId="0"/>
  </sheetViews>
  <sheetFormatPr defaultColWidth="9.109375" defaultRowHeight="12" x14ac:dyDescent="0.25"/>
  <cols>
    <col min="1" max="1" width="18.109375" style="5" customWidth="1"/>
    <col min="2" max="16384" width="9.109375" style="5"/>
  </cols>
  <sheetData>
    <row r="1" spans="1:26" x14ac:dyDescent="0.25">
      <c r="A1" s="5" t="s">
        <v>17</v>
      </c>
    </row>
    <row r="2" spans="1:26" x14ac:dyDescent="0.25">
      <c r="A2" s="6" t="s">
        <v>33</v>
      </c>
      <c r="C2" s="5" t="s">
        <v>68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35</v>
      </c>
      <c r="M2" s="5" t="s">
        <v>36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5" t="s">
        <v>49</v>
      </c>
    </row>
    <row r="3" spans="1:26" x14ac:dyDescent="0.25">
      <c r="A3" s="5" t="s">
        <v>78</v>
      </c>
      <c r="B3" s="5" t="s">
        <v>0</v>
      </c>
      <c r="C3" s="5">
        <v>3</v>
      </c>
      <c r="D3" s="5" t="s">
        <v>110</v>
      </c>
      <c r="E3" s="5" t="s">
        <v>111</v>
      </c>
      <c r="F3" s="5" t="s">
        <v>112</v>
      </c>
    </row>
    <row r="4" spans="1:26" x14ac:dyDescent="0.25">
      <c r="A4" s="5" t="s">
        <v>79</v>
      </c>
      <c r="B4" s="5" t="s">
        <v>1</v>
      </c>
      <c r="C4" s="5">
        <v>3</v>
      </c>
      <c r="D4" s="5" t="s">
        <v>74</v>
      </c>
      <c r="E4" s="5" t="s">
        <v>72</v>
      </c>
      <c r="F4" s="5" t="s">
        <v>75</v>
      </c>
    </row>
    <row r="5" spans="1:26" x14ac:dyDescent="0.25">
      <c r="A5" s="5" t="s">
        <v>80</v>
      </c>
      <c r="B5" s="5" t="s">
        <v>2</v>
      </c>
      <c r="C5" s="5">
        <v>3</v>
      </c>
      <c r="D5" s="5" t="s">
        <v>81</v>
      </c>
      <c r="E5" s="5" t="s">
        <v>72</v>
      </c>
      <c r="F5" s="5" t="s">
        <v>82</v>
      </c>
    </row>
    <row r="6" spans="1:26" x14ac:dyDescent="0.25">
      <c r="A6" s="5" t="s">
        <v>83</v>
      </c>
      <c r="B6" s="5" t="s">
        <v>4</v>
      </c>
      <c r="C6" s="5">
        <v>3</v>
      </c>
      <c r="D6" s="5" t="s">
        <v>84</v>
      </c>
      <c r="E6" s="5" t="s">
        <v>72</v>
      </c>
      <c r="F6" s="5" t="s">
        <v>85</v>
      </c>
    </row>
    <row r="7" spans="1:26" x14ac:dyDescent="0.25">
      <c r="A7" s="5" t="s">
        <v>63</v>
      </c>
      <c r="B7" s="5" t="s">
        <v>8</v>
      </c>
    </row>
    <row r="8" spans="1:26" x14ac:dyDescent="0.25">
      <c r="B8" s="5" t="s">
        <v>69</v>
      </c>
      <c r="C8" s="5">
        <f>PRODUCT(C3:C6)</f>
        <v>81</v>
      </c>
    </row>
  </sheetData>
  <hyperlinks>
    <hyperlink ref="A2" location="Munka2!A1" display="(lehetseges valaszok: C1C2C3,C2C3C4,C3C4C5)" xr:uid="{ABCE1B1F-B02D-478D-A776-ABCF884F0A4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706F-D888-4762-974C-0A192F671BF6}">
  <dimension ref="A1:N47"/>
  <sheetViews>
    <sheetView zoomScale="70" zoomScaleNormal="70" workbookViewId="0"/>
  </sheetViews>
  <sheetFormatPr defaultRowHeight="14.4" x14ac:dyDescent="0.3"/>
  <cols>
    <col min="1" max="1" width="10.44140625" customWidth="1"/>
    <col min="11" max="11" width="12.44140625" bestFit="1" customWidth="1"/>
    <col min="12" max="12" width="14" bestFit="1" customWidth="1"/>
    <col min="13" max="13" width="2" bestFit="1" customWidth="1"/>
    <col min="14" max="14" width="7.109375" bestFit="1" customWidth="1"/>
  </cols>
  <sheetData>
    <row r="1" spans="1:1" x14ac:dyDescent="0.3">
      <c r="A1" t="s">
        <v>18</v>
      </c>
    </row>
    <row r="23" spans="1:14" x14ac:dyDescent="0.3">
      <c r="E23" t="s">
        <v>28</v>
      </c>
      <c r="F23" t="s">
        <v>28</v>
      </c>
    </row>
    <row r="24" spans="1:14" x14ac:dyDescent="0.3">
      <c r="A24" t="s">
        <v>19</v>
      </c>
      <c r="B24" t="s">
        <v>20</v>
      </c>
      <c r="C24" t="s">
        <v>21</v>
      </c>
      <c r="D24" t="s">
        <v>22</v>
      </c>
      <c r="E24" t="s">
        <v>26</v>
      </c>
      <c r="F24" t="s">
        <v>27</v>
      </c>
      <c r="K24" s="2" t="s">
        <v>31</v>
      </c>
    </row>
    <row r="25" spans="1:14" x14ac:dyDescent="0.3">
      <c r="A25" t="s">
        <v>23</v>
      </c>
      <c r="B25">
        <v>2</v>
      </c>
      <c r="C25">
        <v>3</v>
      </c>
      <c r="D25">
        <v>4</v>
      </c>
      <c r="E25">
        <f>C25-B25</f>
        <v>1</v>
      </c>
      <c r="F25">
        <f>D25-C25</f>
        <v>1</v>
      </c>
      <c r="N25" t="s">
        <v>32</v>
      </c>
    </row>
    <row r="26" spans="1:14" x14ac:dyDescent="0.3">
      <c r="A26" t="s">
        <v>24</v>
      </c>
      <c r="B26">
        <v>2</v>
      </c>
      <c r="C26">
        <v>3</v>
      </c>
      <c r="D26">
        <v>4</v>
      </c>
      <c r="E26">
        <f t="shared" ref="E26:F47" si="0">C26-B26</f>
        <v>1</v>
      </c>
      <c r="F26">
        <f t="shared" si="0"/>
        <v>1</v>
      </c>
      <c r="K26">
        <v>1</v>
      </c>
      <c r="L26">
        <v>2</v>
      </c>
      <c r="M26">
        <v>3</v>
      </c>
      <c r="N26" s="1">
        <v>5</v>
      </c>
    </row>
    <row r="27" spans="1:14" x14ac:dyDescent="0.3">
      <c r="A27" t="s">
        <v>24</v>
      </c>
      <c r="B27">
        <v>1</v>
      </c>
      <c r="C27">
        <v>2</v>
      </c>
      <c r="D27">
        <v>3</v>
      </c>
      <c r="E27">
        <f t="shared" si="0"/>
        <v>1</v>
      </c>
      <c r="F27">
        <f t="shared" si="0"/>
        <v>1</v>
      </c>
      <c r="K27">
        <v>2</v>
      </c>
      <c r="L27">
        <v>3</v>
      </c>
      <c r="M27">
        <v>4</v>
      </c>
      <c r="N27" s="1">
        <v>12</v>
      </c>
    </row>
    <row r="28" spans="1:14" x14ac:dyDescent="0.3">
      <c r="A28" t="s">
        <v>24</v>
      </c>
      <c r="B28">
        <v>1</v>
      </c>
      <c r="C28">
        <v>2</v>
      </c>
      <c r="D28">
        <v>3</v>
      </c>
      <c r="E28">
        <f t="shared" si="0"/>
        <v>1</v>
      </c>
      <c r="F28">
        <f t="shared" si="0"/>
        <v>1</v>
      </c>
      <c r="K28">
        <v>3</v>
      </c>
      <c r="L28">
        <v>4</v>
      </c>
      <c r="M28">
        <v>5</v>
      </c>
      <c r="N28" s="1">
        <v>6</v>
      </c>
    </row>
    <row r="29" spans="1:14" x14ac:dyDescent="0.3">
      <c r="A29" t="s">
        <v>24</v>
      </c>
      <c r="B29">
        <v>3</v>
      </c>
      <c r="C29">
        <v>4</v>
      </c>
      <c r="D29">
        <v>5</v>
      </c>
      <c r="E29">
        <f t="shared" si="0"/>
        <v>1</v>
      </c>
      <c r="F29">
        <f t="shared" si="0"/>
        <v>1</v>
      </c>
      <c r="K29" t="s">
        <v>30</v>
      </c>
      <c r="N29" s="1">
        <v>23</v>
      </c>
    </row>
    <row r="30" spans="1:14" x14ac:dyDescent="0.3">
      <c r="A30" t="s">
        <v>24</v>
      </c>
      <c r="B30">
        <v>3</v>
      </c>
      <c r="C30">
        <v>4</v>
      </c>
      <c r="D30">
        <v>5</v>
      </c>
      <c r="E30">
        <f t="shared" si="0"/>
        <v>1</v>
      </c>
      <c r="F30">
        <f t="shared" si="0"/>
        <v>1</v>
      </c>
    </row>
    <row r="31" spans="1:14" x14ac:dyDescent="0.3">
      <c r="A31" t="s">
        <v>24</v>
      </c>
      <c r="B31">
        <v>3</v>
      </c>
      <c r="C31">
        <v>4</v>
      </c>
      <c r="D31">
        <v>5</v>
      </c>
      <c r="E31">
        <f t="shared" si="0"/>
        <v>1</v>
      </c>
      <c r="F31">
        <f t="shared" si="0"/>
        <v>1</v>
      </c>
    </row>
    <row r="32" spans="1:14" x14ac:dyDescent="0.3">
      <c r="A32" t="s">
        <v>24</v>
      </c>
      <c r="B32">
        <v>2</v>
      </c>
      <c r="C32">
        <v>3</v>
      </c>
      <c r="D32">
        <v>4</v>
      </c>
      <c r="E32">
        <f t="shared" si="0"/>
        <v>1</v>
      </c>
      <c r="F32">
        <f t="shared" si="0"/>
        <v>1</v>
      </c>
    </row>
    <row r="33" spans="1:6" x14ac:dyDescent="0.3">
      <c r="A33" t="s">
        <v>24</v>
      </c>
      <c r="B33">
        <v>2</v>
      </c>
      <c r="C33">
        <v>3</v>
      </c>
      <c r="D33">
        <v>4</v>
      </c>
      <c r="E33">
        <f t="shared" si="0"/>
        <v>1</v>
      </c>
      <c r="F33">
        <f t="shared" si="0"/>
        <v>1</v>
      </c>
    </row>
    <row r="34" spans="1:6" x14ac:dyDescent="0.3">
      <c r="A34" t="s">
        <v>24</v>
      </c>
      <c r="B34">
        <v>1</v>
      </c>
      <c r="C34">
        <v>2</v>
      </c>
      <c r="D34">
        <v>3</v>
      </c>
      <c r="E34">
        <f t="shared" si="0"/>
        <v>1</v>
      </c>
      <c r="F34">
        <f t="shared" si="0"/>
        <v>1</v>
      </c>
    </row>
    <row r="35" spans="1:6" x14ac:dyDescent="0.3">
      <c r="A35" t="s">
        <v>24</v>
      </c>
      <c r="B35">
        <v>2</v>
      </c>
      <c r="C35">
        <v>3</v>
      </c>
      <c r="D35">
        <v>4</v>
      </c>
      <c r="E35">
        <f t="shared" si="0"/>
        <v>1</v>
      </c>
      <c r="F35">
        <f t="shared" si="0"/>
        <v>1</v>
      </c>
    </row>
    <row r="36" spans="1:6" x14ac:dyDescent="0.3">
      <c r="A36" t="s">
        <v>24</v>
      </c>
      <c r="B36">
        <v>2</v>
      </c>
      <c r="C36">
        <v>3</v>
      </c>
      <c r="D36">
        <v>4</v>
      </c>
      <c r="E36">
        <f t="shared" si="0"/>
        <v>1</v>
      </c>
      <c r="F36">
        <f t="shared" si="0"/>
        <v>1</v>
      </c>
    </row>
    <row r="37" spans="1:6" x14ac:dyDescent="0.3">
      <c r="A37" t="s">
        <v>24</v>
      </c>
      <c r="B37">
        <v>1</v>
      </c>
      <c r="C37">
        <v>2</v>
      </c>
      <c r="D37">
        <v>3</v>
      </c>
      <c r="E37">
        <f t="shared" si="0"/>
        <v>1</v>
      </c>
      <c r="F37">
        <f t="shared" si="0"/>
        <v>1</v>
      </c>
    </row>
    <row r="38" spans="1:6" x14ac:dyDescent="0.3">
      <c r="A38" t="s">
        <v>24</v>
      </c>
      <c r="B38">
        <v>2</v>
      </c>
      <c r="C38">
        <v>3</v>
      </c>
      <c r="D38">
        <v>4</v>
      </c>
      <c r="E38">
        <f t="shared" si="0"/>
        <v>1</v>
      </c>
      <c r="F38">
        <f t="shared" si="0"/>
        <v>1</v>
      </c>
    </row>
    <row r="39" spans="1:6" x14ac:dyDescent="0.3">
      <c r="A39" t="s">
        <v>24</v>
      </c>
      <c r="B39">
        <v>3</v>
      </c>
      <c r="C39">
        <v>4</v>
      </c>
      <c r="D39">
        <v>5</v>
      </c>
      <c r="E39">
        <f t="shared" si="0"/>
        <v>1</v>
      </c>
      <c r="F39">
        <f t="shared" si="0"/>
        <v>1</v>
      </c>
    </row>
    <row r="40" spans="1:6" x14ac:dyDescent="0.3">
      <c r="A40" t="s">
        <v>24</v>
      </c>
      <c r="B40">
        <v>3</v>
      </c>
      <c r="C40">
        <v>4</v>
      </c>
      <c r="D40">
        <v>5</v>
      </c>
      <c r="E40">
        <f t="shared" si="0"/>
        <v>1</v>
      </c>
      <c r="F40">
        <f t="shared" si="0"/>
        <v>1</v>
      </c>
    </row>
    <row r="41" spans="1:6" x14ac:dyDescent="0.3">
      <c r="A41" t="s">
        <v>24</v>
      </c>
      <c r="B41">
        <v>1</v>
      </c>
      <c r="C41">
        <v>2</v>
      </c>
      <c r="D41">
        <v>3</v>
      </c>
      <c r="E41">
        <f t="shared" si="0"/>
        <v>1</v>
      </c>
      <c r="F41">
        <f t="shared" si="0"/>
        <v>1</v>
      </c>
    </row>
    <row r="42" spans="1:6" x14ac:dyDescent="0.3">
      <c r="A42" t="s">
        <v>24</v>
      </c>
      <c r="B42">
        <v>2</v>
      </c>
      <c r="C42">
        <v>3</v>
      </c>
      <c r="D42">
        <v>4</v>
      </c>
      <c r="E42">
        <f t="shared" si="0"/>
        <v>1</v>
      </c>
      <c r="F42">
        <f t="shared" si="0"/>
        <v>1</v>
      </c>
    </row>
    <row r="43" spans="1:6" x14ac:dyDescent="0.3">
      <c r="A43" t="s">
        <v>24</v>
      </c>
      <c r="B43">
        <v>2</v>
      </c>
      <c r="C43">
        <v>3</v>
      </c>
      <c r="D43">
        <v>4</v>
      </c>
      <c r="E43">
        <f t="shared" si="0"/>
        <v>1</v>
      </c>
      <c r="F43">
        <f t="shared" si="0"/>
        <v>1</v>
      </c>
    </row>
    <row r="44" spans="1:6" x14ac:dyDescent="0.3">
      <c r="A44" t="s">
        <v>24</v>
      </c>
      <c r="B44">
        <v>2</v>
      </c>
      <c r="C44">
        <v>3</v>
      </c>
      <c r="D44">
        <v>4</v>
      </c>
      <c r="E44">
        <f t="shared" si="0"/>
        <v>1</v>
      </c>
      <c r="F44">
        <f t="shared" si="0"/>
        <v>1</v>
      </c>
    </row>
    <row r="45" spans="1:6" x14ac:dyDescent="0.3">
      <c r="A45" t="s">
        <v>24</v>
      </c>
      <c r="B45">
        <v>2</v>
      </c>
      <c r="C45">
        <v>3</v>
      </c>
      <c r="D45">
        <v>4</v>
      </c>
      <c r="E45">
        <f t="shared" si="0"/>
        <v>1</v>
      </c>
      <c r="F45">
        <f t="shared" si="0"/>
        <v>1</v>
      </c>
    </row>
    <row r="46" spans="1:6" x14ac:dyDescent="0.3">
      <c r="A46" t="s">
        <v>24</v>
      </c>
      <c r="B46">
        <v>2</v>
      </c>
      <c r="C46">
        <v>3</v>
      </c>
      <c r="D46">
        <v>4</v>
      </c>
      <c r="E46">
        <f t="shared" si="0"/>
        <v>1</v>
      </c>
      <c r="F46">
        <f t="shared" si="0"/>
        <v>1</v>
      </c>
    </row>
    <row r="47" spans="1:6" x14ac:dyDescent="0.3">
      <c r="A47" t="s">
        <v>25</v>
      </c>
      <c r="B47">
        <v>3</v>
      </c>
      <c r="C47">
        <v>4</v>
      </c>
      <c r="D47">
        <v>5</v>
      </c>
      <c r="E47">
        <f t="shared" si="0"/>
        <v>1</v>
      </c>
      <c r="F47">
        <f t="shared" si="0"/>
        <v>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E9F0-76A6-4B98-B065-565300CB8E3A}">
  <dimension ref="B1:X27"/>
  <sheetViews>
    <sheetView zoomScale="115" zoomScaleNormal="115" workbookViewId="0"/>
  </sheetViews>
  <sheetFormatPr defaultRowHeight="14.4" x14ac:dyDescent="0.3"/>
  <cols>
    <col min="2" max="2" width="22.33203125" bestFit="1" customWidth="1"/>
  </cols>
  <sheetData>
    <row r="1" spans="2:24" x14ac:dyDescent="0.3">
      <c r="B1" s="5" t="s">
        <v>109</v>
      </c>
      <c r="C1" s="5" t="str">
        <f>'Munka1C (2)'!A3</f>
        <v>palya tipus?</v>
      </c>
      <c r="D1" s="5" t="str">
        <f>'Munka1C (2)'!A4</f>
        <v>homerseklet</v>
      </c>
      <c r="E1" s="5" t="str">
        <f>'Munka1C (2)'!A5</f>
        <v>nedvesseg</v>
      </c>
      <c r="F1" s="5" t="str">
        <f>'Munka1C (2)'!A6</f>
        <v>út minoseg</v>
      </c>
      <c r="G1" s="5" t="s">
        <v>87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2:24" x14ac:dyDescent="0.3">
      <c r="B2" s="5" t="s">
        <v>23</v>
      </c>
      <c r="C2" s="5" t="s">
        <v>113</v>
      </c>
      <c r="D2" s="5" t="s">
        <v>116</v>
      </c>
      <c r="E2" s="5" t="s">
        <v>117</v>
      </c>
      <c r="F2" s="5" t="s">
        <v>85</v>
      </c>
      <c r="G2" s="5" t="str">
        <f>Munka2!B25&amp;Munka2!C25&amp;Munka2!D25</f>
        <v>234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 t="s">
        <v>25</v>
      </c>
    </row>
    <row r="3" spans="2:24" x14ac:dyDescent="0.3">
      <c r="B3" t="s">
        <v>103</v>
      </c>
      <c r="C3" t="s">
        <v>112</v>
      </c>
      <c r="D3" t="s">
        <v>72</v>
      </c>
      <c r="E3" t="s">
        <v>72</v>
      </c>
      <c r="F3" t="s">
        <v>84</v>
      </c>
      <c r="G3" s="5" t="str">
        <f>Munka2!B26&amp;Munka2!C26&amp;Munka2!D26</f>
        <v>234</v>
      </c>
    </row>
    <row r="4" spans="2:24" x14ac:dyDescent="0.3">
      <c r="B4" t="s">
        <v>89</v>
      </c>
      <c r="C4" t="s">
        <v>112</v>
      </c>
      <c r="D4" t="s">
        <v>72</v>
      </c>
      <c r="E4" t="s">
        <v>72</v>
      </c>
      <c r="F4" t="s">
        <v>84</v>
      </c>
      <c r="G4" s="5" t="str">
        <f>Munka2!B27&amp;Munka2!C27&amp;Munka2!D27</f>
        <v>123</v>
      </c>
    </row>
    <row r="5" spans="2:24" x14ac:dyDescent="0.3">
      <c r="B5" t="s">
        <v>90</v>
      </c>
      <c r="C5" t="s">
        <v>112</v>
      </c>
      <c r="D5" t="s">
        <v>116</v>
      </c>
      <c r="E5" t="s">
        <v>72</v>
      </c>
      <c r="F5" t="s">
        <v>85</v>
      </c>
      <c r="G5" s="5" t="str">
        <f>Munka2!B28&amp;Munka2!C28&amp;Munka2!D28</f>
        <v>123</v>
      </c>
    </row>
    <row r="6" spans="2:24" x14ac:dyDescent="0.3">
      <c r="B6" t="s">
        <v>91</v>
      </c>
      <c r="C6" t="s">
        <v>110</v>
      </c>
      <c r="D6" t="s">
        <v>116</v>
      </c>
      <c r="E6" t="s">
        <v>72</v>
      </c>
      <c r="F6" t="s">
        <v>85</v>
      </c>
      <c r="G6" s="5" t="str">
        <f>Munka2!B29&amp;Munka2!C29&amp;Munka2!D29</f>
        <v>345</v>
      </c>
    </row>
    <row r="7" spans="2:24" x14ac:dyDescent="0.3">
      <c r="B7" t="s">
        <v>92</v>
      </c>
      <c r="C7" t="s">
        <v>110</v>
      </c>
      <c r="D7" t="s">
        <v>116</v>
      </c>
      <c r="E7" t="s">
        <v>117</v>
      </c>
      <c r="F7" t="s">
        <v>84</v>
      </c>
      <c r="G7" s="5" t="str">
        <f>Munka2!B30&amp;Munka2!C30&amp;Munka2!D30</f>
        <v>345</v>
      </c>
    </row>
    <row r="8" spans="2:24" x14ac:dyDescent="0.3">
      <c r="B8" t="s">
        <v>104</v>
      </c>
      <c r="C8" t="s">
        <v>110</v>
      </c>
      <c r="D8" t="s">
        <v>118</v>
      </c>
      <c r="E8" t="s">
        <v>72</v>
      </c>
      <c r="F8" t="s">
        <v>85</v>
      </c>
      <c r="G8" s="5" t="str">
        <f>Munka2!B31&amp;Munka2!C31&amp;Munka2!D31</f>
        <v>345</v>
      </c>
    </row>
    <row r="9" spans="2:24" x14ac:dyDescent="0.3">
      <c r="B9" t="s">
        <v>93</v>
      </c>
      <c r="C9" t="s">
        <v>112</v>
      </c>
      <c r="D9" t="s">
        <v>72</v>
      </c>
      <c r="E9" t="s">
        <v>72</v>
      </c>
      <c r="F9" t="s">
        <v>84</v>
      </c>
      <c r="G9" s="5" t="str">
        <f>Munka2!B32&amp;Munka2!C32&amp;Munka2!D32</f>
        <v>234</v>
      </c>
    </row>
    <row r="10" spans="2:24" x14ac:dyDescent="0.3">
      <c r="B10" t="s">
        <v>94</v>
      </c>
      <c r="C10" t="s">
        <v>112</v>
      </c>
      <c r="D10" t="s">
        <v>72</v>
      </c>
      <c r="E10" t="s">
        <v>72</v>
      </c>
      <c r="F10" t="s">
        <v>85</v>
      </c>
      <c r="G10" s="5" t="str">
        <f>Munka2!B33&amp;Munka2!C33&amp;Munka2!D33</f>
        <v>234</v>
      </c>
    </row>
    <row r="11" spans="2:24" x14ac:dyDescent="0.3">
      <c r="B11" t="s">
        <v>95</v>
      </c>
      <c r="C11" t="s">
        <v>112</v>
      </c>
      <c r="D11" t="s">
        <v>118</v>
      </c>
      <c r="E11" t="s">
        <v>58</v>
      </c>
      <c r="F11" t="s">
        <v>85</v>
      </c>
      <c r="G11" s="5" t="str">
        <f>Munka2!B34&amp;Munka2!C34&amp;Munka2!D34</f>
        <v>123</v>
      </c>
    </row>
    <row r="12" spans="2:24" x14ac:dyDescent="0.3">
      <c r="B12" t="s">
        <v>96</v>
      </c>
      <c r="C12" t="s">
        <v>112</v>
      </c>
      <c r="D12" t="s">
        <v>72</v>
      </c>
      <c r="E12" t="s">
        <v>58</v>
      </c>
      <c r="F12" t="s">
        <v>72</v>
      </c>
      <c r="G12" s="5" t="str">
        <f>Munka2!B35&amp;Munka2!C35&amp;Munka2!D35</f>
        <v>234</v>
      </c>
    </row>
    <row r="13" spans="2:24" x14ac:dyDescent="0.3">
      <c r="B13" t="s">
        <v>97</v>
      </c>
      <c r="C13" t="s">
        <v>112</v>
      </c>
      <c r="D13" t="s">
        <v>72</v>
      </c>
      <c r="E13" t="s">
        <v>58</v>
      </c>
      <c r="F13" t="s">
        <v>85</v>
      </c>
      <c r="G13" s="5" t="str">
        <f>Munka2!B36&amp;Munka2!C36&amp;Munka2!D36</f>
        <v>234</v>
      </c>
    </row>
    <row r="14" spans="2:24" x14ac:dyDescent="0.3">
      <c r="B14" t="s">
        <v>98</v>
      </c>
      <c r="C14" t="s">
        <v>112</v>
      </c>
      <c r="D14" t="s">
        <v>118</v>
      </c>
      <c r="E14" t="s">
        <v>72</v>
      </c>
      <c r="F14" t="s">
        <v>84</v>
      </c>
      <c r="G14" s="5" t="str">
        <f>Munka2!B37&amp;Munka2!C37&amp;Munka2!D37</f>
        <v>123</v>
      </c>
    </row>
    <row r="15" spans="2:24" x14ac:dyDescent="0.3">
      <c r="B15" t="s">
        <v>88</v>
      </c>
      <c r="C15" t="s">
        <v>112</v>
      </c>
      <c r="D15" t="s">
        <v>72</v>
      </c>
      <c r="E15" t="s">
        <v>72</v>
      </c>
      <c r="F15" t="s">
        <v>84</v>
      </c>
      <c r="G15" s="5" t="str">
        <f>Munka2!B38&amp;Munka2!C38&amp;Munka2!D38</f>
        <v>234</v>
      </c>
    </row>
    <row r="16" spans="2:24" x14ac:dyDescent="0.3">
      <c r="B16" t="s">
        <v>99</v>
      </c>
      <c r="C16" t="s">
        <v>112</v>
      </c>
      <c r="D16" t="s">
        <v>118</v>
      </c>
      <c r="E16" t="s">
        <v>119</v>
      </c>
      <c r="F16" t="s">
        <v>85</v>
      </c>
      <c r="G16" s="5" t="str">
        <f>Munka2!B39&amp;Munka2!C39&amp;Munka2!D39</f>
        <v>345</v>
      </c>
    </row>
    <row r="17" spans="2:7" x14ac:dyDescent="0.3">
      <c r="B17" t="s">
        <v>106</v>
      </c>
      <c r="C17" t="s">
        <v>110</v>
      </c>
      <c r="D17" t="s">
        <v>116</v>
      </c>
      <c r="E17" t="s">
        <v>58</v>
      </c>
      <c r="F17" t="s">
        <v>85</v>
      </c>
      <c r="G17" s="5" t="str">
        <f>Munka2!B40&amp;Munka2!C40&amp;Munka2!D40</f>
        <v>345</v>
      </c>
    </row>
    <row r="18" spans="2:7" x14ac:dyDescent="0.3">
      <c r="B18" t="s">
        <v>107</v>
      </c>
      <c r="C18" t="s">
        <v>112</v>
      </c>
      <c r="D18" t="s">
        <v>72</v>
      </c>
      <c r="E18" t="s">
        <v>72</v>
      </c>
      <c r="F18" t="s">
        <v>85</v>
      </c>
      <c r="G18" s="5" t="str">
        <f>Munka2!B41&amp;Munka2!C41&amp;Munka2!D41</f>
        <v>123</v>
      </c>
    </row>
    <row r="19" spans="2:7" x14ac:dyDescent="0.3">
      <c r="B19" t="s">
        <v>100</v>
      </c>
      <c r="C19" t="s">
        <v>112</v>
      </c>
      <c r="D19" t="s">
        <v>116</v>
      </c>
      <c r="E19" t="s">
        <v>58</v>
      </c>
      <c r="F19" t="s">
        <v>84</v>
      </c>
      <c r="G19" s="5" t="str">
        <f>Munka2!B42&amp;Munka2!C42&amp;Munka2!D42</f>
        <v>234</v>
      </c>
    </row>
    <row r="20" spans="2:7" x14ac:dyDescent="0.3">
      <c r="B20" t="s">
        <v>101</v>
      </c>
      <c r="C20" t="s">
        <v>112</v>
      </c>
      <c r="D20" t="s">
        <v>116</v>
      </c>
      <c r="E20" t="s">
        <v>117</v>
      </c>
      <c r="F20" t="s">
        <v>84</v>
      </c>
      <c r="G20" s="5" t="str">
        <f>Munka2!B43&amp;Munka2!C43&amp;Munka2!D43</f>
        <v>234</v>
      </c>
    </row>
    <row r="21" spans="2:7" x14ac:dyDescent="0.3">
      <c r="B21" t="s">
        <v>102</v>
      </c>
      <c r="C21" t="s">
        <v>112</v>
      </c>
      <c r="D21" t="s">
        <v>116</v>
      </c>
      <c r="E21" t="s">
        <v>58</v>
      </c>
      <c r="F21" t="s">
        <v>84</v>
      </c>
      <c r="G21" s="5" t="str">
        <f>Munka2!B44&amp;Munka2!C44&amp;Munka2!D44</f>
        <v>234</v>
      </c>
    </row>
    <row r="22" spans="2:7" x14ac:dyDescent="0.3">
      <c r="B22" t="s">
        <v>108</v>
      </c>
      <c r="C22" t="s">
        <v>112</v>
      </c>
      <c r="D22" t="s">
        <v>116</v>
      </c>
      <c r="E22" t="s">
        <v>117</v>
      </c>
      <c r="F22" t="s">
        <v>84</v>
      </c>
      <c r="G22" s="5" t="str">
        <f>Munka2!B45&amp;Munka2!C45&amp;Munka2!D45</f>
        <v>234</v>
      </c>
    </row>
    <row r="23" spans="2:7" x14ac:dyDescent="0.3">
      <c r="B23" t="s">
        <v>105</v>
      </c>
      <c r="C23" t="s">
        <v>110</v>
      </c>
      <c r="D23" t="s">
        <v>116</v>
      </c>
      <c r="E23" t="s">
        <v>117</v>
      </c>
      <c r="F23" t="s">
        <v>84</v>
      </c>
      <c r="G23" s="5" t="str">
        <f>Munka2!B46&amp;Munka2!C46&amp;Munka2!D46</f>
        <v>234</v>
      </c>
    </row>
    <row r="24" spans="2:7" x14ac:dyDescent="0.3">
      <c r="B24" t="s">
        <v>86</v>
      </c>
      <c r="C24" t="s">
        <v>112</v>
      </c>
      <c r="D24" t="s">
        <v>116</v>
      </c>
      <c r="E24" t="s">
        <v>117</v>
      </c>
      <c r="F24" t="s">
        <v>85</v>
      </c>
      <c r="G24" s="5" t="str">
        <f>Munka2!B47&amp;Munka2!C47&amp;Munka2!D47</f>
        <v>345</v>
      </c>
    </row>
    <row r="26" spans="2:7" x14ac:dyDescent="0.3">
      <c r="F26" t="s">
        <v>115</v>
      </c>
    </row>
    <row r="27" spans="2:7" x14ac:dyDescent="0.3">
      <c r="F27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6A74-D09B-4C18-B76B-F619C7ACF78A}">
  <dimension ref="A1:L78"/>
  <sheetViews>
    <sheetView topLeftCell="A35" zoomScale="70" zoomScaleNormal="70" workbookViewId="0">
      <selection activeCell="G66" sqref="G66"/>
    </sheetView>
  </sheetViews>
  <sheetFormatPr defaultRowHeight="14.4" x14ac:dyDescent="0.3"/>
  <sheetData>
    <row r="1" spans="1:12" ht="18" x14ac:dyDescent="0.3">
      <c r="A1" s="9"/>
    </row>
    <row r="2" spans="1:12" x14ac:dyDescent="0.3">
      <c r="A2" s="10"/>
    </row>
    <row r="5" spans="1:12" ht="30.6" x14ac:dyDescent="0.3">
      <c r="A5" s="11" t="s">
        <v>120</v>
      </c>
      <c r="B5" s="12" t="s">
        <v>121</v>
      </c>
      <c r="C5" s="11" t="s">
        <v>122</v>
      </c>
      <c r="D5" s="12">
        <v>23</v>
      </c>
      <c r="E5" s="11" t="s">
        <v>123</v>
      </c>
      <c r="F5" s="12">
        <v>4</v>
      </c>
      <c r="G5" s="11" t="s">
        <v>124</v>
      </c>
      <c r="H5" s="12">
        <v>3</v>
      </c>
      <c r="I5" s="11" t="s">
        <v>125</v>
      </c>
      <c r="J5" s="12">
        <v>0</v>
      </c>
      <c r="K5" s="11" t="s">
        <v>126</v>
      </c>
      <c r="L5" s="12" t="s">
        <v>127</v>
      </c>
    </row>
    <row r="6" spans="1:12" ht="18.600000000000001" thickBot="1" x14ac:dyDescent="0.35">
      <c r="A6" s="9"/>
    </row>
    <row r="7" spans="1:12" ht="15" thickBot="1" x14ac:dyDescent="0.35">
      <c r="A7" s="13" t="s">
        <v>128</v>
      </c>
      <c r="B7" s="13" t="s">
        <v>129</v>
      </c>
      <c r="C7" s="13" t="s">
        <v>130</v>
      </c>
      <c r="D7" s="13" t="s">
        <v>131</v>
      </c>
      <c r="E7" s="13" t="s">
        <v>132</v>
      </c>
      <c r="F7" s="13" t="s">
        <v>133</v>
      </c>
    </row>
    <row r="8" spans="1:12" ht="15" thickBot="1" x14ac:dyDescent="0.35">
      <c r="A8" s="13" t="s">
        <v>134</v>
      </c>
      <c r="B8" s="14">
        <v>1</v>
      </c>
      <c r="C8" s="14">
        <v>1</v>
      </c>
      <c r="D8" s="14">
        <v>1</v>
      </c>
      <c r="E8" s="14">
        <v>1</v>
      </c>
      <c r="F8" s="14">
        <v>2000</v>
      </c>
    </row>
    <row r="9" spans="1:12" ht="15" thickBot="1" x14ac:dyDescent="0.35">
      <c r="A9" s="13" t="s">
        <v>135</v>
      </c>
      <c r="B9" s="14">
        <v>1</v>
      </c>
      <c r="C9" s="14">
        <v>2</v>
      </c>
      <c r="D9" s="14">
        <v>2</v>
      </c>
      <c r="E9" s="14">
        <v>3</v>
      </c>
      <c r="F9" s="14">
        <v>2000</v>
      </c>
    </row>
    <row r="10" spans="1:12" ht="15" thickBot="1" x14ac:dyDescent="0.35">
      <c r="A10" s="13" t="s">
        <v>136</v>
      </c>
      <c r="B10" s="14">
        <v>1</v>
      </c>
      <c r="C10" s="14">
        <v>2</v>
      </c>
      <c r="D10" s="14">
        <v>2</v>
      </c>
      <c r="E10" s="14">
        <v>3</v>
      </c>
      <c r="F10" s="14">
        <v>1000</v>
      </c>
    </row>
    <row r="11" spans="1:12" ht="15" thickBot="1" x14ac:dyDescent="0.35">
      <c r="A11" s="13" t="s">
        <v>137</v>
      </c>
      <c r="B11" s="14">
        <v>1</v>
      </c>
      <c r="C11" s="14">
        <v>1</v>
      </c>
      <c r="D11" s="14">
        <v>2</v>
      </c>
      <c r="E11" s="14">
        <v>1</v>
      </c>
      <c r="F11" s="14">
        <v>1000</v>
      </c>
    </row>
    <row r="12" spans="1:12" ht="15" thickBot="1" x14ac:dyDescent="0.35">
      <c r="A12" s="13" t="s">
        <v>138</v>
      </c>
      <c r="B12" s="14">
        <v>2</v>
      </c>
      <c r="C12" s="14">
        <v>1</v>
      </c>
      <c r="D12" s="14">
        <v>2</v>
      </c>
      <c r="E12" s="14">
        <v>1</v>
      </c>
      <c r="F12" s="14">
        <v>3000</v>
      </c>
    </row>
    <row r="13" spans="1:12" ht="15" thickBot="1" x14ac:dyDescent="0.35">
      <c r="A13" s="13" t="s">
        <v>139</v>
      </c>
      <c r="B13" s="14">
        <v>2</v>
      </c>
      <c r="C13" s="14">
        <v>1</v>
      </c>
      <c r="D13" s="14">
        <v>1</v>
      </c>
      <c r="E13" s="14">
        <v>3</v>
      </c>
      <c r="F13" s="14">
        <v>3000</v>
      </c>
    </row>
    <row r="14" spans="1:12" ht="15" thickBot="1" x14ac:dyDescent="0.35">
      <c r="A14" s="13" t="s">
        <v>140</v>
      </c>
      <c r="B14" s="14">
        <v>2</v>
      </c>
      <c r="C14" s="14">
        <v>3</v>
      </c>
      <c r="D14" s="14">
        <v>2</v>
      </c>
      <c r="E14" s="14">
        <v>1</v>
      </c>
      <c r="F14" s="14">
        <v>3000</v>
      </c>
    </row>
    <row r="15" spans="1:12" ht="15" thickBot="1" x14ac:dyDescent="0.35">
      <c r="A15" s="13" t="s">
        <v>141</v>
      </c>
      <c r="B15" s="14">
        <v>1</v>
      </c>
      <c r="C15" s="14">
        <v>2</v>
      </c>
      <c r="D15" s="14">
        <v>2</v>
      </c>
      <c r="E15" s="14">
        <v>3</v>
      </c>
      <c r="F15" s="14">
        <v>2000</v>
      </c>
    </row>
    <row r="16" spans="1:12" ht="15" thickBot="1" x14ac:dyDescent="0.35">
      <c r="A16" s="13" t="s">
        <v>142</v>
      </c>
      <c r="B16" s="14">
        <v>1</v>
      </c>
      <c r="C16" s="14">
        <v>2</v>
      </c>
      <c r="D16" s="14">
        <v>2</v>
      </c>
      <c r="E16" s="14">
        <v>1</v>
      </c>
      <c r="F16" s="14">
        <v>2000</v>
      </c>
    </row>
    <row r="17" spans="1:6" ht="15" thickBot="1" x14ac:dyDescent="0.35">
      <c r="A17" s="13" t="s">
        <v>143</v>
      </c>
      <c r="B17" s="14">
        <v>1</v>
      </c>
      <c r="C17" s="14">
        <v>3</v>
      </c>
      <c r="D17" s="14">
        <v>3</v>
      </c>
      <c r="E17" s="14">
        <v>1</v>
      </c>
      <c r="F17" s="14">
        <v>1000</v>
      </c>
    </row>
    <row r="18" spans="1:6" ht="15" thickBot="1" x14ac:dyDescent="0.35">
      <c r="A18" s="13" t="s">
        <v>144</v>
      </c>
      <c r="B18" s="14">
        <v>1</v>
      </c>
      <c r="C18" s="14">
        <v>2</v>
      </c>
      <c r="D18" s="14">
        <v>3</v>
      </c>
      <c r="E18" s="14">
        <v>2</v>
      </c>
      <c r="F18" s="14">
        <v>2000</v>
      </c>
    </row>
    <row r="19" spans="1:6" ht="15" thickBot="1" x14ac:dyDescent="0.35">
      <c r="A19" s="13" t="s">
        <v>145</v>
      </c>
      <c r="B19" s="14">
        <v>1</v>
      </c>
      <c r="C19" s="14">
        <v>2</v>
      </c>
      <c r="D19" s="14">
        <v>3</v>
      </c>
      <c r="E19" s="14">
        <v>1</v>
      </c>
      <c r="F19" s="14">
        <v>2000</v>
      </c>
    </row>
    <row r="20" spans="1:6" ht="15" thickBot="1" x14ac:dyDescent="0.35">
      <c r="A20" s="13" t="s">
        <v>146</v>
      </c>
      <c r="B20" s="14">
        <v>1</v>
      </c>
      <c r="C20" s="14">
        <v>3</v>
      </c>
      <c r="D20" s="14">
        <v>2</v>
      </c>
      <c r="E20" s="14">
        <v>3</v>
      </c>
      <c r="F20" s="14">
        <v>1000</v>
      </c>
    </row>
    <row r="21" spans="1:6" ht="15" thickBot="1" x14ac:dyDescent="0.35">
      <c r="A21" s="13" t="s">
        <v>147</v>
      </c>
      <c r="B21" s="14">
        <v>1</v>
      </c>
      <c r="C21" s="14">
        <v>2</v>
      </c>
      <c r="D21" s="14">
        <v>2</v>
      </c>
      <c r="E21" s="14">
        <v>3</v>
      </c>
      <c r="F21" s="14">
        <v>2000</v>
      </c>
    </row>
    <row r="22" spans="1:6" ht="15" thickBot="1" x14ac:dyDescent="0.35">
      <c r="A22" s="13" t="s">
        <v>148</v>
      </c>
      <c r="B22" s="14">
        <v>1</v>
      </c>
      <c r="C22" s="14">
        <v>3</v>
      </c>
      <c r="D22" s="14">
        <v>1</v>
      </c>
      <c r="E22" s="14">
        <v>1</v>
      </c>
      <c r="F22" s="14">
        <v>3000</v>
      </c>
    </row>
    <row r="23" spans="1:6" ht="15" thickBot="1" x14ac:dyDescent="0.35">
      <c r="A23" s="13" t="s">
        <v>149</v>
      </c>
      <c r="B23" s="14">
        <v>2</v>
      </c>
      <c r="C23" s="14">
        <v>1</v>
      </c>
      <c r="D23" s="14">
        <v>3</v>
      </c>
      <c r="E23" s="14">
        <v>1</v>
      </c>
      <c r="F23" s="14">
        <v>3000</v>
      </c>
    </row>
    <row r="24" spans="1:6" ht="15" thickBot="1" x14ac:dyDescent="0.35">
      <c r="A24" s="13" t="s">
        <v>150</v>
      </c>
      <c r="B24" s="14">
        <v>1</v>
      </c>
      <c r="C24" s="14">
        <v>2</v>
      </c>
      <c r="D24" s="14">
        <v>2</v>
      </c>
      <c r="E24" s="14">
        <v>1</v>
      </c>
      <c r="F24" s="14">
        <v>1000</v>
      </c>
    </row>
    <row r="25" spans="1:6" ht="15" thickBot="1" x14ac:dyDescent="0.35">
      <c r="A25" s="13" t="s">
        <v>151</v>
      </c>
      <c r="B25" s="14">
        <v>1</v>
      </c>
      <c r="C25" s="14">
        <v>1</v>
      </c>
      <c r="D25" s="14">
        <v>3</v>
      </c>
      <c r="E25" s="14">
        <v>3</v>
      </c>
      <c r="F25" s="14">
        <v>2000</v>
      </c>
    </row>
    <row r="26" spans="1:6" ht="15" thickBot="1" x14ac:dyDescent="0.35">
      <c r="A26" s="13" t="s">
        <v>152</v>
      </c>
      <c r="B26" s="14">
        <v>1</v>
      </c>
      <c r="C26" s="14">
        <v>1</v>
      </c>
      <c r="D26" s="14">
        <v>1</v>
      </c>
      <c r="E26" s="14">
        <v>3</v>
      </c>
      <c r="F26" s="14">
        <v>2000</v>
      </c>
    </row>
    <row r="27" spans="1:6" ht="15" thickBot="1" x14ac:dyDescent="0.35">
      <c r="A27" s="13" t="s">
        <v>153</v>
      </c>
      <c r="B27" s="14">
        <v>1</v>
      </c>
      <c r="C27" s="14">
        <v>1</v>
      </c>
      <c r="D27" s="14">
        <v>3</v>
      </c>
      <c r="E27" s="14">
        <v>3</v>
      </c>
      <c r="F27" s="14">
        <v>2000</v>
      </c>
    </row>
    <row r="28" spans="1:6" ht="15" thickBot="1" x14ac:dyDescent="0.35">
      <c r="A28" s="13" t="s">
        <v>154</v>
      </c>
      <c r="B28" s="14">
        <v>1</v>
      </c>
      <c r="C28" s="14">
        <v>1</v>
      </c>
      <c r="D28" s="14">
        <v>1</v>
      </c>
      <c r="E28" s="14">
        <v>3</v>
      </c>
      <c r="F28" s="14">
        <v>2000</v>
      </c>
    </row>
    <row r="29" spans="1:6" ht="15" thickBot="1" x14ac:dyDescent="0.35">
      <c r="A29" s="13" t="s">
        <v>155</v>
      </c>
      <c r="B29" s="14">
        <v>2</v>
      </c>
      <c r="C29" s="14">
        <v>1</v>
      </c>
      <c r="D29" s="14">
        <v>1</v>
      </c>
      <c r="E29" s="14">
        <v>3</v>
      </c>
      <c r="F29" s="14">
        <v>2000</v>
      </c>
    </row>
    <row r="30" spans="1:6" ht="15" thickBot="1" x14ac:dyDescent="0.35">
      <c r="A30" s="13" t="s">
        <v>156</v>
      </c>
      <c r="B30" s="14">
        <v>1</v>
      </c>
      <c r="C30" s="14">
        <v>1</v>
      </c>
      <c r="D30" s="14">
        <v>1</v>
      </c>
      <c r="E30" s="14">
        <v>1</v>
      </c>
      <c r="F30" s="14">
        <v>3000</v>
      </c>
    </row>
    <row r="31" spans="1:6" ht="18.600000000000001" thickBot="1" x14ac:dyDescent="0.35">
      <c r="A31" s="9"/>
    </row>
    <row r="32" spans="1:6" ht="18.600000000000001" thickBot="1" x14ac:dyDescent="0.35">
      <c r="A32" s="13" t="s">
        <v>157</v>
      </c>
      <c r="B32" s="13" t="s">
        <v>129</v>
      </c>
      <c r="C32" s="13" t="s">
        <v>130</v>
      </c>
      <c r="D32" s="13" t="s">
        <v>131</v>
      </c>
      <c r="E32" s="13" t="s">
        <v>132</v>
      </c>
    </row>
    <row r="33" spans="1:9" ht="27.6" thickBot="1" x14ac:dyDescent="0.35">
      <c r="A33" s="13" t="s">
        <v>158</v>
      </c>
      <c r="B33" s="14" t="s">
        <v>159</v>
      </c>
      <c r="C33" s="14" t="s">
        <v>160</v>
      </c>
      <c r="D33" s="14" t="s">
        <v>161</v>
      </c>
      <c r="E33" s="14" t="s">
        <v>162</v>
      </c>
    </row>
    <row r="34" spans="1:9" ht="27.6" thickBot="1" x14ac:dyDescent="0.35">
      <c r="A34" s="13" t="s">
        <v>163</v>
      </c>
      <c r="B34" s="14" t="s">
        <v>164</v>
      </c>
      <c r="C34" s="14" t="s">
        <v>160</v>
      </c>
      <c r="D34" s="14" t="s">
        <v>159</v>
      </c>
      <c r="E34" s="14" t="s">
        <v>165</v>
      </c>
    </row>
    <row r="35" spans="1:9" ht="27.6" thickBot="1" x14ac:dyDescent="0.35">
      <c r="A35" s="13" t="s">
        <v>166</v>
      </c>
      <c r="B35" s="14" t="s">
        <v>159</v>
      </c>
      <c r="C35" s="14" t="s">
        <v>159</v>
      </c>
      <c r="D35" s="14" t="s">
        <v>160</v>
      </c>
      <c r="E35" s="14" t="s">
        <v>165</v>
      </c>
    </row>
    <row r="36" spans="1:9" ht="18.600000000000001" thickBot="1" x14ac:dyDescent="0.35">
      <c r="A36" s="9"/>
    </row>
    <row r="37" spans="1:9" ht="18.600000000000001" thickBot="1" x14ac:dyDescent="0.35">
      <c r="A37" s="13" t="s">
        <v>167</v>
      </c>
      <c r="B37" s="13" t="s">
        <v>129</v>
      </c>
      <c r="C37" s="13" t="s">
        <v>130</v>
      </c>
      <c r="D37" s="13" t="s">
        <v>131</v>
      </c>
      <c r="E37" s="13" t="s">
        <v>132</v>
      </c>
    </row>
    <row r="38" spans="1:9" ht="15" thickBot="1" x14ac:dyDescent="0.35">
      <c r="A38" s="17">
        <v>1</v>
      </c>
      <c r="B38" s="14">
        <v>0</v>
      </c>
      <c r="C38" s="14">
        <v>525.1</v>
      </c>
      <c r="D38" s="14">
        <v>787.7</v>
      </c>
      <c r="E38" s="14">
        <v>1312.8</v>
      </c>
    </row>
    <row r="39" spans="1:9" ht="15" thickBot="1" x14ac:dyDescent="0.35">
      <c r="A39" s="17">
        <v>2</v>
      </c>
      <c r="B39" s="14">
        <v>262.60000000000002</v>
      </c>
      <c r="C39" s="14">
        <v>525.1</v>
      </c>
      <c r="D39" s="14">
        <v>0</v>
      </c>
      <c r="E39" s="14">
        <v>1050.3</v>
      </c>
    </row>
    <row r="40" spans="1:9" ht="15" thickBot="1" x14ac:dyDescent="0.35">
      <c r="A40" s="17">
        <v>3</v>
      </c>
      <c r="B40" s="14">
        <v>0</v>
      </c>
      <c r="C40" s="14">
        <v>0</v>
      </c>
      <c r="D40" s="14">
        <v>525.1</v>
      </c>
      <c r="E40" s="14">
        <v>1050.3</v>
      </c>
    </row>
    <row r="41" spans="1:9" ht="18.600000000000001" thickBot="1" x14ac:dyDescent="0.35">
      <c r="A41" s="9"/>
    </row>
    <row r="42" spans="1:9" ht="18.600000000000001" thickBot="1" x14ac:dyDescent="0.35">
      <c r="A42" s="13" t="s">
        <v>168</v>
      </c>
      <c r="B42" s="13" t="s">
        <v>129</v>
      </c>
      <c r="C42" s="13" t="s">
        <v>130</v>
      </c>
      <c r="D42" s="13" t="s">
        <v>131</v>
      </c>
      <c r="E42" s="13" t="s">
        <v>132</v>
      </c>
      <c r="F42" s="13" t="s">
        <v>169</v>
      </c>
      <c r="G42" s="13" t="s">
        <v>170</v>
      </c>
      <c r="H42" s="13" t="s">
        <v>171</v>
      </c>
      <c r="I42" s="13" t="s">
        <v>172</v>
      </c>
    </row>
    <row r="43" spans="1:9" ht="15" thickBot="1" x14ac:dyDescent="0.35">
      <c r="A43" s="13" t="s">
        <v>134</v>
      </c>
      <c r="B43" s="14">
        <v>0</v>
      </c>
      <c r="C43" s="14">
        <v>525.1</v>
      </c>
      <c r="D43" s="14">
        <v>787.7</v>
      </c>
      <c r="E43" s="14">
        <v>1312.8</v>
      </c>
      <c r="F43" s="14">
        <v>2625.7</v>
      </c>
      <c r="G43" s="14">
        <v>2000</v>
      </c>
      <c r="H43" s="14">
        <v>-625.70000000000005</v>
      </c>
      <c r="I43" s="14">
        <v>-31.29</v>
      </c>
    </row>
    <row r="44" spans="1:9" ht="15" thickBot="1" x14ac:dyDescent="0.35">
      <c r="A44" s="13" t="s">
        <v>135</v>
      </c>
      <c r="B44" s="14">
        <v>0</v>
      </c>
      <c r="C44" s="14">
        <v>525.1</v>
      </c>
      <c r="D44" s="14">
        <v>0</v>
      </c>
      <c r="E44" s="14">
        <v>1050.3</v>
      </c>
      <c r="F44" s="14">
        <v>1575.4</v>
      </c>
      <c r="G44" s="14">
        <v>2000</v>
      </c>
      <c r="H44" s="14">
        <v>424.6</v>
      </c>
      <c r="I44" s="14">
        <v>21.23</v>
      </c>
    </row>
    <row r="45" spans="1:9" ht="15" thickBot="1" x14ac:dyDescent="0.35">
      <c r="A45" s="13" t="s">
        <v>136</v>
      </c>
      <c r="B45" s="14">
        <v>0</v>
      </c>
      <c r="C45" s="14">
        <v>525.1</v>
      </c>
      <c r="D45" s="14">
        <v>0</v>
      </c>
      <c r="E45" s="14">
        <v>1050.3</v>
      </c>
      <c r="F45" s="14">
        <v>1575.4</v>
      </c>
      <c r="G45" s="14">
        <v>1000</v>
      </c>
      <c r="H45" s="14">
        <v>-575.4</v>
      </c>
      <c r="I45" s="14">
        <v>-57.54</v>
      </c>
    </row>
    <row r="46" spans="1:9" ht="15" thickBot="1" x14ac:dyDescent="0.35">
      <c r="A46" s="13" t="s">
        <v>137</v>
      </c>
      <c r="B46" s="14">
        <v>0</v>
      </c>
      <c r="C46" s="14">
        <v>525.1</v>
      </c>
      <c r="D46" s="14">
        <v>0</v>
      </c>
      <c r="E46" s="14">
        <v>1312.8</v>
      </c>
      <c r="F46" s="14">
        <v>1838</v>
      </c>
      <c r="G46" s="14">
        <v>1000</v>
      </c>
      <c r="H46" s="14">
        <v>-838</v>
      </c>
      <c r="I46" s="14">
        <v>-83.8</v>
      </c>
    </row>
    <row r="47" spans="1:9" ht="15" thickBot="1" x14ac:dyDescent="0.35">
      <c r="A47" s="13" t="s">
        <v>138</v>
      </c>
      <c r="B47" s="14">
        <v>262.60000000000002</v>
      </c>
      <c r="C47" s="14">
        <v>525.1</v>
      </c>
      <c r="D47" s="14">
        <v>0</v>
      </c>
      <c r="E47" s="14">
        <v>1312.8</v>
      </c>
      <c r="F47" s="14">
        <v>2100.6</v>
      </c>
      <c r="G47" s="14">
        <v>3000</v>
      </c>
      <c r="H47" s="14">
        <v>899.4</v>
      </c>
      <c r="I47" s="14">
        <v>29.98</v>
      </c>
    </row>
    <row r="48" spans="1:9" ht="15" thickBot="1" x14ac:dyDescent="0.35">
      <c r="A48" s="13" t="s">
        <v>139</v>
      </c>
      <c r="B48" s="14">
        <v>262.60000000000002</v>
      </c>
      <c r="C48" s="14">
        <v>525.1</v>
      </c>
      <c r="D48" s="14">
        <v>787.7</v>
      </c>
      <c r="E48" s="14">
        <v>1050.3</v>
      </c>
      <c r="F48" s="14">
        <v>2625.7</v>
      </c>
      <c r="G48" s="14">
        <v>3000</v>
      </c>
      <c r="H48" s="14">
        <v>374.3</v>
      </c>
      <c r="I48" s="14">
        <v>12.48</v>
      </c>
    </row>
    <row r="49" spans="1:9" ht="15" thickBot="1" x14ac:dyDescent="0.35">
      <c r="A49" s="13" t="s">
        <v>140</v>
      </c>
      <c r="B49" s="14">
        <v>262.60000000000002</v>
      </c>
      <c r="C49" s="14">
        <v>0</v>
      </c>
      <c r="D49" s="14">
        <v>0</v>
      </c>
      <c r="E49" s="14">
        <v>1312.8</v>
      </c>
      <c r="F49" s="14">
        <v>1575.4</v>
      </c>
      <c r="G49" s="14">
        <v>3000</v>
      </c>
      <c r="H49" s="14">
        <v>1424.6</v>
      </c>
      <c r="I49" s="14">
        <v>47.49</v>
      </c>
    </row>
    <row r="50" spans="1:9" ht="15" thickBot="1" x14ac:dyDescent="0.35">
      <c r="A50" s="13" t="s">
        <v>141</v>
      </c>
      <c r="B50" s="14">
        <v>0</v>
      </c>
      <c r="C50" s="14">
        <v>525.1</v>
      </c>
      <c r="D50" s="14">
        <v>0</v>
      </c>
      <c r="E50" s="14">
        <v>1050.3</v>
      </c>
      <c r="F50" s="14">
        <v>1575.4</v>
      </c>
      <c r="G50" s="14">
        <v>2000</v>
      </c>
      <c r="H50" s="14">
        <v>424.6</v>
      </c>
      <c r="I50" s="14">
        <v>21.23</v>
      </c>
    </row>
    <row r="51" spans="1:9" ht="15" thickBot="1" x14ac:dyDescent="0.35">
      <c r="A51" s="13" t="s">
        <v>142</v>
      </c>
      <c r="B51" s="14">
        <v>0</v>
      </c>
      <c r="C51" s="14">
        <v>525.1</v>
      </c>
      <c r="D51" s="14">
        <v>0</v>
      </c>
      <c r="E51" s="14">
        <v>1312.8</v>
      </c>
      <c r="F51" s="14">
        <v>1838</v>
      </c>
      <c r="G51" s="14">
        <v>2000</v>
      </c>
      <c r="H51" s="14">
        <v>162</v>
      </c>
      <c r="I51" s="14">
        <v>8.1</v>
      </c>
    </row>
    <row r="52" spans="1:9" ht="15" thickBot="1" x14ac:dyDescent="0.35">
      <c r="A52" s="13" t="s">
        <v>143</v>
      </c>
      <c r="B52" s="14">
        <v>0</v>
      </c>
      <c r="C52" s="14">
        <v>0</v>
      </c>
      <c r="D52" s="14">
        <v>525.1</v>
      </c>
      <c r="E52" s="14">
        <v>1312.8</v>
      </c>
      <c r="F52" s="14">
        <v>1838</v>
      </c>
      <c r="G52" s="14">
        <v>1000</v>
      </c>
      <c r="H52" s="14">
        <v>-838</v>
      </c>
      <c r="I52" s="14">
        <v>-83.8</v>
      </c>
    </row>
    <row r="53" spans="1:9" ht="15" thickBot="1" x14ac:dyDescent="0.35">
      <c r="A53" s="13" t="s">
        <v>144</v>
      </c>
      <c r="B53" s="14">
        <v>0</v>
      </c>
      <c r="C53" s="14">
        <v>525.1</v>
      </c>
      <c r="D53" s="14">
        <v>525.1</v>
      </c>
      <c r="E53" s="14">
        <v>1050.3</v>
      </c>
      <c r="F53" s="14">
        <v>2100.6</v>
      </c>
      <c r="G53" s="14">
        <v>2000</v>
      </c>
      <c r="H53" s="14">
        <v>-100.6</v>
      </c>
      <c r="I53" s="14">
        <v>-5.03</v>
      </c>
    </row>
    <row r="54" spans="1:9" ht="15" thickBot="1" x14ac:dyDescent="0.35">
      <c r="A54" s="13" t="s">
        <v>145</v>
      </c>
      <c r="B54" s="14">
        <v>0</v>
      </c>
      <c r="C54" s="14">
        <v>525.1</v>
      </c>
      <c r="D54" s="14">
        <v>525.1</v>
      </c>
      <c r="E54" s="14">
        <v>1312.8</v>
      </c>
      <c r="F54" s="14">
        <v>2363.1</v>
      </c>
      <c r="G54" s="14">
        <v>2000</v>
      </c>
      <c r="H54" s="14">
        <v>-363.1</v>
      </c>
      <c r="I54" s="14">
        <v>-18.16</v>
      </c>
    </row>
    <row r="55" spans="1:9" ht="15" thickBot="1" x14ac:dyDescent="0.35">
      <c r="A55" s="13" t="s">
        <v>146</v>
      </c>
      <c r="B55" s="14">
        <v>0</v>
      </c>
      <c r="C55" s="14">
        <v>0</v>
      </c>
      <c r="D55" s="14">
        <v>0</v>
      </c>
      <c r="E55" s="14">
        <v>1050.3</v>
      </c>
      <c r="F55" s="14">
        <v>1050.3</v>
      </c>
      <c r="G55" s="14">
        <v>1000</v>
      </c>
      <c r="H55" s="14">
        <v>-50.3</v>
      </c>
      <c r="I55" s="14">
        <v>-5.03</v>
      </c>
    </row>
    <row r="56" spans="1:9" ht="15" thickBot="1" x14ac:dyDescent="0.35">
      <c r="A56" s="13" t="s">
        <v>147</v>
      </c>
      <c r="B56" s="14">
        <v>0</v>
      </c>
      <c r="C56" s="14">
        <v>525.1</v>
      </c>
      <c r="D56" s="14">
        <v>0</v>
      </c>
      <c r="E56" s="14">
        <v>1050.3</v>
      </c>
      <c r="F56" s="14">
        <v>1575.4</v>
      </c>
      <c r="G56" s="14">
        <v>2000</v>
      </c>
      <c r="H56" s="14">
        <v>424.6</v>
      </c>
      <c r="I56" s="14">
        <v>21.23</v>
      </c>
    </row>
    <row r="57" spans="1:9" ht="15" thickBot="1" x14ac:dyDescent="0.35">
      <c r="A57" s="13" t="s">
        <v>148</v>
      </c>
      <c r="B57" s="14">
        <v>0</v>
      </c>
      <c r="C57" s="14">
        <v>0</v>
      </c>
      <c r="D57" s="14">
        <v>787.7</v>
      </c>
      <c r="E57" s="14">
        <v>1312.8</v>
      </c>
      <c r="F57" s="14">
        <v>2100.6</v>
      </c>
      <c r="G57" s="14">
        <v>3000</v>
      </c>
      <c r="H57" s="14">
        <v>899.4</v>
      </c>
      <c r="I57" s="14">
        <v>29.98</v>
      </c>
    </row>
    <row r="58" spans="1:9" ht="15" thickBot="1" x14ac:dyDescent="0.35">
      <c r="A58" s="13" t="s">
        <v>149</v>
      </c>
      <c r="B58" s="14">
        <v>262.60000000000002</v>
      </c>
      <c r="C58" s="14">
        <v>525.1</v>
      </c>
      <c r="D58" s="14">
        <v>525.1</v>
      </c>
      <c r="E58" s="14">
        <v>1312.8</v>
      </c>
      <c r="F58" s="14">
        <v>2625.7</v>
      </c>
      <c r="G58" s="14">
        <v>3000</v>
      </c>
      <c r="H58" s="14">
        <v>374.3</v>
      </c>
      <c r="I58" s="14">
        <v>12.48</v>
      </c>
    </row>
    <row r="59" spans="1:9" ht="15" thickBot="1" x14ac:dyDescent="0.35">
      <c r="A59" s="13" t="s">
        <v>150</v>
      </c>
      <c r="B59" s="14">
        <v>0</v>
      </c>
      <c r="C59" s="14">
        <v>525.1</v>
      </c>
      <c r="D59" s="14">
        <v>0</v>
      </c>
      <c r="E59" s="14">
        <v>1312.8</v>
      </c>
      <c r="F59" s="14">
        <v>1838</v>
      </c>
      <c r="G59" s="14">
        <v>1000</v>
      </c>
      <c r="H59" s="14">
        <v>-838</v>
      </c>
      <c r="I59" s="14">
        <v>-83.8</v>
      </c>
    </row>
    <row r="60" spans="1:9" ht="15" thickBot="1" x14ac:dyDescent="0.35">
      <c r="A60" s="13" t="s">
        <v>151</v>
      </c>
      <c r="B60" s="14">
        <v>0</v>
      </c>
      <c r="C60" s="14">
        <v>525.1</v>
      </c>
      <c r="D60" s="14">
        <v>525.1</v>
      </c>
      <c r="E60" s="14">
        <v>1050.3</v>
      </c>
      <c r="F60" s="14">
        <v>2100.6</v>
      </c>
      <c r="G60" s="14">
        <v>2000</v>
      </c>
      <c r="H60" s="14">
        <v>-100.6</v>
      </c>
      <c r="I60" s="14">
        <v>-5.03</v>
      </c>
    </row>
    <row r="61" spans="1:9" ht="15" thickBot="1" x14ac:dyDescent="0.35">
      <c r="A61" s="13" t="s">
        <v>152</v>
      </c>
      <c r="B61" s="14">
        <v>0</v>
      </c>
      <c r="C61" s="14">
        <v>525.1</v>
      </c>
      <c r="D61" s="14">
        <v>787.7</v>
      </c>
      <c r="E61" s="14">
        <v>1050.3</v>
      </c>
      <c r="F61" s="14">
        <v>2363.1</v>
      </c>
      <c r="G61" s="14">
        <v>2000</v>
      </c>
      <c r="H61" s="14">
        <v>-363.1</v>
      </c>
      <c r="I61" s="14">
        <v>-18.16</v>
      </c>
    </row>
    <row r="62" spans="1:9" ht="15" thickBot="1" x14ac:dyDescent="0.35">
      <c r="A62" s="13" t="s">
        <v>153</v>
      </c>
      <c r="B62" s="14">
        <v>0</v>
      </c>
      <c r="C62" s="14">
        <v>525.1</v>
      </c>
      <c r="D62" s="14">
        <v>525.1</v>
      </c>
      <c r="E62" s="14">
        <v>1050.3</v>
      </c>
      <c r="F62" s="14">
        <v>2100.6</v>
      </c>
      <c r="G62" s="14">
        <v>2000</v>
      </c>
      <c r="H62" s="14">
        <v>-100.6</v>
      </c>
      <c r="I62" s="14">
        <v>-5.03</v>
      </c>
    </row>
    <row r="63" spans="1:9" ht="15" thickBot="1" x14ac:dyDescent="0.35">
      <c r="A63" s="13" t="s">
        <v>154</v>
      </c>
      <c r="B63" s="14">
        <v>0</v>
      </c>
      <c r="C63" s="14">
        <v>525.1</v>
      </c>
      <c r="D63" s="14">
        <v>787.7</v>
      </c>
      <c r="E63" s="14">
        <v>1050.3</v>
      </c>
      <c r="F63" s="14">
        <v>2363.1</v>
      </c>
      <c r="G63" s="14">
        <v>2000</v>
      </c>
      <c r="H63" s="14">
        <v>-363.1</v>
      </c>
      <c r="I63" s="14">
        <v>-18.16</v>
      </c>
    </row>
    <row r="64" spans="1:9" ht="15" thickBot="1" x14ac:dyDescent="0.35">
      <c r="A64" s="13" t="s">
        <v>155</v>
      </c>
      <c r="B64" s="14">
        <v>262.60000000000002</v>
      </c>
      <c r="C64" s="14">
        <v>525.1</v>
      </c>
      <c r="D64" s="14">
        <v>787.7</v>
      </c>
      <c r="E64" s="14">
        <v>1050.3</v>
      </c>
      <c r="F64" s="14">
        <v>2625.7</v>
      </c>
      <c r="G64" s="14">
        <v>2000</v>
      </c>
      <c r="H64" s="14">
        <v>-625.70000000000005</v>
      </c>
      <c r="I64" s="14">
        <v>-31.29</v>
      </c>
    </row>
    <row r="65" spans="1:9" ht="15" thickBot="1" x14ac:dyDescent="0.35">
      <c r="A65" s="13" t="s">
        <v>156</v>
      </c>
      <c r="B65" s="14">
        <v>0</v>
      </c>
      <c r="C65" s="14">
        <v>525.1</v>
      </c>
      <c r="D65" s="14">
        <v>787.7</v>
      </c>
      <c r="E65" s="14">
        <v>1312.8</v>
      </c>
      <c r="F65" s="14">
        <v>2625.7</v>
      </c>
      <c r="G65" s="14">
        <v>3000</v>
      </c>
      <c r="H65" s="14">
        <v>374.3</v>
      </c>
      <c r="I65" s="14">
        <v>12.48</v>
      </c>
    </row>
    <row r="66" spans="1:9" ht="15" thickBot="1" x14ac:dyDescent="0.35">
      <c r="G66">
        <f>CORREL(G43:G65,H43:H65)</f>
        <v>0.78576865534145346</v>
      </c>
    </row>
    <row r="67" spans="1:9" ht="18.600000000000001" thickBot="1" x14ac:dyDescent="0.35">
      <c r="A67" s="15" t="s">
        <v>173</v>
      </c>
      <c r="B67" s="16">
        <v>2625.6</v>
      </c>
    </row>
    <row r="68" spans="1:9" ht="18.600000000000001" thickBot="1" x14ac:dyDescent="0.35">
      <c r="A68" s="15" t="s">
        <v>174</v>
      </c>
      <c r="B68" s="16">
        <v>1575.4</v>
      </c>
    </row>
    <row r="69" spans="1:9" ht="18.600000000000001" thickBot="1" x14ac:dyDescent="0.35">
      <c r="A69" s="15" t="s">
        <v>175</v>
      </c>
      <c r="B69" s="16">
        <v>47000.1</v>
      </c>
    </row>
    <row r="70" spans="1:9" ht="18.600000000000001" thickBot="1" x14ac:dyDescent="0.35">
      <c r="A70" s="15" t="s">
        <v>176</v>
      </c>
      <c r="B70" s="16">
        <v>47000</v>
      </c>
    </row>
    <row r="71" spans="1:9" ht="27.6" thickBot="1" x14ac:dyDescent="0.35">
      <c r="A71" s="15" t="s">
        <v>177</v>
      </c>
      <c r="B71" s="16">
        <v>0.1</v>
      </c>
    </row>
    <row r="72" spans="1:9" ht="27.6" thickBot="1" x14ac:dyDescent="0.35">
      <c r="A72" s="15" t="s">
        <v>178</v>
      </c>
      <c r="B72" s="16"/>
    </row>
    <row r="73" spans="1:9" ht="27.6" thickBot="1" x14ac:dyDescent="0.35">
      <c r="A73" s="15" t="s">
        <v>179</v>
      </c>
      <c r="B73" s="16"/>
    </row>
    <row r="74" spans="1:9" ht="18.600000000000001" thickBot="1" x14ac:dyDescent="0.35">
      <c r="A74" s="15" t="s">
        <v>180</v>
      </c>
      <c r="B74" s="16">
        <v>0</v>
      </c>
    </row>
    <row r="77" spans="1:9" ht="18" x14ac:dyDescent="0.35">
      <c r="A77" s="8" t="s">
        <v>181</v>
      </c>
    </row>
    <row r="78" spans="1:9" ht="18" x14ac:dyDescent="0.35">
      <c r="A78" s="8" t="s">
        <v>182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3FB1-9DC8-4545-81B6-B946F899FC46}">
  <dimension ref="A3:B8"/>
  <sheetViews>
    <sheetView workbookViewId="0"/>
  </sheetViews>
  <sheetFormatPr defaultRowHeight="14.4" x14ac:dyDescent="0.3"/>
  <cols>
    <col min="1" max="1" width="12.44140625" bestFit="1" customWidth="1"/>
    <col min="2" max="2" width="21.109375" bestFit="1" customWidth="1"/>
  </cols>
  <sheetData>
    <row r="3" spans="1:2" x14ac:dyDescent="0.3">
      <c r="A3" s="2" t="s">
        <v>29</v>
      </c>
      <c r="B3" t="s">
        <v>190</v>
      </c>
    </row>
    <row r="4" spans="1:2" x14ac:dyDescent="0.3">
      <c r="A4" s="3">
        <v>1000</v>
      </c>
      <c r="B4" s="1">
        <v>12</v>
      </c>
    </row>
    <row r="5" spans="1:2" x14ac:dyDescent="0.3">
      <c r="A5" s="3">
        <v>2000</v>
      </c>
      <c r="B5" s="1">
        <v>57</v>
      </c>
    </row>
    <row r="6" spans="1:2" x14ac:dyDescent="0.3">
      <c r="A6" s="3">
        <v>3000</v>
      </c>
      <c r="B6" s="1">
        <v>12</v>
      </c>
    </row>
    <row r="7" spans="1:2" x14ac:dyDescent="0.3">
      <c r="A7" s="3" t="s">
        <v>189</v>
      </c>
      <c r="B7" s="1"/>
    </row>
    <row r="8" spans="1:2" x14ac:dyDescent="0.3">
      <c r="A8" s="3" t="s">
        <v>30</v>
      </c>
      <c r="B8" s="1">
        <v>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1CE-40FC-47D1-9647-6740003DA3A3}">
  <dimension ref="A1:O104"/>
  <sheetViews>
    <sheetView zoomScaleNormal="145" workbookViewId="0"/>
  </sheetViews>
  <sheetFormatPr defaultColWidth="10.88671875" defaultRowHeight="14.4" x14ac:dyDescent="0.3"/>
  <cols>
    <col min="1" max="1" width="3.109375" bestFit="1" customWidth="1"/>
    <col min="2" max="2" width="11.5546875" bestFit="1" customWidth="1"/>
    <col min="3" max="3" width="12.33203125" bestFit="1" customWidth="1"/>
    <col min="4" max="4" width="10.44140625" bestFit="1" customWidth="1"/>
    <col min="6" max="6" width="7.33203125" bestFit="1" customWidth="1"/>
  </cols>
  <sheetData>
    <row r="1" spans="1:15" x14ac:dyDescent="0.3">
      <c r="A1" t="s">
        <v>183</v>
      </c>
      <c r="B1" t="str">
        <f>'tények (2)'!C1</f>
        <v>palya tipus?</v>
      </c>
      <c r="C1" t="str">
        <f>'tények (2)'!D1</f>
        <v>homerseklet</v>
      </c>
      <c r="D1" t="str">
        <f>'tények (2)'!E1</f>
        <v>nedvesseg</v>
      </c>
      <c r="E1" t="str">
        <f>'tények (2)'!F1</f>
        <v>út minoseg</v>
      </c>
      <c r="F1" t="str">
        <f>'tények (2)'!G1</f>
        <v>CxCyCz</v>
      </c>
      <c r="G1" t="s">
        <v>184</v>
      </c>
      <c r="H1" t="s">
        <v>185</v>
      </c>
      <c r="I1" t="s">
        <v>186</v>
      </c>
      <c r="J1" t="s">
        <v>187</v>
      </c>
      <c r="K1" t="s">
        <v>188</v>
      </c>
      <c r="L1" t="s">
        <v>192</v>
      </c>
      <c r="M1" t="s">
        <v>193</v>
      </c>
      <c r="N1" t="s">
        <v>194</v>
      </c>
      <c r="O1" t="s">
        <v>195</v>
      </c>
    </row>
    <row r="2" spans="1:15" x14ac:dyDescent="0.3">
      <c r="A2">
        <v>1</v>
      </c>
      <c r="B2">
        <f>1</f>
        <v>1</v>
      </c>
      <c r="C2">
        <v>1</v>
      </c>
      <c r="D2">
        <v>1</v>
      </c>
      <c r="E2">
        <v>1</v>
      </c>
      <c r="F2">
        <f>K2</f>
        <v>3000</v>
      </c>
      <c r="G2">
        <f>VLOOKUP(B2&amp;C2&amp;D2&amp;E2,'tények (2)'!A$1:G$24,7,0)</f>
        <v>2000</v>
      </c>
      <c r="H2">
        <f>SUM(L2:O2)</f>
        <v>2625.6000000000004</v>
      </c>
      <c r="I2">
        <f>AVERAGE(C2:E2)</f>
        <v>1</v>
      </c>
      <c r="J2">
        <f>4-I2</f>
        <v>3</v>
      </c>
      <c r="K2">
        <f>1000*ROUND(INT(J2*1000)/1000,)</f>
        <v>3000</v>
      </c>
      <c r="L2">
        <f>VLOOKUP(B2,induktiv!$A$37:$E$40,2,0)</f>
        <v>0</v>
      </c>
      <c r="M2">
        <f>VLOOKUP(C2,induktiv!$A$37:$E$40,3,0)</f>
        <v>525.1</v>
      </c>
      <c r="N2">
        <f>VLOOKUP(D2,induktiv!$A$37:$E$40,4,0)</f>
        <v>787.7</v>
      </c>
      <c r="O2">
        <f>VLOOKUP(E2,induktiv!$A$37:$E$40,5,0)</f>
        <v>1312.8</v>
      </c>
    </row>
    <row r="3" spans="1:15" x14ac:dyDescent="0.3">
      <c r="A3">
        <v>2</v>
      </c>
      <c r="B3">
        <f>1</f>
        <v>1</v>
      </c>
      <c r="C3">
        <v>1</v>
      </c>
      <c r="D3">
        <v>1</v>
      </c>
      <c r="E3">
        <v>2</v>
      </c>
      <c r="F3">
        <f t="shared" ref="F3:F66" si="0">K3</f>
        <v>3000</v>
      </c>
      <c r="G3" t="e">
        <f>VLOOKUP(B3&amp;C3&amp;D3&amp;E3,'tények (2)'!A$1:G$24,7,0)</f>
        <v>#N/A</v>
      </c>
      <c r="H3">
        <f t="shared" ref="H3:H66" si="1">SUM(L3:O3)</f>
        <v>2363.1000000000004</v>
      </c>
      <c r="I3">
        <f t="shared" ref="I3:I66" si="2">AVERAGE(C3:E3)</f>
        <v>1.3333333333333333</v>
      </c>
      <c r="J3">
        <f t="shared" ref="J3:J66" si="3">4-I3</f>
        <v>2.666666666666667</v>
      </c>
      <c r="K3">
        <f t="shared" ref="K3:K66" si="4">1000*ROUND(INT(J3*1000)/1000,)</f>
        <v>3000</v>
      </c>
      <c r="L3">
        <f>VLOOKUP(B3,induktiv!$A$37:$E$40,2,0)</f>
        <v>0</v>
      </c>
      <c r="M3">
        <f>VLOOKUP(C3,induktiv!$A$37:$E$40,3,0)</f>
        <v>525.1</v>
      </c>
      <c r="N3">
        <f>VLOOKUP(D3,induktiv!$A$37:$E$40,4,0)</f>
        <v>787.7</v>
      </c>
      <c r="O3">
        <f>VLOOKUP(E3,induktiv!$A$37:$E$40,5,0)</f>
        <v>1050.3</v>
      </c>
    </row>
    <row r="4" spans="1:15" x14ac:dyDescent="0.3">
      <c r="A4">
        <v>3</v>
      </c>
      <c r="B4">
        <f>1</f>
        <v>1</v>
      </c>
      <c r="C4">
        <v>1</v>
      </c>
      <c r="D4">
        <v>1</v>
      </c>
      <c r="E4">
        <v>3</v>
      </c>
      <c r="F4">
        <f t="shared" si="0"/>
        <v>2000</v>
      </c>
      <c r="G4">
        <f>VLOOKUP(B4&amp;C4&amp;D4&amp;E4,'tények (2)'!A$1:G$24,7,0)</f>
        <v>2000</v>
      </c>
      <c r="H4">
        <f t="shared" si="1"/>
        <v>2363.1000000000004</v>
      </c>
      <c r="I4">
        <f t="shared" si="2"/>
        <v>1.6666666666666667</v>
      </c>
      <c r="J4">
        <f t="shared" si="3"/>
        <v>2.333333333333333</v>
      </c>
      <c r="K4">
        <f t="shared" si="4"/>
        <v>2000</v>
      </c>
      <c r="L4">
        <f>VLOOKUP(B4,induktiv!$A$37:$E$40,2,0)</f>
        <v>0</v>
      </c>
      <c r="M4">
        <f>VLOOKUP(C4,induktiv!$A$37:$E$40,3,0)</f>
        <v>525.1</v>
      </c>
      <c r="N4">
        <f>VLOOKUP(D4,induktiv!$A$37:$E$40,4,0)</f>
        <v>787.7</v>
      </c>
      <c r="O4">
        <f>VLOOKUP(E4,induktiv!$A$37:$E$40,5,0)</f>
        <v>1050.3</v>
      </c>
    </row>
    <row r="5" spans="1:15" x14ac:dyDescent="0.3">
      <c r="A5">
        <v>4</v>
      </c>
      <c r="B5">
        <f>1</f>
        <v>1</v>
      </c>
      <c r="C5">
        <v>1</v>
      </c>
      <c r="D5">
        <v>2</v>
      </c>
      <c r="E5">
        <v>1</v>
      </c>
      <c r="F5">
        <f t="shared" si="0"/>
        <v>3000</v>
      </c>
      <c r="G5">
        <f>VLOOKUP(B5&amp;C5&amp;D5&amp;E5,'tények (2)'!A$1:G$24,7,0)</f>
        <v>1000</v>
      </c>
      <c r="H5">
        <f t="shared" si="1"/>
        <v>1837.9</v>
      </c>
      <c r="I5">
        <f t="shared" si="2"/>
        <v>1.3333333333333333</v>
      </c>
      <c r="J5">
        <f t="shared" si="3"/>
        <v>2.666666666666667</v>
      </c>
      <c r="K5">
        <f t="shared" si="4"/>
        <v>3000</v>
      </c>
      <c r="L5">
        <f>VLOOKUP(B5,induktiv!$A$37:$E$40,2,0)</f>
        <v>0</v>
      </c>
      <c r="M5">
        <f>VLOOKUP(C5,induktiv!$A$37:$E$40,3,0)</f>
        <v>525.1</v>
      </c>
      <c r="N5">
        <f>VLOOKUP(D5,induktiv!$A$37:$E$40,4,0)</f>
        <v>0</v>
      </c>
      <c r="O5">
        <f>VLOOKUP(E5,induktiv!$A$37:$E$40,5,0)</f>
        <v>1312.8</v>
      </c>
    </row>
    <row r="6" spans="1:15" x14ac:dyDescent="0.3">
      <c r="A6">
        <v>5</v>
      </c>
      <c r="B6">
        <f>1</f>
        <v>1</v>
      </c>
      <c r="C6">
        <v>1</v>
      </c>
      <c r="D6">
        <v>2</v>
      </c>
      <c r="E6">
        <v>2</v>
      </c>
      <c r="F6">
        <f t="shared" si="0"/>
        <v>2000</v>
      </c>
      <c r="G6" t="e">
        <f>VLOOKUP(B6&amp;C6&amp;D6&amp;E6,'tények (2)'!A$1:G$24,7,0)</f>
        <v>#N/A</v>
      </c>
      <c r="H6">
        <f t="shared" si="1"/>
        <v>1575.4</v>
      </c>
      <c r="I6">
        <f t="shared" si="2"/>
        <v>1.6666666666666667</v>
      </c>
      <c r="J6">
        <f t="shared" si="3"/>
        <v>2.333333333333333</v>
      </c>
      <c r="K6">
        <f t="shared" si="4"/>
        <v>2000</v>
      </c>
      <c r="L6">
        <f>VLOOKUP(B6,induktiv!$A$37:$E$40,2,0)</f>
        <v>0</v>
      </c>
      <c r="M6">
        <f>VLOOKUP(C6,induktiv!$A$37:$E$40,3,0)</f>
        <v>525.1</v>
      </c>
      <c r="N6">
        <f>VLOOKUP(D6,induktiv!$A$37:$E$40,4,0)</f>
        <v>0</v>
      </c>
      <c r="O6">
        <f>VLOOKUP(E6,induktiv!$A$37:$E$40,5,0)</f>
        <v>1050.3</v>
      </c>
    </row>
    <row r="7" spans="1:15" x14ac:dyDescent="0.3">
      <c r="A7">
        <v>6</v>
      </c>
      <c r="B7">
        <f>1</f>
        <v>1</v>
      </c>
      <c r="C7">
        <v>1</v>
      </c>
      <c r="D7">
        <v>2</v>
      </c>
      <c r="E7">
        <v>3</v>
      </c>
      <c r="F7">
        <f t="shared" si="0"/>
        <v>2000</v>
      </c>
      <c r="G7" t="e">
        <f>VLOOKUP(B7&amp;C7&amp;D7&amp;E7,'tények (2)'!A$1:G$24,7,0)</f>
        <v>#N/A</v>
      </c>
      <c r="H7">
        <f t="shared" si="1"/>
        <v>1575.4</v>
      </c>
      <c r="I7">
        <f t="shared" si="2"/>
        <v>2</v>
      </c>
      <c r="J7">
        <f t="shared" si="3"/>
        <v>2</v>
      </c>
      <c r="K7">
        <f t="shared" si="4"/>
        <v>2000</v>
      </c>
      <c r="L7">
        <f>VLOOKUP(B7,induktiv!$A$37:$E$40,2,0)</f>
        <v>0</v>
      </c>
      <c r="M7">
        <f>VLOOKUP(C7,induktiv!$A$37:$E$40,3,0)</f>
        <v>525.1</v>
      </c>
      <c r="N7">
        <f>VLOOKUP(D7,induktiv!$A$37:$E$40,4,0)</f>
        <v>0</v>
      </c>
      <c r="O7">
        <f>VLOOKUP(E7,induktiv!$A$37:$E$40,5,0)</f>
        <v>1050.3</v>
      </c>
    </row>
    <row r="8" spans="1:15" x14ac:dyDescent="0.3">
      <c r="A8">
        <v>7</v>
      </c>
      <c r="B8">
        <f>1</f>
        <v>1</v>
      </c>
      <c r="C8">
        <v>1</v>
      </c>
      <c r="D8">
        <v>3</v>
      </c>
      <c r="E8">
        <v>1</v>
      </c>
      <c r="F8">
        <f t="shared" si="0"/>
        <v>2000</v>
      </c>
      <c r="G8" t="e">
        <f>VLOOKUP(B8&amp;C8&amp;D8&amp;E8,'tények (2)'!A$1:G$24,7,0)</f>
        <v>#N/A</v>
      </c>
      <c r="H8">
        <f t="shared" si="1"/>
        <v>2363</v>
      </c>
      <c r="I8">
        <f t="shared" si="2"/>
        <v>1.6666666666666667</v>
      </c>
      <c r="J8">
        <f t="shared" si="3"/>
        <v>2.333333333333333</v>
      </c>
      <c r="K8">
        <f t="shared" si="4"/>
        <v>2000</v>
      </c>
      <c r="L8">
        <f>VLOOKUP(B8,induktiv!$A$37:$E$40,2,0)</f>
        <v>0</v>
      </c>
      <c r="M8">
        <f>VLOOKUP(C8,induktiv!$A$37:$E$40,3,0)</f>
        <v>525.1</v>
      </c>
      <c r="N8">
        <f>VLOOKUP(D8,induktiv!$A$37:$E$40,4,0)</f>
        <v>525.1</v>
      </c>
      <c r="O8">
        <f>VLOOKUP(E8,induktiv!$A$37:$E$40,5,0)</f>
        <v>1312.8</v>
      </c>
    </row>
    <row r="9" spans="1:15" x14ac:dyDescent="0.3">
      <c r="A9">
        <v>8</v>
      </c>
      <c r="B9">
        <f>1</f>
        <v>1</v>
      </c>
      <c r="C9">
        <v>1</v>
      </c>
      <c r="D9">
        <v>3</v>
      </c>
      <c r="E9">
        <v>2</v>
      </c>
      <c r="F9">
        <f t="shared" si="0"/>
        <v>2000</v>
      </c>
      <c r="G9" t="e">
        <f>VLOOKUP(B9&amp;C9&amp;D9&amp;E9,'tények (2)'!A$1:G$24,7,0)</f>
        <v>#N/A</v>
      </c>
      <c r="H9">
        <f t="shared" si="1"/>
        <v>2100.5</v>
      </c>
      <c r="I9">
        <f t="shared" si="2"/>
        <v>2</v>
      </c>
      <c r="J9">
        <f t="shared" si="3"/>
        <v>2</v>
      </c>
      <c r="K9">
        <f t="shared" si="4"/>
        <v>2000</v>
      </c>
      <c r="L9">
        <f>VLOOKUP(B9,induktiv!$A$37:$E$40,2,0)</f>
        <v>0</v>
      </c>
      <c r="M9">
        <f>VLOOKUP(C9,induktiv!$A$37:$E$40,3,0)</f>
        <v>525.1</v>
      </c>
      <c r="N9">
        <f>VLOOKUP(D9,induktiv!$A$37:$E$40,4,0)</f>
        <v>525.1</v>
      </c>
      <c r="O9">
        <f>VLOOKUP(E9,induktiv!$A$37:$E$40,5,0)</f>
        <v>1050.3</v>
      </c>
    </row>
    <row r="10" spans="1:15" x14ac:dyDescent="0.3">
      <c r="A10">
        <v>9</v>
      </c>
      <c r="B10">
        <f>1</f>
        <v>1</v>
      </c>
      <c r="C10">
        <v>1</v>
      </c>
      <c r="D10">
        <v>3</v>
      </c>
      <c r="E10">
        <v>3</v>
      </c>
      <c r="F10">
        <f t="shared" si="0"/>
        <v>2000</v>
      </c>
      <c r="G10">
        <f>VLOOKUP(B10&amp;C10&amp;D10&amp;E10,'tények (2)'!A$1:G$24,7,0)</f>
        <v>2000</v>
      </c>
      <c r="H10">
        <f t="shared" si="1"/>
        <v>2100.5</v>
      </c>
      <c r="I10">
        <f t="shared" si="2"/>
        <v>2.3333333333333335</v>
      </c>
      <c r="J10">
        <f t="shared" si="3"/>
        <v>1.6666666666666665</v>
      </c>
      <c r="K10">
        <f t="shared" si="4"/>
        <v>2000</v>
      </c>
      <c r="L10">
        <f>VLOOKUP(B10,induktiv!$A$37:$E$40,2,0)</f>
        <v>0</v>
      </c>
      <c r="M10">
        <f>VLOOKUP(C10,induktiv!$A$37:$E$40,3,0)</f>
        <v>525.1</v>
      </c>
      <c r="N10">
        <f>VLOOKUP(D10,induktiv!$A$37:$E$40,4,0)</f>
        <v>525.1</v>
      </c>
      <c r="O10">
        <f>VLOOKUP(E10,induktiv!$A$37:$E$40,5,0)</f>
        <v>1050.3</v>
      </c>
    </row>
    <row r="11" spans="1:15" x14ac:dyDescent="0.3">
      <c r="A11">
        <v>10</v>
      </c>
      <c r="B11">
        <f>1</f>
        <v>1</v>
      </c>
      <c r="C11">
        <f t="shared" ref="C11:C28" si="5">C2+1</f>
        <v>2</v>
      </c>
      <c r="D11">
        <v>1</v>
      </c>
      <c r="E11">
        <v>1</v>
      </c>
      <c r="F11">
        <f t="shared" si="0"/>
        <v>3000</v>
      </c>
      <c r="G11" t="e">
        <f>VLOOKUP(B11&amp;C11&amp;D11&amp;E11,'tények (2)'!A$1:G$24,7,0)</f>
        <v>#N/A</v>
      </c>
      <c r="H11">
        <f t="shared" si="1"/>
        <v>2625.6000000000004</v>
      </c>
      <c r="I11">
        <f t="shared" si="2"/>
        <v>1.3333333333333333</v>
      </c>
      <c r="J11">
        <f t="shared" si="3"/>
        <v>2.666666666666667</v>
      </c>
      <c r="K11">
        <f t="shared" si="4"/>
        <v>3000</v>
      </c>
      <c r="L11">
        <f>VLOOKUP(B11,induktiv!$A$37:$E$40,2,0)</f>
        <v>0</v>
      </c>
      <c r="M11">
        <f>VLOOKUP(C11,induktiv!$A$37:$E$40,3,0)</f>
        <v>525.1</v>
      </c>
      <c r="N11">
        <f>VLOOKUP(D11,induktiv!$A$37:$E$40,4,0)</f>
        <v>787.7</v>
      </c>
      <c r="O11">
        <f>VLOOKUP(E11,induktiv!$A$37:$E$40,5,0)</f>
        <v>1312.8</v>
      </c>
    </row>
    <row r="12" spans="1:15" x14ac:dyDescent="0.3">
      <c r="A12">
        <v>11</v>
      </c>
      <c r="B12">
        <f>1</f>
        <v>1</v>
      </c>
      <c r="C12">
        <f t="shared" si="5"/>
        <v>2</v>
      </c>
      <c r="D12">
        <v>1</v>
      </c>
      <c r="E12">
        <v>2</v>
      </c>
      <c r="F12">
        <f t="shared" si="0"/>
        <v>2000</v>
      </c>
      <c r="G12" t="e">
        <f>VLOOKUP(B12&amp;C12&amp;D12&amp;E12,'tények (2)'!A$1:G$24,7,0)</f>
        <v>#N/A</v>
      </c>
      <c r="H12">
        <f t="shared" si="1"/>
        <v>2363.1000000000004</v>
      </c>
      <c r="I12">
        <f t="shared" si="2"/>
        <v>1.6666666666666667</v>
      </c>
      <c r="J12">
        <f t="shared" si="3"/>
        <v>2.333333333333333</v>
      </c>
      <c r="K12">
        <f t="shared" si="4"/>
        <v>2000</v>
      </c>
      <c r="L12">
        <f>VLOOKUP(B12,induktiv!$A$37:$E$40,2,0)</f>
        <v>0</v>
      </c>
      <c r="M12">
        <f>VLOOKUP(C12,induktiv!$A$37:$E$40,3,0)</f>
        <v>525.1</v>
      </c>
      <c r="N12">
        <f>VLOOKUP(D12,induktiv!$A$37:$E$40,4,0)</f>
        <v>787.7</v>
      </c>
      <c r="O12">
        <f>VLOOKUP(E12,induktiv!$A$37:$E$40,5,0)</f>
        <v>1050.3</v>
      </c>
    </row>
    <row r="13" spans="1:15" x14ac:dyDescent="0.3">
      <c r="A13">
        <v>12</v>
      </c>
      <c r="B13">
        <f>1</f>
        <v>1</v>
      </c>
      <c r="C13">
        <f t="shared" si="5"/>
        <v>2</v>
      </c>
      <c r="D13">
        <v>1</v>
      </c>
      <c r="E13">
        <v>3</v>
      </c>
      <c r="F13">
        <f t="shared" si="0"/>
        <v>2000</v>
      </c>
      <c r="G13" t="e">
        <f>VLOOKUP(B13&amp;C13&amp;D13&amp;E13,'tények (2)'!A$1:G$24,7,0)</f>
        <v>#N/A</v>
      </c>
      <c r="H13">
        <f t="shared" si="1"/>
        <v>2363.1000000000004</v>
      </c>
      <c r="I13">
        <f t="shared" si="2"/>
        <v>2</v>
      </c>
      <c r="J13">
        <f t="shared" si="3"/>
        <v>2</v>
      </c>
      <c r="K13">
        <f t="shared" si="4"/>
        <v>2000</v>
      </c>
      <c r="L13">
        <f>VLOOKUP(B13,induktiv!$A$37:$E$40,2,0)</f>
        <v>0</v>
      </c>
      <c r="M13">
        <f>VLOOKUP(C13,induktiv!$A$37:$E$40,3,0)</f>
        <v>525.1</v>
      </c>
      <c r="N13">
        <f>VLOOKUP(D13,induktiv!$A$37:$E$40,4,0)</f>
        <v>787.7</v>
      </c>
      <c r="O13">
        <f>VLOOKUP(E13,induktiv!$A$37:$E$40,5,0)</f>
        <v>1050.3</v>
      </c>
    </row>
    <row r="14" spans="1:15" x14ac:dyDescent="0.3">
      <c r="A14">
        <v>13</v>
      </c>
      <c r="B14">
        <f>1</f>
        <v>1</v>
      </c>
      <c r="C14">
        <f t="shared" si="5"/>
        <v>2</v>
      </c>
      <c r="D14">
        <v>2</v>
      </c>
      <c r="E14">
        <v>1</v>
      </c>
      <c r="F14">
        <f t="shared" si="0"/>
        <v>2000</v>
      </c>
      <c r="G14">
        <f>VLOOKUP(B14&amp;C14&amp;D14&amp;E14,'tények (2)'!A$1:G$24,7,0)</f>
        <v>2000</v>
      </c>
      <c r="H14">
        <f t="shared" si="1"/>
        <v>1837.9</v>
      </c>
      <c r="I14">
        <f t="shared" si="2"/>
        <v>1.6666666666666667</v>
      </c>
      <c r="J14">
        <f t="shared" si="3"/>
        <v>2.333333333333333</v>
      </c>
      <c r="K14">
        <f t="shared" si="4"/>
        <v>2000</v>
      </c>
      <c r="L14">
        <f>VLOOKUP(B14,induktiv!$A$37:$E$40,2,0)</f>
        <v>0</v>
      </c>
      <c r="M14">
        <f>VLOOKUP(C14,induktiv!$A$37:$E$40,3,0)</f>
        <v>525.1</v>
      </c>
      <c r="N14">
        <f>VLOOKUP(D14,induktiv!$A$37:$E$40,4,0)</f>
        <v>0</v>
      </c>
      <c r="O14">
        <f>VLOOKUP(E14,induktiv!$A$37:$E$40,5,0)</f>
        <v>1312.8</v>
      </c>
    </row>
    <row r="15" spans="1:15" x14ac:dyDescent="0.3">
      <c r="A15">
        <v>14</v>
      </c>
      <c r="B15">
        <f>1</f>
        <v>1</v>
      </c>
      <c r="C15">
        <f t="shared" si="5"/>
        <v>2</v>
      </c>
      <c r="D15">
        <v>2</v>
      </c>
      <c r="E15">
        <v>2</v>
      </c>
      <c r="F15">
        <f t="shared" si="0"/>
        <v>2000</v>
      </c>
      <c r="G15" t="e">
        <f>VLOOKUP(B15&amp;C15&amp;D15&amp;E15,'tények (2)'!A$1:G$24,7,0)</f>
        <v>#N/A</v>
      </c>
      <c r="H15">
        <f t="shared" si="1"/>
        <v>1575.4</v>
      </c>
      <c r="I15">
        <f t="shared" si="2"/>
        <v>2</v>
      </c>
      <c r="J15">
        <f t="shared" si="3"/>
        <v>2</v>
      </c>
      <c r="K15">
        <f t="shared" si="4"/>
        <v>2000</v>
      </c>
      <c r="L15">
        <f>VLOOKUP(B15,induktiv!$A$37:$E$40,2,0)</f>
        <v>0</v>
      </c>
      <c r="M15">
        <f>VLOOKUP(C15,induktiv!$A$37:$E$40,3,0)</f>
        <v>525.1</v>
      </c>
      <c r="N15">
        <f>VLOOKUP(D15,induktiv!$A$37:$E$40,4,0)</f>
        <v>0</v>
      </c>
      <c r="O15">
        <f>VLOOKUP(E15,induktiv!$A$37:$E$40,5,0)</f>
        <v>1050.3</v>
      </c>
    </row>
    <row r="16" spans="1:15" x14ac:dyDescent="0.3">
      <c r="A16">
        <v>15</v>
      </c>
      <c r="B16">
        <f>1</f>
        <v>1</v>
      </c>
      <c r="C16">
        <f t="shared" si="5"/>
        <v>2</v>
      </c>
      <c r="D16">
        <v>2</v>
      </c>
      <c r="E16">
        <v>3</v>
      </c>
      <c r="F16">
        <f t="shared" si="0"/>
        <v>2000</v>
      </c>
      <c r="G16">
        <f>VLOOKUP(B16&amp;C16&amp;D16&amp;E16,'tények (2)'!A$1:G$24,7,0)</f>
        <v>2000</v>
      </c>
      <c r="H16">
        <f t="shared" si="1"/>
        <v>1575.4</v>
      </c>
      <c r="I16">
        <f t="shared" si="2"/>
        <v>2.3333333333333335</v>
      </c>
      <c r="J16">
        <f t="shared" si="3"/>
        <v>1.6666666666666665</v>
      </c>
      <c r="K16">
        <f t="shared" si="4"/>
        <v>2000</v>
      </c>
      <c r="L16">
        <f>VLOOKUP(B16,induktiv!$A$37:$E$40,2,0)</f>
        <v>0</v>
      </c>
      <c r="M16">
        <f>VLOOKUP(C16,induktiv!$A$37:$E$40,3,0)</f>
        <v>525.1</v>
      </c>
      <c r="N16">
        <f>VLOOKUP(D16,induktiv!$A$37:$E$40,4,0)</f>
        <v>0</v>
      </c>
      <c r="O16">
        <f>VLOOKUP(E16,induktiv!$A$37:$E$40,5,0)</f>
        <v>1050.3</v>
      </c>
    </row>
    <row r="17" spans="1:15" x14ac:dyDescent="0.3">
      <c r="A17">
        <v>16</v>
      </c>
      <c r="B17">
        <f>1</f>
        <v>1</v>
      </c>
      <c r="C17">
        <f t="shared" si="5"/>
        <v>2</v>
      </c>
      <c r="D17">
        <v>3</v>
      </c>
      <c r="E17">
        <v>1</v>
      </c>
      <c r="F17">
        <f t="shared" si="0"/>
        <v>2000</v>
      </c>
      <c r="G17">
        <f>VLOOKUP(B17&amp;C17&amp;D17&amp;E17,'tények (2)'!A$1:G$24,7,0)</f>
        <v>2000</v>
      </c>
      <c r="H17">
        <f t="shared" si="1"/>
        <v>2363</v>
      </c>
      <c r="I17">
        <f t="shared" si="2"/>
        <v>2</v>
      </c>
      <c r="J17">
        <f t="shared" si="3"/>
        <v>2</v>
      </c>
      <c r="K17">
        <f t="shared" si="4"/>
        <v>2000</v>
      </c>
      <c r="L17">
        <f>VLOOKUP(B17,induktiv!$A$37:$E$40,2,0)</f>
        <v>0</v>
      </c>
      <c r="M17">
        <f>VLOOKUP(C17,induktiv!$A$37:$E$40,3,0)</f>
        <v>525.1</v>
      </c>
      <c r="N17">
        <f>VLOOKUP(D17,induktiv!$A$37:$E$40,4,0)</f>
        <v>525.1</v>
      </c>
      <c r="O17">
        <f>VLOOKUP(E17,induktiv!$A$37:$E$40,5,0)</f>
        <v>1312.8</v>
      </c>
    </row>
    <row r="18" spans="1:15" x14ac:dyDescent="0.3">
      <c r="A18">
        <v>17</v>
      </c>
      <c r="B18">
        <f>1</f>
        <v>1</v>
      </c>
      <c r="C18">
        <f t="shared" si="5"/>
        <v>2</v>
      </c>
      <c r="D18">
        <v>3</v>
      </c>
      <c r="E18">
        <v>2</v>
      </c>
      <c r="F18">
        <f t="shared" si="0"/>
        <v>2000</v>
      </c>
      <c r="G18">
        <f>VLOOKUP(B18&amp;C18&amp;D18&amp;E18,'tények (2)'!A$1:G$24,7,0)</f>
        <v>2000</v>
      </c>
      <c r="H18">
        <f t="shared" si="1"/>
        <v>2100.5</v>
      </c>
      <c r="I18">
        <f t="shared" si="2"/>
        <v>2.3333333333333335</v>
      </c>
      <c r="J18">
        <f t="shared" si="3"/>
        <v>1.6666666666666665</v>
      </c>
      <c r="K18">
        <f t="shared" si="4"/>
        <v>2000</v>
      </c>
      <c r="L18">
        <f>VLOOKUP(B18,induktiv!$A$37:$E$40,2,0)</f>
        <v>0</v>
      </c>
      <c r="M18">
        <f>VLOOKUP(C18,induktiv!$A$37:$E$40,3,0)</f>
        <v>525.1</v>
      </c>
      <c r="N18">
        <f>VLOOKUP(D18,induktiv!$A$37:$E$40,4,0)</f>
        <v>525.1</v>
      </c>
      <c r="O18">
        <f>VLOOKUP(E18,induktiv!$A$37:$E$40,5,0)</f>
        <v>1050.3</v>
      </c>
    </row>
    <row r="19" spans="1:15" x14ac:dyDescent="0.3">
      <c r="A19">
        <v>18</v>
      </c>
      <c r="B19">
        <f>1</f>
        <v>1</v>
      </c>
      <c r="C19">
        <f t="shared" si="5"/>
        <v>2</v>
      </c>
      <c r="D19">
        <v>3</v>
      </c>
      <c r="E19">
        <v>3</v>
      </c>
      <c r="F19">
        <f t="shared" si="0"/>
        <v>1000</v>
      </c>
      <c r="G19" t="e">
        <f>VLOOKUP(B19&amp;C19&amp;D19&amp;E19,'tények (2)'!A$1:G$24,7,0)</f>
        <v>#N/A</v>
      </c>
      <c r="H19">
        <f t="shared" si="1"/>
        <v>2100.5</v>
      </c>
      <c r="I19">
        <f t="shared" si="2"/>
        <v>2.6666666666666665</v>
      </c>
      <c r="J19">
        <f t="shared" si="3"/>
        <v>1.3333333333333335</v>
      </c>
      <c r="K19">
        <f t="shared" si="4"/>
        <v>1000</v>
      </c>
      <c r="L19">
        <f>VLOOKUP(B19,induktiv!$A$37:$E$40,2,0)</f>
        <v>0</v>
      </c>
      <c r="M19">
        <f>VLOOKUP(C19,induktiv!$A$37:$E$40,3,0)</f>
        <v>525.1</v>
      </c>
      <c r="N19">
        <f>VLOOKUP(D19,induktiv!$A$37:$E$40,4,0)</f>
        <v>525.1</v>
      </c>
      <c r="O19">
        <f>VLOOKUP(E19,induktiv!$A$37:$E$40,5,0)</f>
        <v>1050.3</v>
      </c>
    </row>
    <row r="20" spans="1:15" x14ac:dyDescent="0.3">
      <c r="A20">
        <v>19</v>
      </c>
      <c r="B20">
        <f>1</f>
        <v>1</v>
      </c>
      <c r="C20">
        <f t="shared" si="5"/>
        <v>3</v>
      </c>
      <c r="D20">
        <v>1</v>
      </c>
      <c r="E20">
        <v>1</v>
      </c>
      <c r="F20">
        <f t="shared" si="0"/>
        <v>2000</v>
      </c>
      <c r="G20">
        <f>VLOOKUP(B20&amp;C20&amp;D20&amp;E20,'tények (2)'!A$1:G$24,7,0)</f>
        <v>3000</v>
      </c>
      <c r="H20">
        <f t="shared" si="1"/>
        <v>2100.5</v>
      </c>
      <c r="I20">
        <f t="shared" si="2"/>
        <v>1.6666666666666667</v>
      </c>
      <c r="J20">
        <f t="shared" si="3"/>
        <v>2.333333333333333</v>
      </c>
      <c r="K20">
        <f t="shared" si="4"/>
        <v>2000</v>
      </c>
      <c r="L20">
        <f>VLOOKUP(B20,induktiv!$A$37:$E$40,2,0)</f>
        <v>0</v>
      </c>
      <c r="M20">
        <f>VLOOKUP(C20,induktiv!$A$37:$E$40,3,0)</f>
        <v>0</v>
      </c>
      <c r="N20">
        <f>VLOOKUP(D20,induktiv!$A$37:$E$40,4,0)</f>
        <v>787.7</v>
      </c>
      <c r="O20">
        <f>VLOOKUP(E20,induktiv!$A$37:$E$40,5,0)</f>
        <v>1312.8</v>
      </c>
    </row>
    <row r="21" spans="1:15" x14ac:dyDescent="0.3">
      <c r="A21">
        <v>20</v>
      </c>
      <c r="B21">
        <f>1</f>
        <v>1</v>
      </c>
      <c r="C21">
        <f t="shared" si="5"/>
        <v>3</v>
      </c>
      <c r="D21">
        <v>1</v>
      </c>
      <c r="E21">
        <v>2</v>
      </c>
      <c r="F21">
        <f t="shared" si="0"/>
        <v>2000</v>
      </c>
      <c r="G21" t="e">
        <f>VLOOKUP(B21&amp;C21&amp;D21&amp;E21,'tények (2)'!A$1:G$24,7,0)</f>
        <v>#N/A</v>
      </c>
      <c r="H21">
        <f t="shared" si="1"/>
        <v>1838</v>
      </c>
      <c r="I21">
        <f t="shared" si="2"/>
        <v>2</v>
      </c>
      <c r="J21">
        <f t="shared" si="3"/>
        <v>2</v>
      </c>
      <c r="K21">
        <f t="shared" si="4"/>
        <v>2000</v>
      </c>
      <c r="L21">
        <f>VLOOKUP(B21,induktiv!$A$37:$E$40,2,0)</f>
        <v>0</v>
      </c>
      <c r="M21">
        <f>VLOOKUP(C21,induktiv!$A$37:$E$40,3,0)</f>
        <v>0</v>
      </c>
      <c r="N21">
        <f>VLOOKUP(D21,induktiv!$A$37:$E$40,4,0)</f>
        <v>787.7</v>
      </c>
      <c r="O21">
        <f>VLOOKUP(E21,induktiv!$A$37:$E$40,5,0)</f>
        <v>1050.3</v>
      </c>
    </row>
    <row r="22" spans="1:15" x14ac:dyDescent="0.3">
      <c r="A22">
        <v>21</v>
      </c>
      <c r="B22">
        <f>1</f>
        <v>1</v>
      </c>
      <c r="C22">
        <f t="shared" si="5"/>
        <v>3</v>
      </c>
      <c r="D22">
        <v>1</v>
      </c>
      <c r="E22">
        <v>3</v>
      </c>
      <c r="F22">
        <f t="shared" si="0"/>
        <v>2000</v>
      </c>
      <c r="G22" t="e">
        <f>VLOOKUP(B22&amp;C22&amp;D22&amp;E22,'tények (2)'!A$1:G$24,7,0)</f>
        <v>#N/A</v>
      </c>
      <c r="H22">
        <f t="shared" si="1"/>
        <v>1838</v>
      </c>
      <c r="I22">
        <f t="shared" si="2"/>
        <v>2.3333333333333335</v>
      </c>
      <c r="J22">
        <f t="shared" si="3"/>
        <v>1.6666666666666665</v>
      </c>
      <c r="K22">
        <f t="shared" si="4"/>
        <v>2000</v>
      </c>
      <c r="L22">
        <f>VLOOKUP(B22,induktiv!$A$37:$E$40,2,0)</f>
        <v>0</v>
      </c>
      <c r="M22">
        <f>VLOOKUP(C22,induktiv!$A$37:$E$40,3,0)</f>
        <v>0</v>
      </c>
      <c r="N22">
        <f>VLOOKUP(D22,induktiv!$A$37:$E$40,4,0)</f>
        <v>787.7</v>
      </c>
      <c r="O22">
        <f>VLOOKUP(E22,induktiv!$A$37:$E$40,5,0)</f>
        <v>1050.3</v>
      </c>
    </row>
    <row r="23" spans="1:15" x14ac:dyDescent="0.3">
      <c r="A23">
        <v>22</v>
      </c>
      <c r="B23">
        <f>1</f>
        <v>1</v>
      </c>
      <c r="C23">
        <f t="shared" si="5"/>
        <v>3</v>
      </c>
      <c r="D23">
        <v>2</v>
      </c>
      <c r="E23">
        <v>1</v>
      </c>
      <c r="F23">
        <f t="shared" si="0"/>
        <v>2000</v>
      </c>
      <c r="G23" t="e">
        <f>VLOOKUP(B23&amp;C23&amp;D23&amp;E23,'tények (2)'!A$1:G$24,7,0)</f>
        <v>#N/A</v>
      </c>
      <c r="H23">
        <f t="shared" si="1"/>
        <v>1312.8</v>
      </c>
      <c r="I23">
        <f t="shared" si="2"/>
        <v>2</v>
      </c>
      <c r="J23">
        <f t="shared" si="3"/>
        <v>2</v>
      </c>
      <c r="K23">
        <f t="shared" si="4"/>
        <v>2000</v>
      </c>
      <c r="L23">
        <f>VLOOKUP(B23,induktiv!$A$37:$E$40,2,0)</f>
        <v>0</v>
      </c>
      <c r="M23">
        <f>VLOOKUP(C23,induktiv!$A$37:$E$40,3,0)</f>
        <v>0</v>
      </c>
      <c r="N23">
        <f>VLOOKUP(D23,induktiv!$A$37:$E$40,4,0)</f>
        <v>0</v>
      </c>
      <c r="O23">
        <f>VLOOKUP(E23,induktiv!$A$37:$E$40,5,0)</f>
        <v>1312.8</v>
      </c>
    </row>
    <row r="24" spans="1:15" x14ac:dyDescent="0.3">
      <c r="A24">
        <v>23</v>
      </c>
      <c r="B24">
        <f>1</f>
        <v>1</v>
      </c>
      <c r="C24">
        <f t="shared" si="5"/>
        <v>3</v>
      </c>
      <c r="D24">
        <v>2</v>
      </c>
      <c r="E24">
        <v>2</v>
      </c>
      <c r="F24">
        <f t="shared" si="0"/>
        <v>2000</v>
      </c>
      <c r="G24" t="e">
        <f>VLOOKUP(B24&amp;C24&amp;D24&amp;E24,'tények (2)'!A$1:G$24,7,0)</f>
        <v>#N/A</v>
      </c>
      <c r="H24">
        <f t="shared" si="1"/>
        <v>1050.3</v>
      </c>
      <c r="I24">
        <f t="shared" si="2"/>
        <v>2.3333333333333335</v>
      </c>
      <c r="J24">
        <f t="shared" si="3"/>
        <v>1.6666666666666665</v>
      </c>
      <c r="K24">
        <f t="shared" si="4"/>
        <v>2000</v>
      </c>
      <c r="L24">
        <f>VLOOKUP(B24,induktiv!$A$37:$E$40,2,0)</f>
        <v>0</v>
      </c>
      <c r="M24">
        <f>VLOOKUP(C24,induktiv!$A$37:$E$40,3,0)</f>
        <v>0</v>
      </c>
      <c r="N24">
        <f>VLOOKUP(D24,induktiv!$A$37:$E$40,4,0)</f>
        <v>0</v>
      </c>
      <c r="O24">
        <f>VLOOKUP(E24,induktiv!$A$37:$E$40,5,0)</f>
        <v>1050.3</v>
      </c>
    </row>
    <row r="25" spans="1:15" x14ac:dyDescent="0.3">
      <c r="A25">
        <v>24</v>
      </c>
      <c r="B25">
        <f>1</f>
        <v>1</v>
      </c>
      <c r="C25">
        <f t="shared" si="5"/>
        <v>3</v>
      </c>
      <c r="D25">
        <v>2</v>
      </c>
      <c r="E25">
        <v>3</v>
      </c>
      <c r="F25">
        <f t="shared" si="0"/>
        <v>1000</v>
      </c>
      <c r="G25">
        <f>VLOOKUP(B25&amp;C25&amp;D25&amp;E25,'tények (2)'!A$1:G$24,7,0)</f>
        <v>1000</v>
      </c>
      <c r="H25">
        <f t="shared" si="1"/>
        <v>1050.3</v>
      </c>
      <c r="I25">
        <f t="shared" si="2"/>
        <v>2.6666666666666665</v>
      </c>
      <c r="J25">
        <f t="shared" si="3"/>
        <v>1.3333333333333335</v>
      </c>
      <c r="K25">
        <f t="shared" si="4"/>
        <v>1000</v>
      </c>
      <c r="L25">
        <f>VLOOKUP(B25,induktiv!$A$37:$E$40,2,0)</f>
        <v>0</v>
      </c>
      <c r="M25">
        <f>VLOOKUP(C25,induktiv!$A$37:$E$40,3,0)</f>
        <v>0</v>
      </c>
      <c r="N25">
        <f>VLOOKUP(D25,induktiv!$A$37:$E$40,4,0)</f>
        <v>0</v>
      </c>
      <c r="O25">
        <f>VLOOKUP(E25,induktiv!$A$37:$E$40,5,0)</f>
        <v>1050.3</v>
      </c>
    </row>
    <row r="26" spans="1:15" x14ac:dyDescent="0.3">
      <c r="A26">
        <v>25</v>
      </c>
      <c r="B26">
        <f>1</f>
        <v>1</v>
      </c>
      <c r="C26">
        <f t="shared" si="5"/>
        <v>3</v>
      </c>
      <c r="D26">
        <v>3</v>
      </c>
      <c r="E26">
        <v>1</v>
      </c>
      <c r="F26">
        <f t="shared" si="0"/>
        <v>2000</v>
      </c>
      <c r="G26">
        <f>VLOOKUP(B26&amp;C26&amp;D26&amp;E26,'tények (2)'!A$1:G$24,7,0)</f>
        <v>1000</v>
      </c>
      <c r="H26">
        <f t="shared" si="1"/>
        <v>1837.9</v>
      </c>
      <c r="I26">
        <f t="shared" si="2"/>
        <v>2.3333333333333335</v>
      </c>
      <c r="J26">
        <f t="shared" si="3"/>
        <v>1.6666666666666665</v>
      </c>
      <c r="K26">
        <f t="shared" si="4"/>
        <v>2000</v>
      </c>
      <c r="L26">
        <f>VLOOKUP(B26,induktiv!$A$37:$E$40,2,0)</f>
        <v>0</v>
      </c>
      <c r="M26">
        <f>VLOOKUP(C26,induktiv!$A$37:$E$40,3,0)</f>
        <v>0</v>
      </c>
      <c r="N26">
        <f>VLOOKUP(D26,induktiv!$A$37:$E$40,4,0)</f>
        <v>525.1</v>
      </c>
      <c r="O26">
        <f>VLOOKUP(E26,induktiv!$A$37:$E$40,5,0)</f>
        <v>1312.8</v>
      </c>
    </row>
    <row r="27" spans="1:15" x14ac:dyDescent="0.3">
      <c r="A27">
        <v>26</v>
      </c>
      <c r="B27">
        <f>1</f>
        <v>1</v>
      </c>
      <c r="C27">
        <f t="shared" si="5"/>
        <v>3</v>
      </c>
      <c r="D27">
        <v>3</v>
      </c>
      <c r="E27">
        <v>2</v>
      </c>
      <c r="F27">
        <f t="shared" si="0"/>
        <v>1000</v>
      </c>
      <c r="G27" t="e">
        <f>VLOOKUP(B27&amp;C27&amp;D27&amp;E27,'tények (2)'!A$1:G$24,7,0)</f>
        <v>#N/A</v>
      </c>
      <c r="H27">
        <f t="shared" si="1"/>
        <v>1575.4</v>
      </c>
      <c r="I27">
        <f t="shared" si="2"/>
        <v>2.6666666666666665</v>
      </c>
      <c r="J27">
        <f t="shared" si="3"/>
        <v>1.3333333333333335</v>
      </c>
      <c r="K27">
        <f t="shared" si="4"/>
        <v>1000</v>
      </c>
      <c r="L27">
        <f>VLOOKUP(B27,induktiv!$A$37:$E$40,2,0)</f>
        <v>0</v>
      </c>
      <c r="M27">
        <f>VLOOKUP(C27,induktiv!$A$37:$E$40,3,0)</f>
        <v>0</v>
      </c>
      <c r="N27">
        <f>VLOOKUP(D27,induktiv!$A$37:$E$40,4,0)</f>
        <v>525.1</v>
      </c>
      <c r="O27">
        <f>VLOOKUP(E27,induktiv!$A$37:$E$40,5,0)</f>
        <v>1050.3</v>
      </c>
    </row>
    <row r="28" spans="1:15" x14ac:dyDescent="0.3">
      <c r="A28">
        <v>27</v>
      </c>
      <c r="B28">
        <f>1</f>
        <v>1</v>
      </c>
      <c r="C28">
        <f t="shared" si="5"/>
        <v>3</v>
      </c>
      <c r="D28">
        <v>3</v>
      </c>
      <c r="E28">
        <v>3</v>
      </c>
      <c r="F28">
        <f t="shared" si="0"/>
        <v>1000</v>
      </c>
      <c r="G28" t="e">
        <f>VLOOKUP(B28&amp;C28&amp;D28&amp;E28,'tények (2)'!A$1:G$24,7,0)</f>
        <v>#N/A</v>
      </c>
      <c r="H28">
        <f t="shared" si="1"/>
        <v>1575.4</v>
      </c>
      <c r="I28">
        <f t="shared" si="2"/>
        <v>3</v>
      </c>
      <c r="J28">
        <f t="shared" si="3"/>
        <v>1</v>
      </c>
      <c r="K28">
        <f t="shared" si="4"/>
        <v>1000</v>
      </c>
      <c r="L28">
        <f>VLOOKUP(B28,induktiv!$A$37:$E$40,2,0)</f>
        <v>0</v>
      </c>
      <c r="M28">
        <f>VLOOKUP(C28,induktiv!$A$37:$E$40,3,0)</f>
        <v>0</v>
      </c>
      <c r="N28">
        <f>VLOOKUP(D28,induktiv!$A$37:$E$40,4,0)</f>
        <v>525.1</v>
      </c>
      <c r="O28">
        <f>VLOOKUP(E28,induktiv!$A$37:$E$40,5,0)</f>
        <v>1050.3</v>
      </c>
    </row>
    <row r="29" spans="1:15" x14ac:dyDescent="0.3">
      <c r="A29">
        <v>28</v>
      </c>
      <c r="B29">
        <f t="shared" ref="B29:B60" si="6">B2+1</f>
        <v>2</v>
      </c>
      <c r="C29">
        <v>1</v>
      </c>
      <c r="D29">
        <v>1</v>
      </c>
      <c r="E29">
        <v>1</v>
      </c>
      <c r="F29">
        <f t="shared" si="0"/>
        <v>3000</v>
      </c>
      <c r="G29" t="e">
        <f>VLOOKUP(B29&amp;C29&amp;D29&amp;E29,'tények (2)'!A$1:G$24,7,0)</f>
        <v>#N/A</v>
      </c>
      <c r="H29">
        <f t="shared" si="1"/>
        <v>2888.2</v>
      </c>
      <c r="I29">
        <f t="shared" si="2"/>
        <v>1</v>
      </c>
      <c r="J29">
        <f t="shared" si="3"/>
        <v>3</v>
      </c>
      <c r="K29">
        <f t="shared" si="4"/>
        <v>3000</v>
      </c>
      <c r="L29">
        <f>VLOOKUP(B29,induktiv!$A$37:$E$40,2,0)</f>
        <v>262.60000000000002</v>
      </c>
      <c r="M29">
        <f>VLOOKUP(C29,induktiv!$A$37:$E$40,3,0)</f>
        <v>525.1</v>
      </c>
      <c r="N29">
        <f>VLOOKUP(D29,induktiv!$A$37:$E$40,4,0)</f>
        <v>787.7</v>
      </c>
      <c r="O29">
        <f>VLOOKUP(E29,induktiv!$A$37:$E$40,5,0)</f>
        <v>1312.8</v>
      </c>
    </row>
    <row r="30" spans="1:15" x14ac:dyDescent="0.3">
      <c r="A30">
        <v>29</v>
      </c>
      <c r="B30">
        <f t="shared" si="6"/>
        <v>2</v>
      </c>
      <c r="C30">
        <v>1</v>
      </c>
      <c r="D30">
        <v>1</v>
      </c>
      <c r="E30">
        <v>2</v>
      </c>
      <c r="F30">
        <f t="shared" si="0"/>
        <v>3000</v>
      </c>
      <c r="G30" t="e">
        <f>VLOOKUP(B30&amp;C30&amp;D30&amp;E30,'tények (2)'!A$1:G$24,7,0)</f>
        <v>#N/A</v>
      </c>
      <c r="H30">
        <f t="shared" si="1"/>
        <v>2625.7</v>
      </c>
      <c r="I30">
        <f t="shared" si="2"/>
        <v>1.3333333333333333</v>
      </c>
      <c r="J30">
        <f t="shared" si="3"/>
        <v>2.666666666666667</v>
      </c>
      <c r="K30">
        <f t="shared" si="4"/>
        <v>3000</v>
      </c>
      <c r="L30">
        <f>VLOOKUP(B30,induktiv!$A$37:$E$40,2,0)</f>
        <v>262.60000000000002</v>
      </c>
      <c r="M30">
        <f>VLOOKUP(C30,induktiv!$A$37:$E$40,3,0)</f>
        <v>525.1</v>
      </c>
      <c r="N30">
        <f>VLOOKUP(D30,induktiv!$A$37:$E$40,4,0)</f>
        <v>787.7</v>
      </c>
      <c r="O30">
        <f>VLOOKUP(E30,induktiv!$A$37:$E$40,5,0)</f>
        <v>1050.3</v>
      </c>
    </row>
    <row r="31" spans="1:15" x14ac:dyDescent="0.3">
      <c r="A31">
        <v>30</v>
      </c>
      <c r="B31">
        <f t="shared" si="6"/>
        <v>2</v>
      </c>
      <c r="C31">
        <v>1</v>
      </c>
      <c r="D31">
        <v>1</v>
      </c>
      <c r="E31">
        <v>3</v>
      </c>
      <c r="F31">
        <f t="shared" si="0"/>
        <v>2000</v>
      </c>
      <c r="G31">
        <f>VLOOKUP(B31&amp;C31&amp;D31&amp;E31,'tények (2)'!A$1:G$24,7,0)</f>
        <v>3000</v>
      </c>
      <c r="H31">
        <f t="shared" si="1"/>
        <v>2625.7</v>
      </c>
      <c r="I31">
        <f t="shared" si="2"/>
        <v>1.6666666666666667</v>
      </c>
      <c r="J31">
        <f t="shared" si="3"/>
        <v>2.333333333333333</v>
      </c>
      <c r="K31">
        <f t="shared" si="4"/>
        <v>2000</v>
      </c>
      <c r="L31">
        <f>VLOOKUP(B31,induktiv!$A$37:$E$40,2,0)</f>
        <v>262.60000000000002</v>
      </c>
      <c r="M31">
        <f>VLOOKUP(C31,induktiv!$A$37:$E$40,3,0)</f>
        <v>525.1</v>
      </c>
      <c r="N31">
        <f>VLOOKUP(D31,induktiv!$A$37:$E$40,4,0)</f>
        <v>787.7</v>
      </c>
      <c r="O31">
        <f>VLOOKUP(E31,induktiv!$A$37:$E$40,5,0)</f>
        <v>1050.3</v>
      </c>
    </row>
    <row r="32" spans="1:15" x14ac:dyDescent="0.3">
      <c r="A32">
        <v>31</v>
      </c>
      <c r="B32">
        <f t="shared" si="6"/>
        <v>2</v>
      </c>
      <c r="C32">
        <v>1</v>
      </c>
      <c r="D32">
        <v>2</v>
      </c>
      <c r="E32">
        <v>1</v>
      </c>
      <c r="F32">
        <f t="shared" si="0"/>
        <v>3000</v>
      </c>
      <c r="G32">
        <f>VLOOKUP(B32&amp;C32&amp;D32&amp;E32,'tények (2)'!A$1:G$24,7,0)</f>
        <v>3000</v>
      </c>
      <c r="H32">
        <f t="shared" si="1"/>
        <v>2100.5</v>
      </c>
      <c r="I32">
        <f t="shared" si="2"/>
        <v>1.3333333333333333</v>
      </c>
      <c r="J32">
        <f t="shared" si="3"/>
        <v>2.666666666666667</v>
      </c>
      <c r="K32">
        <f t="shared" si="4"/>
        <v>3000</v>
      </c>
      <c r="L32">
        <f>VLOOKUP(B32,induktiv!$A$37:$E$40,2,0)</f>
        <v>262.60000000000002</v>
      </c>
      <c r="M32">
        <f>VLOOKUP(C32,induktiv!$A$37:$E$40,3,0)</f>
        <v>525.1</v>
      </c>
      <c r="N32">
        <f>VLOOKUP(D32,induktiv!$A$37:$E$40,4,0)</f>
        <v>0</v>
      </c>
      <c r="O32">
        <f>VLOOKUP(E32,induktiv!$A$37:$E$40,5,0)</f>
        <v>1312.8</v>
      </c>
    </row>
    <row r="33" spans="1:15" x14ac:dyDescent="0.3">
      <c r="A33">
        <v>32</v>
      </c>
      <c r="B33">
        <f t="shared" si="6"/>
        <v>2</v>
      </c>
      <c r="C33">
        <v>1</v>
      </c>
      <c r="D33">
        <v>2</v>
      </c>
      <c r="E33">
        <v>2</v>
      </c>
      <c r="F33">
        <f t="shared" si="0"/>
        <v>2000</v>
      </c>
      <c r="G33" t="e">
        <f>VLOOKUP(B33&amp;C33&amp;D33&amp;E33,'tények (2)'!A$1:G$24,7,0)</f>
        <v>#N/A</v>
      </c>
      <c r="H33">
        <f t="shared" si="1"/>
        <v>1838</v>
      </c>
      <c r="I33">
        <f t="shared" si="2"/>
        <v>1.6666666666666667</v>
      </c>
      <c r="J33">
        <f t="shared" si="3"/>
        <v>2.333333333333333</v>
      </c>
      <c r="K33">
        <f t="shared" si="4"/>
        <v>2000</v>
      </c>
      <c r="L33">
        <f>VLOOKUP(B33,induktiv!$A$37:$E$40,2,0)</f>
        <v>262.60000000000002</v>
      </c>
      <c r="M33">
        <f>VLOOKUP(C33,induktiv!$A$37:$E$40,3,0)</f>
        <v>525.1</v>
      </c>
      <c r="N33">
        <f>VLOOKUP(D33,induktiv!$A$37:$E$40,4,0)</f>
        <v>0</v>
      </c>
      <c r="O33">
        <f>VLOOKUP(E33,induktiv!$A$37:$E$40,5,0)</f>
        <v>1050.3</v>
      </c>
    </row>
    <row r="34" spans="1:15" x14ac:dyDescent="0.3">
      <c r="A34">
        <v>33</v>
      </c>
      <c r="B34">
        <f t="shared" si="6"/>
        <v>2</v>
      </c>
      <c r="C34">
        <v>1</v>
      </c>
      <c r="D34">
        <v>2</v>
      </c>
      <c r="E34">
        <v>3</v>
      </c>
      <c r="F34">
        <f t="shared" si="0"/>
        <v>2000</v>
      </c>
      <c r="G34" t="e">
        <f>VLOOKUP(B34&amp;C34&amp;D34&amp;E34,'tények (2)'!A$1:G$24,7,0)</f>
        <v>#N/A</v>
      </c>
      <c r="H34">
        <f t="shared" si="1"/>
        <v>1838</v>
      </c>
      <c r="I34">
        <f t="shared" si="2"/>
        <v>2</v>
      </c>
      <c r="J34">
        <f t="shared" si="3"/>
        <v>2</v>
      </c>
      <c r="K34">
        <f t="shared" si="4"/>
        <v>2000</v>
      </c>
      <c r="L34">
        <f>VLOOKUP(B34,induktiv!$A$37:$E$40,2,0)</f>
        <v>262.60000000000002</v>
      </c>
      <c r="M34">
        <f>VLOOKUP(C34,induktiv!$A$37:$E$40,3,0)</f>
        <v>525.1</v>
      </c>
      <c r="N34">
        <f>VLOOKUP(D34,induktiv!$A$37:$E$40,4,0)</f>
        <v>0</v>
      </c>
      <c r="O34">
        <f>VLOOKUP(E34,induktiv!$A$37:$E$40,5,0)</f>
        <v>1050.3</v>
      </c>
    </row>
    <row r="35" spans="1:15" x14ac:dyDescent="0.3">
      <c r="A35">
        <v>34</v>
      </c>
      <c r="B35">
        <f t="shared" si="6"/>
        <v>2</v>
      </c>
      <c r="C35">
        <v>1</v>
      </c>
      <c r="D35">
        <v>3</v>
      </c>
      <c r="E35">
        <v>1</v>
      </c>
      <c r="F35">
        <f t="shared" si="0"/>
        <v>2000</v>
      </c>
      <c r="G35">
        <f>VLOOKUP(B35&amp;C35&amp;D35&amp;E35,'tények (2)'!A$1:G$24,7,0)</f>
        <v>3000</v>
      </c>
      <c r="H35">
        <f t="shared" si="1"/>
        <v>2625.6000000000004</v>
      </c>
      <c r="I35">
        <f t="shared" si="2"/>
        <v>1.6666666666666667</v>
      </c>
      <c r="J35">
        <f t="shared" si="3"/>
        <v>2.333333333333333</v>
      </c>
      <c r="K35">
        <f t="shared" si="4"/>
        <v>2000</v>
      </c>
      <c r="L35">
        <f>VLOOKUP(B35,induktiv!$A$37:$E$40,2,0)</f>
        <v>262.60000000000002</v>
      </c>
      <c r="M35">
        <f>VLOOKUP(C35,induktiv!$A$37:$E$40,3,0)</f>
        <v>525.1</v>
      </c>
      <c r="N35">
        <f>VLOOKUP(D35,induktiv!$A$37:$E$40,4,0)</f>
        <v>525.1</v>
      </c>
      <c r="O35">
        <f>VLOOKUP(E35,induktiv!$A$37:$E$40,5,0)</f>
        <v>1312.8</v>
      </c>
    </row>
    <row r="36" spans="1:15" x14ac:dyDescent="0.3">
      <c r="A36">
        <v>35</v>
      </c>
      <c r="B36">
        <f t="shared" si="6"/>
        <v>2</v>
      </c>
      <c r="C36">
        <v>1</v>
      </c>
      <c r="D36">
        <v>3</v>
      </c>
      <c r="E36">
        <v>2</v>
      </c>
      <c r="F36">
        <f t="shared" si="0"/>
        <v>2000</v>
      </c>
      <c r="G36" t="e">
        <f>VLOOKUP(B36&amp;C36&amp;D36&amp;E36,'tények (2)'!A$1:G$24,7,0)</f>
        <v>#N/A</v>
      </c>
      <c r="H36">
        <f t="shared" si="1"/>
        <v>2363.1000000000004</v>
      </c>
      <c r="I36">
        <f t="shared" si="2"/>
        <v>2</v>
      </c>
      <c r="J36">
        <f t="shared" si="3"/>
        <v>2</v>
      </c>
      <c r="K36">
        <f t="shared" si="4"/>
        <v>2000</v>
      </c>
      <c r="L36">
        <f>VLOOKUP(B36,induktiv!$A$37:$E$40,2,0)</f>
        <v>262.60000000000002</v>
      </c>
      <c r="M36">
        <f>VLOOKUP(C36,induktiv!$A$37:$E$40,3,0)</f>
        <v>525.1</v>
      </c>
      <c r="N36">
        <f>VLOOKUP(D36,induktiv!$A$37:$E$40,4,0)</f>
        <v>525.1</v>
      </c>
      <c r="O36">
        <f>VLOOKUP(E36,induktiv!$A$37:$E$40,5,0)</f>
        <v>1050.3</v>
      </c>
    </row>
    <row r="37" spans="1:15" x14ac:dyDescent="0.3">
      <c r="A37">
        <v>36</v>
      </c>
      <c r="B37">
        <f t="shared" si="6"/>
        <v>2</v>
      </c>
      <c r="C37">
        <v>1</v>
      </c>
      <c r="D37">
        <v>3</v>
      </c>
      <c r="E37">
        <v>3</v>
      </c>
      <c r="F37">
        <f t="shared" si="0"/>
        <v>2000</v>
      </c>
      <c r="G37" t="e">
        <f>VLOOKUP(B37&amp;C37&amp;D37&amp;E37,'tények (2)'!A$1:G$24,7,0)</f>
        <v>#N/A</v>
      </c>
      <c r="H37">
        <f t="shared" si="1"/>
        <v>2363.1000000000004</v>
      </c>
      <c r="I37">
        <f t="shared" si="2"/>
        <v>2.3333333333333335</v>
      </c>
      <c r="J37">
        <f t="shared" si="3"/>
        <v>1.6666666666666665</v>
      </c>
      <c r="K37">
        <f t="shared" si="4"/>
        <v>2000</v>
      </c>
      <c r="L37">
        <f>VLOOKUP(B37,induktiv!$A$37:$E$40,2,0)</f>
        <v>262.60000000000002</v>
      </c>
      <c r="M37">
        <f>VLOOKUP(C37,induktiv!$A$37:$E$40,3,0)</f>
        <v>525.1</v>
      </c>
      <c r="N37">
        <f>VLOOKUP(D37,induktiv!$A$37:$E$40,4,0)</f>
        <v>525.1</v>
      </c>
      <c r="O37">
        <f>VLOOKUP(E37,induktiv!$A$37:$E$40,5,0)</f>
        <v>1050.3</v>
      </c>
    </row>
    <row r="38" spans="1:15" x14ac:dyDescent="0.3">
      <c r="A38">
        <v>37</v>
      </c>
      <c r="B38">
        <f t="shared" si="6"/>
        <v>2</v>
      </c>
      <c r="C38">
        <f t="shared" ref="C38:C55" si="7">C29+1</f>
        <v>2</v>
      </c>
      <c r="D38">
        <v>1</v>
      </c>
      <c r="E38">
        <v>1</v>
      </c>
      <c r="F38">
        <f t="shared" si="0"/>
        <v>3000</v>
      </c>
      <c r="G38" t="e">
        <f>VLOOKUP(B38&amp;C38&amp;D38&amp;E38,'tények (2)'!A$1:G$24,7,0)</f>
        <v>#N/A</v>
      </c>
      <c r="H38">
        <f t="shared" si="1"/>
        <v>2888.2</v>
      </c>
      <c r="I38">
        <f t="shared" si="2"/>
        <v>1.3333333333333333</v>
      </c>
      <c r="J38">
        <f t="shared" si="3"/>
        <v>2.666666666666667</v>
      </c>
      <c r="K38">
        <f t="shared" si="4"/>
        <v>3000</v>
      </c>
      <c r="L38">
        <f>VLOOKUP(B38,induktiv!$A$37:$E$40,2,0)</f>
        <v>262.60000000000002</v>
      </c>
      <c r="M38">
        <f>VLOOKUP(C38,induktiv!$A$37:$E$40,3,0)</f>
        <v>525.1</v>
      </c>
      <c r="N38">
        <f>VLOOKUP(D38,induktiv!$A$37:$E$40,4,0)</f>
        <v>787.7</v>
      </c>
      <c r="O38">
        <f>VLOOKUP(E38,induktiv!$A$37:$E$40,5,0)</f>
        <v>1312.8</v>
      </c>
    </row>
    <row r="39" spans="1:15" x14ac:dyDescent="0.3">
      <c r="A39">
        <v>38</v>
      </c>
      <c r="B39">
        <f t="shared" si="6"/>
        <v>2</v>
      </c>
      <c r="C39">
        <f t="shared" si="7"/>
        <v>2</v>
      </c>
      <c r="D39">
        <v>1</v>
      </c>
      <c r="E39">
        <v>2</v>
      </c>
      <c r="F39">
        <f t="shared" si="0"/>
        <v>2000</v>
      </c>
      <c r="G39" t="e">
        <f>VLOOKUP(B39&amp;C39&amp;D39&amp;E39,'tények (2)'!A$1:G$24,7,0)</f>
        <v>#N/A</v>
      </c>
      <c r="H39">
        <f t="shared" si="1"/>
        <v>2625.7</v>
      </c>
      <c r="I39">
        <f t="shared" si="2"/>
        <v>1.6666666666666667</v>
      </c>
      <c r="J39">
        <f t="shared" si="3"/>
        <v>2.333333333333333</v>
      </c>
      <c r="K39">
        <f t="shared" si="4"/>
        <v>2000</v>
      </c>
      <c r="L39">
        <f>VLOOKUP(B39,induktiv!$A$37:$E$40,2,0)</f>
        <v>262.60000000000002</v>
      </c>
      <c r="M39">
        <f>VLOOKUP(C39,induktiv!$A$37:$E$40,3,0)</f>
        <v>525.1</v>
      </c>
      <c r="N39">
        <f>VLOOKUP(D39,induktiv!$A$37:$E$40,4,0)</f>
        <v>787.7</v>
      </c>
      <c r="O39">
        <f>VLOOKUP(E39,induktiv!$A$37:$E$40,5,0)</f>
        <v>1050.3</v>
      </c>
    </row>
    <row r="40" spans="1:15" x14ac:dyDescent="0.3">
      <c r="A40">
        <v>39</v>
      </c>
      <c r="B40">
        <f t="shared" si="6"/>
        <v>2</v>
      </c>
      <c r="C40">
        <f t="shared" si="7"/>
        <v>2</v>
      </c>
      <c r="D40">
        <v>1</v>
      </c>
      <c r="E40">
        <v>3</v>
      </c>
      <c r="F40">
        <f t="shared" si="0"/>
        <v>2000</v>
      </c>
      <c r="G40" t="e">
        <f>VLOOKUP(B40&amp;C40&amp;D40&amp;E40,'tények (2)'!A$1:G$24,7,0)</f>
        <v>#N/A</v>
      </c>
      <c r="H40">
        <f t="shared" si="1"/>
        <v>2625.7</v>
      </c>
      <c r="I40">
        <f t="shared" si="2"/>
        <v>2</v>
      </c>
      <c r="J40">
        <f t="shared" si="3"/>
        <v>2</v>
      </c>
      <c r="K40">
        <f t="shared" si="4"/>
        <v>2000</v>
      </c>
      <c r="L40">
        <f>VLOOKUP(B40,induktiv!$A$37:$E$40,2,0)</f>
        <v>262.60000000000002</v>
      </c>
      <c r="M40">
        <f>VLOOKUP(C40,induktiv!$A$37:$E$40,3,0)</f>
        <v>525.1</v>
      </c>
      <c r="N40">
        <f>VLOOKUP(D40,induktiv!$A$37:$E$40,4,0)</f>
        <v>787.7</v>
      </c>
      <c r="O40">
        <f>VLOOKUP(E40,induktiv!$A$37:$E$40,5,0)</f>
        <v>1050.3</v>
      </c>
    </row>
    <row r="41" spans="1:15" x14ac:dyDescent="0.3">
      <c r="A41">
        <v>40</v>
      </c>
      <c r="B41">
        <f t="shared" si="6"/>
        <v>2</v>
      </c>
      <c r="C41">
        <f t="shared" si="7"/>
        <v>2</v>
      </c>
      <c r="D41">
        <v>2</v>
      </c>
      <c r="E41">
        <v>1</v>
      </c>
      <c r="F41">
        <f t="shared" si="0"/>
        <v>2000</v>
      </c>
      <c r="G41" t="e">
        <f>VLOOKUP(B41&amp;C41&amp;D41&amp;E41,'tények (2)'!A$1:G$24,7,0)</f>
        <v>#N/A</v>
      </c>
      <c r="H41">
        <f t="shared" si="1"/>
        <v>2100.5</v>
      </c>
      <c r="I41">
        <f t="shared" si="2"/>
        <v>1.6666666666666667</v>
      </c>
      <c r="J41">
        <f t="shared" si="3"/>
        <v>2.333333333333333</v>
      </c>
      <c r="K41">
        <f t="shared" si="4"/>
        <v>2000</v>
      </c>
      <c r="L41">
        <f>VLOOKUP(B41,induktiv!$A$37:$E$40,2,0)</f>
        <v>262.60000000000002</v>
      </c>
      <c r="M41">
        <f>VLOOKUP(C41,induktiv!$A$37:$E$40,3,0)</f>
        <v>525.1</v>
      </c>
      <c r="N41">
        <f>VLOOKUP(D41,induktiv!$A$37:$E$40,4,0)</f>
        <v>0</v>
      </c>
      <c r="O41">
        <f>VLOOKUP(E41,induktiv!$A$37:$E$40,5,0)</f>
        <v>1312.8</v>
      </c>
    </row>
    <row r="42" spans="1:15" x14ac:dyDescent="0.3">
      <c r="A42">
        <v>41</v>
      </c>
      <c r="B42">
        <f t="shared" si="6"/>
        <v>2</v>
      </c>
      <c r="C42">
        <f t="shared" si="7"/>
        <v>2</v>
      </c>
      <c r="D42">
        <v>2</v>
      </c>
      <c r="E42">
        <v>2</v>
      </c>
      <c r="F42">
        <f t="shared" si="0"/>
        <v>2000</v>
      </c>
      <c r="G42" t="e">
        <f>VLOOKUP(B42&amp;C42&amp;D42&amp;E42,'tények (2)'!A$1:G$24,7,0)</f>
        <v>#N/A</v>
      </c>
      <c r="H42">
        <f t="shared" si="1"/>
        <v>1838</v>
      </c>
      <c r="I42">
        <f t="shared" si="2"/>
        <v>2</v>
      </c>
      <c r="J42">
        <f t="shared" si="3"/>
        <v>2</v>
      </c>
      <c r="K42">
        <f t="shared" si="4"/>
        <v>2000</v>
      </c>
      <c r="L42">
        <f>VLOOKUP(B42,induktiv!$A$37:$E$40,2,0)</f>
        <v>262.60000000000002</v>
      </c>
      <c r="M42">
        <f>VLOOKUP(C42,induktiv!$A$37:$E$40,3,0)</f>
        <v>525.1</v>
      </c>
      <c r="N42">
        <f>VLOOKUP(D42,induktiv!$A$37:$E$40,4,0)</f>
        <v>0</v>
      </c>
      <c r="O42">
        <f>VLOOKUP(E42,induktiv!$A$37:$E$40,5,0)</f>
        <v>1050.3</v>
      </c>
    </row>
    <row r="43" spans="1:15" x14ac:dyDescent="0.3">
      <c r="A43">
        <v>42</v>
      </c>
      <c r="B43">
        <f t="shared" si="6"/>
        <v>2</v>
      </c>
      <c r="C43">
        <f t="shared" si="7"/>
        <v>2</v>
      </c>
      <c r="D43">
        <v>2</v>
      </c>
      <c r="E43">
        <v>3</v>
      </c>
      <c r="F43">
        <f t="shared" si="0"/>
        <v>2000</v>
      </c>
      <c r="G43" t="e">
        <f>VLOOKUP(B43&amp;C43&amp;D43&amp;E43,'tények (2)'!A$1:G$24,7,0)</f>
        <v>#N/A</v>
      </c>
      <c r="H43">
        <f t="shared" si="1"/>
        <v>1838</v>
      </c>
      <c r="I43">
        <f t="shared" si="2"/>
        <v>2.3333333333333335</v>
      </c>
      <c r="J43">
        <f t="shared" si="3"/>
        <v>1.6666666666666665</v>
      </c>
      <c r="K43">
        <f t="shared" si="4"/>
        <v>2000</v>
      </c>
      <c r="L43">
        <f>VLOOKUP(B43,induktiv!$A$37:$E$40,2,0)</f>
        <v>262.60000000000002</v>
      </c>
      <c r="M43">
        <f>VLOOKUP(C43,induktiv!$A$37:$E$40,3,0)</f>
        <v>525.1</v>
      </c>
      <c r="N43">
        <f>VLOOKUP(D43,induktiv!$A$37:$E$40,4,0)</f>
        <v>0</v>
      </c>
      <c r="O43">
        <f>VLOOKUP(E43,induktiv!$A$37:$E$40,5,0)</f>
        <v>1050.3</v>
      </c>
    </row>
    <row r="44" spans="1:15" x14ac:dyDescent="0.3">
      <c r="A44">
        <v>43</v>
      </c>
      <c r="B44">
        <f t="shared" si="6"/>
        <v>2</v>
      </c>
      <c r="C44">
        <f t="shared" si="7"/>
        <v>2</v>
      </c>
      <c r="D44">
        <v>3</v>
      </c>
      <c r="E44">
        <v>1</v>
      </c>
      <c r="F44">
        <f t="shared" si="0"/>
        <v>2000</v>
      </c>
      <c r="G44" t="e">
        <f>VLOOKUP(B44&amp;C44&amp;D44&amp;E44,'tények (2)'!A$1:G$24,7,0)</f>
        <v>#N/A</v>
      </c>
      <c r="H44">
        <f t="shared" si="1"/>
        <v>2625.6000000000004</v>
      </c>
      <c r="I44">
        <f t="shared" si="2"/>
        <v>2</v>
      </c>
      <c r="J44">
        <f t="shared" si="3"/>
        <v>2</v>
      </c>
      <c r="K44">
        <f t="shared" si="4"/>
        <v>2000</v>
      </c>
      <c r="L44">
        <f>VLOOKUP(B44,induktiv!$A$37:$E$40,2,0)</f>
        <v>262.60000000000002</v>
      </c>
      <c r="M44">
        <f>VLOOKUP(C44,induktiv!$A$37:$E$40,3,0)</f>
        <v>525.1</v>
      </c>
      <c r="N44">
        <f>VLOOKUP(D44,induktiv!$A$37:$E$40,4,0)</f>
        <v>525.1</v>
      </c>
      <c r="O44">
        <f>VLOOKUP(E44,induktiv!$A$37:$E$40,5,0)</f>
        <v>1312.8</v>
      </c>
    </row>
    <row r="45" spans="1:15" x14ac:dyDescent="0.3">
      <c r="A45">
        <v>44</v>
      </c>
      <c r="B45">
        <f t="shared" si="6"/>
        <v>2</v>
      </c>
      <c r="C45">
        <f t="shared" si="7"/>
        <v>2</v>
      </c>
      <c r="D45">
        <v>3</v>
      </c>
      <c r="E45">
        <v>2</v>
      </c>
      <c r="F45">
        <f t="shared" si="0"/>
        <v>2000</v>
      </c>
      <c r="G45" t="e">
        <f>VLOOKUP(B45&amp;C45&amp;D45&amp;E45,'tények (2)'!A$1:G$24,7,0)</f>
        <v>#N/A</v>
      </c>
      <c r="H45">
        <f t="shared" si="1"/>
        <v>2363.1000000000004</v>
      </c>
      <c r="I45">
        <f t="shared" si="2"/>
        <v>2.3333333333333335</v>
      </c>
      <c r="J45">
        <f t="shared" si="3"/>
        <v>1.6666666666666665</v>
      </c>
      <c r="K45">
        <f t="shared" si="4"/>
        <v>2000</v>
      </c>
      <c r="L45">
        <f>VLOOKUP(B45,induktiv!$A$37:$E$40,2,0)</f>
        <v>262.60000000000002</v>
      </c>
      <c r="M45">
        <f>VLOOKUP(C45,induktiv!$A$37:$E$40,3,0)</f>
        <v>525.1</v>
      </c>
      <c r="N45">
        <f>VLOOKUP(D45,induktiv!$A$37:$E$40,4,0)</f>
        <v>525.1</v>
      </c>
      <c r="O45">
        <f>VLOOKUP(E45,induktiv!$A$37:$E$40,5,0)</f>
        <v>1050.3</v>
      </c>
    </row>
    <row r="46" spans="1:15" x14ac:dyDescent="0.3">
      <c r="A46">
        <v>45</v>
      </c>
      <c r="B46">
        <f t="shared" si="6"/>
        <v>2</v>
      </c>
      <c r="C46">
        <f t="shared" si="7"/>
        <v>2</v>
      </c>
      <c r="D46">
        <v>3</v>
      </c>
      <c r="E46">
        <v>3</v>
      </c>
      <c r="F46">
        <f t="shared" si="0"/>
        <v>1000</v>
      </c>
      <c r="G46" t="e">
        <f>VLOOKUP(B46&amp;C46&amp;D46&amp;E46,'tények (2)'!A$1:G$24,7,0)</f>
        <v>#N/A</v>
      </c>
      <c r="H46">
        <f t="shared" si="1"/>
        <v>2363.1000000000004</v>
      </c>
      <c r="I46">
        <f t="shared" si="2"/>
        <v>2.6666666666666665</v>
      </c>
      <c r="J46">
        <f t="shared" si="3"/>
        <v>1.3333333333333335</v>
      </c>
      <c r="K46">
        <f t="shared" si="4"/>
        <v>1000</v>
      </c>
      <c r="L46">
        <f>VLOOKUP(B46,induktiv!$A$37:$E$40,2,0)</f>
        <v>262.60000000000002</v>
      </c>
      <c r="M46">
        <f>VLOOKUP(C46,induktiv!$A$37:$E$40,3,0)</f>
        <v>525.1</v>
      </c>
      <c r="N46">
        <f>VLOOKUP(D46,induktiv!$A$37:$E$40,4,0)</f>
        <v>525.1</v>
      </c>
      <c r="O46">
        <f>VLOOKUP(E46,induktiv!$A$37:$E$40,5,0)</f>
        <v>1050.3</v>
      </c>
    </row>
    <row r="47" spans="1:15" x14ac:dyDescent="0.3">
      <c r="A47">
        <v>46</v>
      </c>
      <c r="B47">
        <f t="shared" si="6"/>
        <v>2</v>
      </c>
      <c r="C47">
        <f t="shared" si="7"/>
        <v>3</v>
      </c>
      <c r="D47">
        <v>1</v>
      </c>
      <c r="E47">
        <v>1</v>
      </c>
      <c r="F47">
        <f t="shared" si="0"/>
        <v>2000</v>
      </c>
      <c r="G47" t="e">
        <f>VLOOKUP(B47&amp;C47&amp;D47&amp;E47,'tények (2)'!A$1:G$24,7,0)</f>
        <v>#N/A</v>
      </c>
      <c r="H47">
        <f t="shared" si="1"/>
        <v>2363.1000000000004</v>
      </c>
      <c r="I47">
        <f t="shared" si="2"/>
        <v>1.6666666666666667</v>
      </c>
      <c r="J47">
        <f t="shared" si="3"/>
        <v>2.333333333333333</v>
      </c>
      <c r="K47">
        <f t="shared" si="4"/>
        <v>2000</v>
      </c>
      <c r="L47">
        <f>VLOOKUP(B47,induktiv!$A$37:$E$40,2,0)</f>
        <v>262.60000000000002</v>
      </c>
      <c r="M47">
        <f>VLOOKUP(C47,induktiv!$A$37:$E$40,3,0)</f>
        <v>0</v>
      </c>
      <c r="N47">
        <f>VLOOKUP(D47,induktiv!$A$37:$E$40,4,0)</f>
        <v>787.7</v>
      </c>
      <c r="O47">
        <f>VLOOKUP(E47,induktiv!$A$37:$E$40,5,0)</f>
        <v>1312.8</v>
      </c>
    </row>
    <row r="48" spans="1:15" x14ac:dyDescent="0.3">
      <c r="A48">
        <v>47</v>
      </c>
      <c r="B48">
        <f t="shared" si="6"/>
        <v>2</v>
      </c>
      <c r="C48">
        <f t="shared" si="7"/>
        <v>3</v>
      </c>
      <c r="D48">
        <v>1</v>
      </c>
      <c r="E48">
        <v>2</v>
      </c>
      <c r="F48">
        <f t="shared" si="0"/>
        <v>2000</v>
      </c>
      <c r="G48" t="e">
        <f>VLOOKUP(B48&amp;C48&amp;D48&amp;E48,'tények (2)'!A$1:G$24,7,0)</f>
        <v>#N/A</v>
      </c>
      <c r="H48">
        <f t="shared" si="1"/>
        <v>2100.6000000000004</v>
      </c>
      <c r="I48">
        <f t="shared" si="2"/>
        <v>2</v>
      </c>
      <c r="J48">
        <f t="shared" si="3"/>
        <v>2</v>
      </c>
      <c r="K48">
        <f t="shared" si="4"/>
        <v>2000</v>
      </c>
      <c r="L48">
        <f>VLOOKUP(B48,induktiv!$A$37:$E$40,2,0)</f>
        <v>262.60000000000002</v>
      </c>
      <c r="M48">
        <f>VLOOKUP(C48,induktiv!$A$37:$E$40,3,0)</f>
        <v>0</v>
      </c>
      <c r="N48">
        <f>VLOOKUP(D48,induktiv!$A$37:$E$40,4,0)</f>
        <v>787.7</v>
      </c>
      <c r="O48">
        <f>VLOOKUP(E48,induktiv!$A$37:$E$40,5,0)</f>
        <v>1050.3</v>
      </c>
    </row>
    <row r="49" spans="1:15" x14ac:dyDescent="0.3">
      <c r="A49">
        <v>48</v>
      </c>
      <c r="B49">
        <f t="shared" si="6"/>
        <v>2</v>
      </c>
      <c r="C49">
        <f t="shared" si="7"/>
        <v>3</v>
      </c>
      <c r="D49">
        <v>1</v>
      </c>
      <c r="E49">
        <v>3</v>
      </c>
      <c r="F49">
        <f t="shared" si="0"/>
        <v>2000</v>
      </c>
      <c r="G49" t="e">
        <f>VLOOKUP(B49&amp;C49&amp;D49&amp;E49,'tények (2)'!A$1:G$24,7,0)</f>
        <v>#N/A</v>
      </c>
      <c r="H49">
        <f t="shared" si="1"/>
        <v>2100.6000000000004</v>
      </c>
      <c r="I49">
        <f t="shared" si="2"/>
        <v>2.3333333333333335</v>
      </c>
      <c r="J49">
        <f t="shared" si="3"/>
        <v>1.6666666666666665</v>
      </c>
      <c r="K49">
        <f t="shared" si="4"/>
        <v>2000</v>
      </c>
      <c r="L49">
        <f>VLOOKUP(B49,induktiv!$A$37:$E$40,2,0)</f>
        <v>262.60000000000002</v>
      </c>
      <c r="M49">
        <f>VLOOKUP(C49,induktiv!$A$37:$E$40,3,0)</f>
        <v>0</v>
      </c>
      <c r="N49">
        <f>VLOOKUP(D49,induktiv!$A$37:$E$40,4,0)</f>
        <v>787.7</v>
      </c>
      <c r="O49">
        <f>VLOOKUP(E49,induktiv!$A$37:$E$40,5,0)</f>
        <v>1050.3</v>
      </c>
    </row>
    <row r="50" spans="1:15" x14ac:dyDescent="0.3">
      <c r="A50">
        <v>49</v>
      </c>
      <c r="B50">
        <f t="shared" si="6"/>
        <v>2</v>
      </c>
      <c r="C50">
        <f t="shared" si="7"/>
        <v>3</v>
      </c>
      <c r="D50">
        <v>2</v>
      </c>
      <c r="E50">
        <v>1</v>
      </c>
      <c r="F50">
        <f t="shared" si="0"/>
        <v>2000</v>
      </c>
      <c r="G50">
        <f>VLOOKUP(B50&amp;C50&amp;D50&amp;E50,'tények (2)'!A$1:G$24,7,0)</f>
        <v>3000</v>
      </c>
      <c r="H50">
        <f t="shared" si="1"/>
        <v>1575.4</v>
      </c>
      <c r="I50">
        <f t="shared" si="2"/>
        <v>2</v>
      </c>
      <c r="J50">
        <f t="shared" si="3"/>
        <v>2</v>
      </c>
      <c r="K50">
        <f t="shared" si="4"/>
        <v>2000</v>
      </c>
      <c r="L50">
        <f>VLOOKUP(B50,induktiv!$A$37:$E$40,2,0)</f>
        <v>262.60000000000002</v>
      </c>
      <c r="M50">
        <f>VLOOKUP(C50,induktiv!$A$37:$E$40,3,0)</f>
        <v>0</v>
      </c>
      <c r="N50">
        <f>VLOOKUP(D50,induktiv!$A$37:$E$40,4,0)</f>
        <v>0</v>
      </c>
      <c r="O50">
        <f>VLOOKUP(E50,induktiv!$A$37:$E$40,5,0)</f>
        <v>1312.8</v>
      </c>
    </row>
    <row r="51" spans="1:15" x14ac:dyDescent="0.3">
      <c r="A51">
        <v>50</v>
      </c>
      <c r="B51">
        <f t="shared" si="6"/>
        <v>2</v>
      </c>
      <c r="C51">
        <f t="shared" si="7"/>
        <v>3</v>
      </c>
      <c r="D51">
        <v>2</v>
      </c>
      <c r="E51">
        <v>2</v>
      </c>
      <c r="F51">
        <f t="shared" si="0"/>
        <v>2000</v>
      </c>
      <c r="G51" t="e">
        <f>VLOOKUP(B51&amp;C51&amp;D51&amp;E51,'tények (2)'!A$1:G$24,7,0)</f>
        <v>#N/A</v>
      </c>
      <c r="H51">
        <f t="shared" si="1"/>
        <v>1312.9</v>
      </c>
      <c r="I51">
        <f t="shared" si="2"/>
        <v>2.3333333333333335</v>
      </c>
      <c r="J51">
        <f t="shared" si="3"/>
        <v>1.6666666666666665</v>
      </c>
      <c r="K51">
        <f t="shared" si="4"/>
        <v>2000</v>
      </c>
      <c r="L51">
        <f>VLOOKUP(B51,induktiv!$A$37:$E$40,2,0)</f>
        <v>262.60000000000002</v>
      </c>
      <c r="M51">
        <f>VLOOKUP(C51,induktiv!$A$37:$E$40,3,0)</f>
        <v>0</v>
      </c>
      <c r="N51">
        <f>VLOOKUP(D51,induktiv!$A$37:$E$40,4,0)</f>
        <v>0</v>
      </c>
      <c r="O51">
        <f>VLOOKUP(E51,induktiv!$A$37:$E$40,5,0)</f>
        <v>1050.3</v>
      </c>
    </row>
    <row r="52" spans="1:15" x14ac:dyDescent="0.3">
      <c r="A52">
        <v>51</v>
      </c>
      <c r="B52">
        <f t="shared" si="6"/>
        <v>2</v>
      </c>
      <c r="C52">
        <f t="shared" si="7"/>
        <v>3</v>
      </c>
      <c r="D52">
        <v>2</v>
      </c>
      <c r="E52">
        <v>3</v>
      </c>
      <c r="F52">
        <f t="shared" si="0"/>
        <v>1000</v>
      </c>
      <c r="G52" t="e">
        <f>VLOOKUP(B52&amp;C52&amp;D52&amp;E52,'tények (2)'!A$1:G$24,7,0)</f>
        <v>#N/A</v>
      </c>
      <c r="H52">
        <f t="shared" si="1"/>
        <v>1312.9</v>
      </c>
      <c r="I52">
        <f t="shared" si="2"/>
        <v>2.6666666666666665</v>
      </c>
      <c r="J52">
        <f t="shared" si="3"/>
        <v>1.3333333333333335</v>
      </c>
      <c r="K52">
        <f t="shared" si="4"/>
        <v>1000</v>
      </c>
      <c r="L52">
        <f>VLOOKUP(B52,induktiv!$A$37:$E$40,2,0)</f>
        <v>262.60000000000002</v>
      </c>
      <c r="M52">
        <f>VLOOKUP(C52,induktiv!$A$37:$E$40,3,0)</f>
        <v>0</v>
      </c>
      <c r="N52">
        <f>VLOOKUP(D52,induktiv!$A$37:$E$40,4,0)</f>
        <v>0</v>
      </c>
      <c r="O52">
        <f>VLOOKUP(E52,induktiv!$A$37:$E$40,5,0)</f>
        <v>1050.3</v>
      </c>
    </row>
    <row r="53" spans="1:15" x14ac:dyDescent="0.3">
      <c r="A53">
        <v>52</v>
      </c>
      <c r="B53">
        <f t="shared" si="6"/>
        <v>2</v>
      </c>
      <c r="C53">
        <f t="shared" si="7"/>
        <v>3</v>
      </c>
      <c r="D53">
        <v>3</v>
      </c>
      <c r="E53">
        <v>1</v>
      </c>
      <c r="F53">
        <f t="shared" si="0"/>
        <v>2000</v>
      </c>
      <c r="G53" t="e">
        <f>VLOOKUP(B53&amp;C53&amp;D53&amp;E53,'tények (2)'!A$1:G$24,7,0)</f>
        <v>#N/A</v>
      </c>
      <c r="H53">
        <f t="shared" si="1"/>
        <v>2100.5</v>
      </c>
      <c r="I53">
        <f t="shared" si="2"/>
        <v>2.3333333333333335</v>
      </c>
      <c r="J53">
        <f t="shared" si="3"/>
        <v>1.6666666666666665</v>
      </c>
      <c r="K53">
        <f t="shared" si="4"/>
        <v>2000</v>
      </c>
      <c r="L53">
        <f>VLOOKUP(B53,induktiv!$A$37:$E$40,2,0)</f>
        <v>262.60000000000002</v>
      </c>
      <c r="M53">
        <f>VLOOKUP(C53,induktiv!$A$37:$E$40,3,0)</f>
        <v>0</v>
      </c>
      <c r="N53">
        <f>VLOOKUP(D53,induktiv!$A$37:$E$40,4,0)</f>
        <v>525.1</v>
      </c>
      <c r="O53">
        <f>VLOOKUP(E53,induktiv!$A$37:$E$40,5,0)</f>
        <v>1312.8</v>
      </c>
    </row>
    <row r="54" spans="1:15" x14ac:dyDescent="0.3">
      <c r="A54">
        <v>53</v>
      </c>
      <c r="B54">
        <f t="shared" si="6"/>
        <v>2</v>
      </c>
      <c r="C54">
        <f t="shared" si="7"/>
        <v>3</v>
      </c>
      <c r="D54">
        <v>3</v>
      </c>
      <c r="E54">
        <v>2</v>
      </c>
      <c r="F54">
        <f t="shared" si="0"/>
        <v>1000</v>
      </c>
      <c r="G54" t="e">
        <f>VLOOKUP(B54&amp;C54&amp;D54&amp;E54,'tények (2)'!A$1:G$24,7,0)</f>
        <v>#N/A</v>
      </c>
      <c r="H54">
        <f t="shared" si="1"/>
        <v>1838</v>
      </c>
      <c r="I54">
        <f t="shared" si="2"/>
        <v>2.6666666666666665</v>
      </c>
      <c r="J54">
        <f t="shared" si="3"/>
        <v>1.3333333333333335</v>
      </c>
      <c r="K54">
        <f t="shared" si="4"/>
        <v>1000</v>
      </c>
      <c r="L54">
        <f>VLOOKUP(B54,induktiv!$A$37:$E$40,2,0)</f>
        <v>262.60000000000002</v>
      </c>
      <c r="M54">
        <f>VLOOKUP(C54,induktiv!$A$37:$E$40,3,0)</f>
        <v>0</v>
      </c>
      <c r="N54">
        <f>VLOOKUP(D54,induktiv!$A$37:$E$40,4,0)</f>
        <v>525.1</v>
      </c>
      <c r="O54">
        <f>VLOOKUP(E54,induktiv!$A$37:$E$40,5,0)</f>
        <v>1050.3</v>
      </c>
    </row>
    <row r="55" spans="1:15" x14ac:dyDescent="0.3">
      <c r="A55">
        <v>54</v>
      </c>
      <c r="B55">
        <f t="shared" si="6"/>
        <v>2</v>
      </c>
      <c r="C55">
        <f t="shared" si="7"/>
        <v>3</v>
      </c>
      <c r="D55">
        <v>3</v>
      </c>
      <c r="E55">
        <v>3</v>
      </c>
      <c r="F55">
        <f t="shared" si="0"/>
        <v>1000</v>
      </c>
      <c r="G55" t="e">
        <f>VLOOKUP(B55&amp;C55&amp;D55&amp;E55,'tények (2)'!A$1:G$24,7,0)</f>
        <v>#N/A</v>
      </c>
      <c r="H55">
        <f t="shared" si="1"/>
        <v>1838</v>
      </c>
      <c r="I55">
        <f t="shared" si="2"/>
        <v>3</v>
      </c>
      <c r="J55">
        <f t="shared" si="3"/>
        <v>1</v>
      </c>
      <c r="K55">
        <f t="shared" si="4"/>
        <v>1000</v>
      </c>
      <c r="L55">
        <f>VLOOKUP(B55,induktiv!$A$37:$E$40,2,0)</f>
        <v>262.60000000000002</v>
      </c>
      <c r="M55">
        <f>VLOOKUP(C55,induktiv!$A$37:$E$40,3,0)</f>
        <v>0</v>
      </c>
      <c r="N55">
        <f>VLOOKUP(D55,induktiv!$A$37:$E$40,4,0)</f>
        <v>525.1</v>
      </c>
      <c r="O55">
        <f>VLOOKUP(E55,induktiv!$A$37:$E$40,5,0)</f>
        <v>1050.3</v>
      </c>
    </row>
    <row r="56" spans="1:15" x14ac:dyDescent="0.3">
      <c r="A56">
        <v>55</v>
      </c>
      <c r="B56">
        <f t="shared" si="6"/>
        <v>3</v>
      </c>
      <c r="C56">
        <v>1</v>
      </c>
      <c r="D56">
        <v>1</v>
      </c>
      <c r="E56">
        <v>1</v>
      </c>
      <c r="F56">
        <f t="shared" si="0"/>
        <v>3000</v>
      </c>
      <c r="G56" t="e">
        <f>VLOOKUP(B56&amp;C56&amp;D56&amp;E56,'tények (2)'!A$1:G$24,7,0)</f>
        <v>#N/A</v>
      </c>
      <c r="H56">
        <f t="shared" si="1"/>
        <v>2625.6000000000004</v>
      </c>
      <c r="I56">
        <f t="shared" si="2"/>
        <v>1</v>
      </c>
      <c r="J56">
        <f t="shared" si="3"/>
        <v>3</v>
      </c>
      <c r="K56">
        <f t="shared" si="4"/>
        <v>3000</v>
      </c>
      <c r="L56">
        <f>VLOOKUP(B56,induktiv!$A$37:$E$40,2,0)</f>
        <v>0</v>
      </c>
      <c r="M56">
        <f>VLOOKUP(C56,induktiv!$A$37:$E$40,3,0)</f>
        <v>525.1</v>
      </c>
      <c r="N56">
        <f>VLOOKUP(D56,induktiv!$A$37:$E$40,4,0)</f>
        <v>787.7</v>
      </c>
      <c r="O56">
        <f>VLOOKUP(E56,induktiv!$A$37:$E$40,5,0)</f>
        <v>1312.8</v>
      </c>
    </row>
    <row r="57" spans="1:15" x14ac:dyDescent="0.3">
      <c r="A57">
        <v>56</v>
      </c>
      <c r="B57">
        <f t="shared" si="6"/>
        <v>3</v>
      </c>
      <c r="C57">
        <v>1</v>
      </c>
      <c r="D57">
        <v>1</v>
      </c>
      <c r="E57">
        <v>2</v>
      </c>
      <c r="F57">
        <f t="shared" si="0"/>
        <v>3000</v>
      </c>
      <c r="G57" t="e">
        <f>VLOOKUP(B57&amp;C57&amp;D57&amp;E57,'tények (2)'!A$1:G$24,7,0)</f>
        <v>#N/A</v>
      </c>
      <c r="H57">
        <f t="shared" si="1"/>
        <v>2363.1000000000004</v>
      </c>
      <c r="I57">
        <f t="shared" si="2"/>
        <v>1.3333333333333333</v>
      </c>
      <c r="J57">
        <f t="shared" si="3"/>
        <v>2.666666666666667</v>
      </c>
      <c r="K57">
        <f t="shared" si="4"/>
        <v>3000</v>
      </c>
      <c r="L57">
        <f>VLOOKUP(B57,induktiv!$A$37:$E$40,2,0)</f>
        <v>0</v>
      </c>
      <c r="M57">
        <f>VLOOKUP(C57,induktiv!$A$37:$E$40,3,0)</f>
        <v>525.1</v>
      </c>
      <c r="N57">
        <f>VLOOKUP(D57,induktiv!$A$37:$E$40,4,0)</f>
        <v>787.7</v>
      </c>
      <c r="O57">
        <f>VLOOKUP(E57,induktiv!$A$37:$E$40,5,0)</f>
        <v>1050.3</v>
      </c>
    </row>
    <row r="58" spans="1:15" x14ac:dyDescent="0.3">
      <c r="A58">
        <v>57</v>
      </c>
      <c r="B58">
        <f t="shared" si="6"/>
        <v>3</v>
      </c>
      <c r="C58">
        <v>1</v>
      </c>
      <c r="D58">
        <v>1</v>
      </c>
      <c r="E58">
        <v>3</v>
      </c>
      <c r="F58">
        <f t="shared" si="0"/>
        <v>2000</v>
      </c>
      <c r="G58" t="e">
        <f>VLOOKUP(B58&amp;C58&amp;D58&amp;E58,'tények (2)'!A$1:G$24,7,0)</f>
        <v>#N/A</v>
      </c>
      <c r="H58">
        <f t="shared" si="1"/>
        <v>2363.1000000000004</v>
      </c>
      <c r="I58">
        <f t="shared" si="2"/>
        <v>1.6666666666666667</v>
      </c>
      <c r="J58">
        <f t="shared" si="3"/>
        <v>2.333333333333333</v>
      </c>
      <c r="K58">
        <f t="shared" si="4"/>
        <v>2000</v>
      </c>
      <c r="L58">
        <f>VLOOKUP(B58,induktiv!$A$37:$E$40,2,0)</f>
        <v>0</v>
      </c>
      <c r="M58">
        <f>VLOOKUP(C58,induktiv!$A$37:$E$40,3,0)</f>
        <v>525.1</v>
      </c>
      <c r="N58">
        <f>VLOOKUP(D58,induktiv!$A$37:$E$40,4,0)</f>
        <v>787.7</v>
      </c>
      <c r="O58">
        <f>VLOOKUP(E58,induktiv!$A$37:$E$40,5,0)</f>
        <v>1050.3</v>
      </c>
    </row>
    <row r="59" spans="1:15" x14ac:dyDescent="0.3">
      <c r="A59">
        <v>58</v>
      </c>
      <c r="B59">
        <f t="shared" si="6"/>
        <v>3</v>
      </c>
      <c r="C59">
        <v>1</v>
      </c>
      <c r="D59">
        <v>2</v>
      </c>
      <c r="E59">
        <v>1</v>
      </c>
      <c r="F59">
        <f t="shared" si="0"/>
        <v>3000</v>
      </c>
      <c r="G59" t="e">
        <f>VLOOKUP(B59&amp;C59&amp;D59&amp;E59,'tények (2)'!A$1:G$24,7,0)</f>
        <v>#N/A</v>
      </c>
      <c r="H59">
        <f t="shared" si="1"/>
        <v>1837.9</v>
      </c>
      <c r="I59">
        <f t="shared" si="2"/>
        <v>1.3333333333333333</v>
      </c>
      <c r="J59">
        <f t="shared" si="3"/>
        <v>2.666666666666667</v>
      </c>
      <c r="K59">
        <f t="shared" si="4"/>
        <v>3000</v>
      </c>
      <c r="L59">
        <f>VLOOKUP(B59,induktiv!$A$37:$E$40,2,0)</f>
        <v>0</v>
      </c>
      <c r="M59">
        <f>VLOOKUP(C59,induktiv!$A$37:$E$40,3,0)</f>
        <v>525.1</v>
      </c>
      <c r="N59">
        <f>VLOOKUP(D59,induktiv!$A$37:$E$40,4,0)</f>
        <v>0</v>
      </c>
      <c r="O59">
        <f>VLOOKUP(E59,induktiv!$A$37:$E$40,5,0)</f>
        <v>1312.8</v>
      </c>
    </row>
    <row r="60" spans="1:15" x14ac:dyDescent="0.3">
      <c r="A60">
        <v>59</v>
      </c>
      <c r="B60">
        <f t="shared" si="6"/>
        <v>3</v>
      </c>
      <c r="C60">
        <v>1</v>
      </c>
      <c r="D60">
        <v>2</v>
      </c>
      <c r="E60">
        <v>2</v>
      </c>
      <c r="F60">
        <f t="shared" si="0"/>
        <v>2000</v>
      </c>
      <c r="G60" t="e">
        <f>VLOOKUP(B60&amp;C60&amp;D60&amp;E60,'tények (2)'!A$1:G$24,7,0)</f>
        <v>#N/A</v>
      </c>
      <c r="H60">
        <f t="shared" si="1"/>
        <v>1575.4</v>
      </c>
      <c r="I60">
        <f t="shared" si="2"/>
        <v>1.6666666666666667</v>
      </c>
      <c r="J60">
        <f t="shared" si="3"/>
        <v>2.333333333333333</v>
      </c>
      <c r="K60">
        <f t="shared" si="4"/>
        <v>2000</v>
      </c>
      <c r="L60">
        <f>VLOOKUP(B60,induktiv!$A$37:$E$40,2,0)</f>
        <v>0</v>
      </c>
      <c r="M60">
        <f>VLOOKUP(C60,induktiv!$A$37:$E$40,3,0)</f>
        <v>525.1</v>
      </c>
      <c r="N60">
        <f>VLOOKUP(D60,induktiv!$A$37:$E$40,4,0)</f>
        <v>0</v>
      </c>
      <c r="O60">
        <f>VLOOKUP(E60,induktiv!$A$37:$E$40,5,0)</f>
        <v>1050.3</v>
      </c>
    </row>
    <row r="61" spans="1:15" x14ac:dyDescent="0.3">
      <c r="A61">
        <v>60</v>
      </c>
      <c r="B61">
        <f t="shared" ref="B61:B92" si="8">B34+1</f>
        <v>3</v>
      </c>
      <c r="C61">
        <v>1</v>
      </c>
      <c r="D61">
        <v>2</v>
      </c>
      <c r="E61">
        <v>3</v>
      </c>
      <c r="F61">
        <f t="shared" si="0"/>
        <v>2000</v>
      </c>
      <c r="G61" t="e">
        <f>VLOOKUP(B61&amp;C61&amp;D61&amp;E61,'tények (2)'!A$1:G$24,7,0)</f>
        <v>#N/A</v>
      </c>
      <c r="H61">
        <f t="shared" si="1"/>
        <v>1575.4</v>
      </c>
      <c r="I61">
        <f t="shared" si="2"/>
        <v>2</v>
      </c>
      <c r="J61">
        <f t="shared" si="3"/>
        <v>2</v>
      </c>
      <c r="K61">
        <f t="shared" si="4"/>
        <v>2000</v>
      </c>
      <c r="L61">
        <f>VLOOKUP(B61,induktiv!$A$37:$E$40,2,0)</f>
        <v>0</v>
      </c>
      <c r="M61">
        <f>VLOOKUP(C61,induktiv!$A$37:$E$40,3,0)</f>
        <v>525.1</v>
      </c>
      <c r="N61">
        <f>VLOOKUP(D61,induktiv!$A$37:$E$40,4,0)</f>
        <v>0</v>
      </c>
      <c r="O61">
        <f>VLOOKUP(E61,induktiv!$A$37:$E$40,5,0)</f>
        <v>1050.3</v>
      </c>
    </row>
    <row r="62" spans="1:15" x14ac:dyDescent="0.3">
      <c r="A62">
        <v>61</v>
      </c>
      <c r="B62">
        <f t="shared" si="8"/>
        <v>3</v>
      </c>
      <c r="C62">
        <v>1</v>
      </c>
      <c r="D62">
        <v>3</v>
      </c>
      <c r="E62">
        <v>1</v>
      </c>
      <c r="F62">
        <f t="shared" si="0"/>
        <v>2000</v>
      </c>
      <c r="G62" t="e">
        <f>VLOOKUP(B62&amp;C62&amp;D62&amp;E62,'tények (2)'!A$1:G$24,7,0)</f>
        <v>#N/A</v>
      </c>
      <c r="H62">
        <f t="shared" si="1"/>
        <v>2363</v>
      </c>
      <c r="I62">
        <f t="shared" si="2"/>
        <v>1.6666666666666667</v>
      </c>
      <c r="J62">
        <f t="shared" si="3"/>
        <v>2.333333333333333</v>
      </c>
      <c r="K62">
        <f t="shared" si="4"/>
        <v>2000</v>
      </c>
      <c r="L62">
        <f>VLOOKUP(B62,induktiv!$A$37:$E$40,2,0)</f>
        <v>0</v>
      </c>
      <c r="M62">
        <f>VLOOKUP(C62,induktiv!$A$37:$E$40,3,0)</f>
        <v>525.1</v>
      </c>
      <c r="N62">
        <f>VLOOKUP(D62,induktiv!$A$37:$E$40,4,0)</f>
        <v>525.1</v>
      </c>
      <c r="O62">
        <f>VLOOKUP(E62,induktiv!$A$37:$E$40,5,0)</f>
        <v>1312.8</v>
      </c>
    </row>
    <row r="63" spans="1:15" x14ac:dyDescent="0.3">
      <c r="A63">
        <v>62</v>
      </c>
      <c r="B63">
        <f t="shared" si="8"/>
        <v>3</v>
      </c>
      <c r="C63">
        <v>1</v>
      </c>
      <c r="D63">
        <v>3</v>
      </c>
      <c r="E63">
        <v>2</v>
      </c>
      <c r="F63">
        <f t="shared" si="0"/>
        <v>2000</v>
      </c>
      <c r="G63" t="e">
        <f>VLOOKUP(B63&amp;C63&amp;D63&amp;E63,'tények (2)'!A$1:G$24,7,0)</f>
        <v>#N/A</v>
      </c>
      <c r="H63">
        <f t="shared" si="1"/>
        <v>2100.5</v>
      </c>
      <c r="I63">
        <f t="shared" si="2"/>
        <v>2</v>
      </c>
      <c r="J63">
        <f t="shared" si="3"/>
        <v>2</v>
      </c>
      <c r="K63">
        <f t="shared" si="4"/>
        <v>2000</v>
      </c>
      <c r="L63">
        <f>VLOOKUP(B63,induktiv!$A$37:$E$40,2,0)</f>
        <v>0</v>
      </c>
      <c r="M63">
        <f>VLOOKUP(C63,induktiv!$A$37:$E$40,3,0)</f>
        <v>525.1</v>
      </c>
      <c r="N63">
        <f>VLOOKUP(D63,induktiv!$A$37:$E$40,4,0)</f>
        <v>525.1</v>
      </c>
      <c r="O63">
        <f>VLOOKUP(E63,induktiv!$A$37:$E$40,5,0)</f>
        <v>1050.3</v>
      </c>
    </row>
    <row r="64" spans="1:15" x14ac:dyDescent="0.3">
      <c r="A64">
        <v>63</v>
      </c>
      <c r="B64">
        <f t="shared" si="8"/>
        <v>3</v>
      </c>
      <c r="C64">
        <v>1</v>
      </c>
      <c r="D64">
        <v>3</v>
      </c>
      <c r="E64">
        <v>3</v>
      </c>
      <c r="F64">
        <f t="shared" si="0"/>
        <v>2000</v>
      </c>
      <c r="G64" t="e">
        <f>VLOOKUP(B64&amp;C64&amp;D64&amp;E64,'tények (2)'!A$1:G$24,7,0)</f>
        <v>#N/A</v>
      </c>
      <c r="H64">
        <f t="shared" si="1"/>
        <v>2100.5</v>
      </c>
      <c r="I64">
        <f t="shared" si="2"/>
        <v>2.3333333333333335</v>
      </c>
      <c r="J64">
        <f t="shared" si="3"/>
        <v>1.6666666666666665</v>
      </c>
      <c r="K64">
        <f t="shared" si="4"/>
        <v>2000</v>
      </c>
      <c r="L64">
        <f>VLOOKUP(B64,induktiv!$A$37:$E$40,2,0)</f>
        <v>0</v>
      </c>
      <c r="M64">
        <f>VLOOKUP(C64,induktiv!$A$37:$E$40,3,0)</f>
        <v>525.1</v>
      </c>
      <c r="N64">
        <f>VLOOKUP(D64,induktiv!$A$37:$E$40,4,0)</f>
        <v>525.1</v>
      </c>
      <c r="O64">
        <f>VLOOKUP(E64,induktiv!$A$37:$E$40,5,0)</f>
        <v>1050.3</v>
      </c>
    </row>
    <row r="65" spans="1:15" x14ac:dyDescent="0.3">
      <c r="A65">
        <v>64</v>
      </c>
      <c r="B65">
        <f t="shared" si="8"/>
        <v>3</v>
      </c>
      <c r="C65">
        <f t="shared" ref="C65:C82" si="9">C56+1</f>
        <v>2</v>
      </c>
      <c r="D65">
        <v>1</v>
      </c>
      <c r="E65">
        <v>1</v>
      </c>
      <c r="F65">
        <f t="shared" si="0"/>
        <v>3000</v>
      </c>
      <c r="G65" t="e">
        <f>VLOOKUP(B65&amp;C65&amp;D65&amp;E65,'tények (2)'!A$1:G$24,7,0)</f>
        <v>#N/A</v>
      </c>
      <c r="H65">
        <f t="shared" si="1"/>
        <v>2625.6000000000004</v>
      </c>
      <c r="I65">
        <f t="shared" si="2"/>
        <v>1.3333333333333333</v>
      </c>
      <c r="J65">
        <f t="shared" si="3"/>
        <v>2.666666666666667</v>
      </c>
      <c r="K65">
        <f t="shared" si="4"/>
        <v>3000</v>
      </c>
      <c r="L65">
        <f>VLOOKUP(B65,induktiv!$A$37:$E$40,2,0)</f>
        <v>0</v>
      </c>
      <c r="M65">
        <f>VLOOKUP(C65,induktiv!$A$37:$E$40,3,0)</f>
        <v>525.1</v>
      </c>
      <c r="N65">
        <f>VLOOKUP(D65,induktiv!$A$37:$E$40,4,0)</f>
        <v>787.7</v>
      </c>
      <c r="O65">
        <f>VLOOKUP(E65,induktiv!$A$37:$E$40,5,0)</f>
        <v>1312.8</v>
      </c>
    </row>
    <row r="66" spans="1:15" x14ac:dyDescent="0.3">
      <c r="A66">
        <v>65</v>
      </c>
      <c r="B66">
        <f t="shared" si="8"/>
        <v>3</v>
      </c>
      <c r="C66">
        <f t="shared" si="9"/>
        <v>2</v>
      </c>
      <c r="D66">
        <v>1</v>
      </c>
      <c r="E66">
        <v>2</v>
      </c>
      <c r="F66">
        <f t="shared" si="0"/>
        <v>2000</v>
      </c>
      <c r="G66" t="e">
        <f>VLOOKUP(B66&amp;C66&amp;D66&amp;E66,'tények (2)'!A$1:G$24,7,0)</f>
        <v>#N/A</v>
      </c>
      <c r="H66">
        <f t="shared" si="1"/>
        <v>2363.1000000000004</v>
      </c>
      <c r="I66">
        <f t="shared" si="2"/>
        <v>1.6666666666666667</v>
      </c>
      <c r="J66">
        <f t="shared" si="3"/>
        <v>2.333333333333333</v>
      </c>
      <c r="K66">
        <f t="shared" si="4"/>
        <v>2000</v>
      </c>
      <c r="L66">
        <f>VLOOKUP(B66,induktiv!$A$37:$E$40,2,0)</f>
        <v>0</v>
      </c>
      <c r="M66">
        <f>VLOOKUP(C66,induktiv!$A$37:$E$40,3,0)</f>
        <v>525.1</v>
      </c>
      <c r="N66">
        <f>VLOOKUP(D66,induktiv!$A$37:$E$40,4,0)</f>
        <v>787.7</v>
      </c>
      <c r="O66">
        <f>VLOOKUP(E66,induktiv!$A$37:$E$40,5,0)</f>
        <v>1050.3</v>
      </c>
    </row>
    <row r="67" spans="1:15" x14ac:dyDescent="0.3">
      <c r="A67">
        <v>66</v>
      </c>
      <c r="B67">
        <f t="shared" si="8"/>
        <v>3</v>
      </c>
      <c r="C67">
        <f t="shared" si="9"/>
        <v>2</v>
      </c>
      <c r="D67">
        <v>1</v>
      </c>
      <c r="E67">
        <v>3</v>
      </c>
      <c r="F67">
        <f t="shared" ref="F67:F82" si="10">K67</f>
        <v>2000</v>
      </c>
      <c r="G67" t="e">
        <f>VLOOKUP(B67&amp;C67&amp;D67&amp;E67,'tények (2)'!A$1:G$24,7,0)</f>
        <v>#N/A</v>
      </c>
      <c r="H67">
        <f t="shared" ref="H67:H82" si="11">SUM(L67:O67)</f>
        <v>2363.1000000000004</v>
      </c>
      <c r="I67">
        <f t="shared" ref="I67:I82" si="12">AVERAGE(C67:E67)</f>
        <v>2</v>
      </c>
      <c r="J67">
        <f t="shared" ref="J67:J82" si="13">4-I67</f>
        <v>2</v>
      </c>
      <c r="K67">
        <f t="shared" ref="K67:K82" si="14">1000*ROUND(INT(J67*1000)/1000,)</f>
        <v>2000</v>
      </c>
      <c r="L67">
        <f>VLOOKUP(B67,induktiv!$A$37:$E$40,2,0)</f>
        <v>0</v>
      </c>
      <c r="M67">
        <f>VLOOKUP(C67,induktiv!$A$37:$E$40,3,0)</f>
        <v>525.1</v>
      </c>
      <c r="N67">
        <f>VLOOKUP(D67,induktiv!$A$37:$E$40,4,0)</f>
        <v>787.7</v>
      </c>
      <c r="O67">
        <f>VLOOKUP(E67,induktiv!$A$37:$E$40,5,0)</f>
        <v>1050.3</v>
      </c>
    </row>
    <row r="68" spans="1:15" x14ac:dyDescent="0.3">
      <c r="A68">
        <v>67</v>
      </c>
      <c r="B68">
        <f t="shared" si="8"/>
        <v>3</v>
      </c>
      <c r="C68">
        <f t="shared" si="9"/>
        <v>2</v>
      </c>
      <c r="D68">
        <v>2</v>
      </c>
      <c r="E68">
        <v>1</v>
      </c>
      <c r="F68">
        <f t="shared" si="10"/>
        <v>2000</v>
      </c>
      <c r="G68" t="e">
        <f>VLOOKUP(B68&amp;C68&amp;D68&amp;E68,'tények (2)'!A$1:G$24,7,0)</f>
        <v>#N/A</v>
      </c>
      <c r="H68">
        <f t="shared" si="11"/>
        <v>1837.9</v>
      </c>
      <c r="I68">
        <f t="shared" si="12"/>
        <v>1.6666666666666667</v>
      </c>
      <c r="J68">
        <f t="shared" si="13"/>
        <v>2.333333333333333</v>
      </c>
      <c r="K68">
        <f t="shared" si="14"/>
        <v>2000</v>
      </c>
      <c r="L68">
        <f>VLOOKUP(B68,induktiv!$A$37:$E$40,2,0)</f>
        <v>0</v>
      </c>
      <c r="M68">
        <f>VLOOKUP(C68,induktiv!$A$37:$E$40,3,0)</f>
        <v>525.1</v>
      </c>
      <c r="N68">
        <f>VLOOKUP(D68,induktiv!$A$37:$E$40,4,0)</f>
        <v>0</v>
      </c>
      <c r="O68">
        <f>VLOOKUP(E68,induktiv!$A$37:$E$40,5,0)</f>
        <v>1312.8</v>
      </c>
    </row>
    <row r="69" spans="1:15" x14ac:dyDescent="0.3">
      <c r="A69">
        <v>68</v>
      </c>
      <c r="B69">
        <f t="shared" si="8"/>
        <v>3</v>
      </c>
      <c r="C69">
        <f t="shared" si="9"/>
        <v>2</v>
      </c>
      <c r="D69">
        <v>2</v>
      </c>
      <c r="E69">
        <v>2</v>
      </c>
      <c r="F69">
        <f t="shared" si="10"/>
        <v>2000</v>
      </c>
      <c r="G69" t="e">
        <f>VLOOKUP(B69&amp;C69&amp;D69&amp;E69,'tények (2)'!A$1:G$24,7,0)</f>
        <v>#N/A</v>
      </c>
      <c r="H69">
        <f t="shared" si="11"/>
        <v>1575.4</v>
      </c>
      <c r="I69">
        <f t="shared" si="12"/>
        <v>2</v>
      </c>
      <c r="J69">
        <f t="shared" si="13"/>
        <v>2</v>
      </c>
      <c r="K69">
        <f t="shared" si="14"/>
        <v>2000</v>
      </c>
      <c r="L69">
        <f>VLOOKUP(B69,induktiv!$A$37:$E$40,2,0)</f>
        <v>0</v>
      </c>
      <c r="M69">
        <f>VLOOKUP(C69,induktiv!$A$37:$E$40,3,0)</f>
        <v>525.1</v>
      </c>
      <c r="N69">
        <f>VLOOKUP(D69,induktiv!$A$37:$E$40,4,0)</f>
        <v>0</v>
      </c>
      <c r="O69">
        <f>VLOOKUP(E69,induktiv!$A$37:$E$40,5,0)</f>
        <v>1050.3</v>
      </c>
    </row>
    <row r="70" spans="1:15" x14ac:dyDescent="0.3">
      <c r="A70">
        <v>69</v>
      </c>
      <c r="B70">
        <f t="shared" si="8"/>
        <v>3</v>
      </c>
      <c r="C70">
        <f t="shared" si="9"/>
        <v>2</v>
      </c>
      <c r="D70">
        <v>2</v>
      </c>
      <c r="E70">
        <v>3</v>
      </c>
      <c r="F70">
        <f t="shared" si="10"/>
        <v>2000</v>
      </c>
      <c r="G70" t="e">
        <f>VLOOKUP(B70&amp;C70&amp;D70&amp;E70,'tények (2)'!A$1:G$24,7,0)</f>
        <v>#N/A</v>
      </c>
      <c r="H70">
        <f t="shared" si="11"/>
        <v>1575.4</v>
      </c>
      <c r="I70">
        <f t="shared" si="12"/>
        <v>2.3333333333333335</v>
      </c>
      <c r="J70">
        <f t="shared" si="13"/>
        <v>1.6666666666666665</v>
      </c>
      <c r="K70">
        <f t="shared" si="14"/>
        <v>2000</v>
      </c>
      <c r="L70">
        <f>VLOOKUP(B70,induktiv!$A$37:$E$40,2,0)</f>
        <v>0</v>
      </c>
      <c r="M70">
        <f>VLOOKUP(C70,induktiv!$A$37:$E$40,3,0)</f>
        <v>525.1</v>
      </c>
      <c r="N70">
        <f>VLOOKUP(D70,induktiv!$A$37:$E$40,4,0)</f>
        <v>0</v>
      </c>
      <c r="O70">
        <f>VLOOKUP(E70,induktiv!$A$37:$E$40,5,0)</f>
        <v>1050.3</v>
      </c>
    </row>
    <row r="71" spans="1:15" x14ac:dyDescent="0.3">
      <c r="A71">
        <v>70</v>
      </c>
      <c r="B71">
        <f t="shared" si="8"/>
        <v>3</v>
      </c>
      <c r="C71">
        <f t="shared" si="9"/>
        <v>2</v>
      </c>
      <c r="D71">
        <v>3</v>
      </c>
      <c r="E71">
        <v>1</v>
      </c>
      <c r="F71">
        <f t="shared" si="10"/>
        <v>2000</v>
      </c>
      <c r="G71" t="e">
        <f>VLOOKUP(B71&amp;C71&amp;D71&amp;E71,'tények (2)'!A$1:G$24,7,0)</f>
        <v>#N/A</v>
      </c>
      <c r="H71">
        <f t="shared" si="11"/>
        <v>2363</v>
      </c>
      <c r="I71">
        <f t="shared" si="12"/>
        <v>2</v>
      </c>
      <c r="J71">
        <f t="shared" si="13"/>
        <v>2</v>
      </c>
      <c r="K71">
        <f t="shared" si="14"/>
        <v>2000</v>
      </c>
      <c r="L71">
        <f>VLOOKUP(B71,induktiv!$A$37:$E$40,2,0)</f>
        <v>0</v>
      </c>
      <c r="M71">
        <f>VLOOKUP(C71,induktiv!$A$37:$E$40,3,0)</f>
        <v>525.1</v>
      </c>
      <c r="N71">
        <f>VLOOKUP(D71,induktiv!$A$37:$E$40,4,0)</f>
        <v>525.1</v>
      </c>
      <c r="O71">
        <f>VLOOKUP(E71,induktiv!$A$37:$E$40,5,0)</f>
        <v>1312.8</v>
      </c>
    </row>
    <row r="72" spans="1:15" x14ac:dyDescent="0.3">
      <c r="A72">
        <v>71</v>
      </c>
      <c r="B72">
        <f t="shared" si="8"/>
        <v>3</v>
      </c>
      <c r="C72">
        <f t="shared" si="9"/>
        <v>2</v>
      </c>
      <c r="D72">
        <v>3</v>
      </c>
      <c r="E72">
        <v>2</v>
      </c>
      <c r="F72">
        <f t="shared" si="10"/>
        <v>2000</v>
      </c>
      <c r="G72" t="e">
        <f>VLOOKUP(B72&amp;C72&amp;D72&amp;E72,'tények (2)'!A$1:G$24,7,0)</f>
        <v>#N/A</v>
      </c>
      <c r="H72">
        <f t="shared" si="11"/>
        <v>2100.5</v>
      </c>
      <c r="I72">
        <f t="shared" si="12"/>
        <v>2.3333333333333335</v>
      </c>
      <c r="J72">
        <f t="shared" si="13"/>
        <v>1.6666666666666665</v>
      </c>
      <c r="K72">
        <f t="shared" si="14"/>
        <v>2000</v>
      </c>
      <c r="L72">
        <f>VLOOKUP(B72,induktiv!$A$37:$E$40,2,0)</f>
        <v>0</v>
      </c>
      <c r="M72">
        <f>VLOOKUP(C72,induktiv!$A$37:$E$40,3,0)</f>
        <v>525.1</v>
      </c>
      <c r="N72">
        <f>VLOOKUP(D72,induktiv!$A$37:$E$40,4,0)</f>
        <v>525.1</v>
      </c>
      <c r="O72">
        <f>VLOOKUP(E72,induktiv!$A$37:$E$40,5,0)</f>
        <v>1050.3</v>
      </c>
    </row>
    <row r="73" spans="1:15" x14ac:dyDescent="0.3">
      <c r="A73">
        <v>72</v>
      </c>
      <c r="B73">
        <f t="shared" si="8"/>
        <v>3</v>
      </c>
      <c r="C73">
        <f t="shared" si="9"/>
        <v>2</v>
      </c>
      <c r="D73">
        <v>3</v>
      </c>
      <c r="E73">
        <v>3</v>
      </c>
      <c r="F73">
        <f t="shared" si="10"/>
        <v>1000</v>
      </c>
      <c r="G73" t="e">
        <f>VLOOKUP(B73&amp;C73&amp;D73&amp;E73,'tények (2)'!A$1:G$24,7,0)</f>
        <v>#N/A</v>
      </c>
      <c r="H73">
        <f t="shared" si="11"/>
        <v>2100.5</v>
      </c>
      <c r="I73">
        <f t="shared" si="12"/>
        <v>2.6666666666666665</v>
      </c>
      <c r="J73">
        <f t="shared" si="13"/>
        <v>1.3333333333333335</v>
      </c>
      <c r="K73">
        <f t="shared" si="14"/>
        <v>1000</v>
      </c>
      <c r="L73">
        <f>VLOOKUP(B73,induktiv!$A$37:$E$40,2,0)</f>
        <v>0</v>
      </c>
      <c r="M73">
        <f>VLOOKUP(C73,induktiv!$A$37:$E$40,3,0)</f>
        <v>525.1</v>
      </c>
      <c r="N73">
        <f>VLOOKUP(D73,induktiv!$A$37:$E$40,4,0)</f>
        <v>525.1</v>
      </c>
      <c r="O73">
        <f>VLOOKUP(E73,induktiv!$A$37:$E$40,5,0)</f>
        <v>1050.3</v>
      </c>
    </row>
    <row r="74" spans="1:15" x14ac:dyDescent="0.3">
      <c r="A74">
        <v>73</v>
      </c>
      <c r="B74">
        <f t="shared" si="8"/>
        <v>3</v>
      </c>
      <c r="C74">
        <f t="shared" si="9"/>
        <v>3</v>
      </c>
      <c r="D74">
        <v>1</v>
      </c>
      <c r="E74">
        <v>1</v>
      </c>
      <c r="F74">
        <f t="shared" si="10"/>
        <v>2000</v>
      </c>
      <c r="G74" t="e">
        <f>VLOOKUP(B74&amp;C74&amp;D74&amp;E74,'tények (2)'!A$1:G$24,7,0)</f>
        <v>#N/A</v>
      </c>
      <c r="H74">
        <f t="shared" si="11"/>
        <v>2100.5</v>
      </c>
      <c r="I74">
        <f t="shared" si="12"/>
        <v>1.6666666666666667</v>
      </c>
      <c r="J74">
        <f t="shared" si="13"/>
        <v>2.333333333333333</v>
      </c>
      <c r="K74">
        <f t="shared" si="14"/>
        <v>2000</v>
      </c>
      <c r="L74">
        <f>VLOOKUP(B74,induktiv!$A$37:$E$40,2,0)</f>
        <v>0</v>
      </c>
      <c r="M74">
        <f>VLOOKUP(C74,induktiv!$A$37:$E$40,3,0)</f>
        <v>0</v>
      </c>
      <c r="N74">
        <f>VLOOKUP(D74,induktiv!$A$37:$E$40,4,0)</f>
        <v>787.7</v>
      </c>
      <c r="O74">
        <f>VLOOKUP(E74,induktiv!$A$37:$E$40,5,0)</f>
        <v>1312.8</v>
      </c>
    </row>
    <row r="75" spans="1:15" x14ac:dyDescent="0.3">
      <c r="A75">
        <v>74</v>
      </c>
      <c r="B75">
        <f t="shared" si="8"/>
        <v>3</v>
      </c>
      <c r="C75">
        <f t="shared" si="9"/>
        <v>3</v>
      </c>
      <c r="D75">
        <v>1</v>
      </c>
      <c r="E75">
        <v>2</v>
      </c>
      <c r="F75">
        <f t="shared" si="10"/>
        <v>2000</v>
      </c>
      <c r="G75" t="e">
        <f>VLOOKUP(B75&amp;C75&amp;D75&amp;E75,'tények (2)'!A$1:G$24,7,0)</f>
        <v>#N/A</v>
      </c>
      <c r="H75">
        <f t="shared" si="11"/>
        <v>1838</v>
      </c>
      <c r="I75">
        <f t="shared" si="12"/>
        <v>2</v>
      </c>
      <c r="J75">
        <f t="shared" si="13"/>
        <v>2</v>
      </c>
      <c r="K75">
        <f t="shared" si="14"/>
        <v>2000</v>
      </c>
      <c r="L75">
        <f>VLOOKUP(B75,induktiv!$A$37:$E$40,2,0)</f>
        <v>0</v>
      </c>
      <c r="M75">
        <f>VLOOKUP(C75,induktiv!$A$37:$E$40,3,0)</f>
        <v>0</v>
      </c>
      <c r="N75">
        <f>VLOOKUP(D75,induktiv!$A$37:$E$40,4,0)</f>
        <v>787.7</v>
      </c>
      <c r="O75">
        <f>VLOOKUP(E75,induktiv!$A$37:$E$40,5,0)</f>
        <v>1050.3</v>
      </c>
    </row>
    <row r="76" spans="1:15" x14ac:dyDescent="0.3">
      <c r="A76">
        <v>75</v>
      </c>
      <c r="B76">
        <f t="shared" si="8"/>
        <v>3</v>
      </c>
      <c r="C76">
        <f t="shared" si="9"/>
        <v>3</v>
      </c>
      <c r="D76">
        <v>1</v>
      </c>
      <c r="E76">
        <v>3</v>
      </c>
      <c r="F76">
        <f t="shared" si="10"/>
        <v>2000</v>
      </c>
      <c r="G76" t="e">
        <f>VLOOKUP(B76&amp;C76&amp;D76&amp;E76,'tények (2)'!A$1:G$24,7,0)</f>
        <v>#N/A</v>
      </c>
      <c r="H76">
        <f t="shared" si="11"/>
        <v>1838</v>
      </c>
      <c r="I76">
        <f t="shared" si="12"/>
        <v>2.3333333333333335</v>
      </c>
      <c r="J76">
        <f t="shared" si="13"/>
        <v>1.6666666666666665</v>
      </c>
      <c r="K76">
        <f t="shared" si="14"/>
        <v>2000</v>
      </c>
      <c r="L76">
        <f>VLOOKUP(B76,induktiv!$A$37:$E$40,2,0)</f>
        <v>0</v>
      </c>
      <c r="M76">
        <f>VLOOKUP(C76,induktiv!$A$37:$E$40,3,0)</f>
        <v>0</v>
      </c>
      <c r="N76">
        <f>VLOOKUP(D76,induktiv!$A$37:$E$40,4,0)</f>
        <v>787.7</v>
      </c>
      <c r="O76">
        <f>VLOOKUP(E76,induktiv!$A$37:$E$40,5,0)</f>
        <v>1050.3</v>
      </c>
    </row>
    <row r="77" spans="1:15" x14ac:dyDescent="0.3">
      <c r="A77">
        <v>76</v>
      </c>
      <c r="B77">
        <f t="shared" si="8"/>
        <v>3</v>
      </c>
      <c r="C77">
        <f t="shared" si="9"/>
        <v>3</v>
      </c>
      <c r="D77">
        <v>2</v>
      </c>
      <c r="E77">
        <v>1</v>
      </c>
      <c r="F77">
        <f t="shared" si="10"/>
        <v>2000</v>
      </c>
      <c r="G77" t="e">
        <f>VLOOKUP(B77&amp;C77&amp;D77&amp;E77,'tények (2)'!A$1:G$24,7,0)</f>
        <v>#N/A</v>
      </c>
      <c r="H77">
        <f t="shared" si="11"/>
        <v>1312.8</v>
      </c>
      <c r="I77">
        <f t="shared" si="12"/>
        <v>2</v>
      </c>
      <c r="J77">
        <f t="shared" si="13"/>
        <v>2</v>
      </c>
      <c r="K77">
        <f t="shared" si="14"/>
        <v>2000</v>
      </c>
      <c r="L77">
        <f>VLOOKUP(B77,induktiv!$A$37:$E$40,2,0)</f>
        <v>0</v>
      </c>
      <c r="M77">
        <f>VLOOKUP(C77,induktiv!$A$37:$E$40,3,0)</f>
        <v>0</v>
      </c>
      <c r="N77">
        <f>VLOOKUP(D77,induktiv!$A$37:$E$40,4,0)</f>
        <v>0</v>
      </c>
      <c r="O77">
        <f>VLOOKUP(E77,induktiv!$A$37:$E$40,5,0)</f>
        <v>1312.8</v>
      </c>
    </row>
    <row r="78" spans="1:15" x14ac:dyDescent="0.3">
      <c r="A78">
        <v>77</v>
      </c>
      <c r="B78">
        <f t="shared" si="8"/>
        <v>3</v>
      </c>
      <c r="C78">
        <f t="shared" si="9"/>
        <v>3</v>
      </c>
      <c r="D78">
        <v>2</v>
      </c>
      <c r="E78">
        <v>2</v>
      </c>
      <c r="F78">
        <f t="shared" si="10"/>
        <v>2000</v>
      </c>
      <c r="G78" t="e">
        <f>VLOOKUP(B78&amp;C78&amp;D78&amp;E78,'tények (2)'!A$1:G$24,7,0)</f>
        <v>#N/A</v>
      </c>
      <c r="H78">
        <f t="shared" si="11"/>
        <v>1050.3</v>
      </c>
      <c r="I78">
        <f t="shared" si="12"/>
        <v>2.3333333333333335</v>
      </c>
      <c r="J78">
        <f t="shared" si="13"/>
        <v>1.6666666666666665</v>
      </c>
      <c r="K78">
        <f t="shared" si="14"/>
        <v>2000</v>
      </c>
      <c r="L78">
        <f>VLOOKUP(B78,induktiv!$A$37:$E$40,2,0)</f>
        <v>0</v>
      </c>
      <c r="M78">
        <f>VLOOKUP(C78,induktiv!$A$37:$E$40,3,0)</f>
        <v>0</v>
      </c>
      <c r="N78">
        <f>VLOOKUP(D78,induktiv!$A$37:$E$40,4,0)</f>
        <v>0</v>
      </c>
      <c r="O78">
        <f>VLOOKUP(E78,induktiv!$A$37:$E$40,5,0)</f>
        <v>1050.3</v>
      </c>
    </row>
    <row r="79" spans="1:15" x14ac:dyDescent="0.3">
      <c r="A79">
        <v>78</v>
      </c>
      <c r="B79">
        <f t="shared" si="8"/>
        <v>3</v>
      </c>
      <c r="C79">
        <f t="shared" si="9"/>
        <v>3</v>
      </c>
      <c r="D79">
        <v>2</v>
      </c>
      <c r="E79">
        <v>3</v>
      </c>
      <c r="F79">
        <f t="shared" si="10"/>
        <v>1000</v>
      </c>
      <c r="G79" t="e">
        <f>VLOOKUP(B79&amp;C79&amp;D79&amp;E79,'tények (2)'!A$1:G$24,7,0)</f>
        <v>#N/A</v>
      </c>
      <c r="H79">
        <f t="shared" si="11"/>
        <v>1050.3</v>
      </c>
      <c r="I79">
        <f t="shared" si="12"/>
        <v>2.6666666666666665</v>
      </c>
      <c r="J79">
        <f t="shared" si="13"/>
        <v>1.3333333333333335</v>
      </c>
      <c r="K79">
        <f t="shared" si="14"/>
        <v>1000</v>
      </c>
      <c r="L79">
        <f>VLOOKUP(B79,induktiv!$A$37:$E$40,2,0)</f>
        <v>0</v>
      </c>
      <c r="M79">
        <f>VLOOKUP(C79,induktiv!$A$37:$E$40,3,0)</f>
        <v>0</v>
      </c>
      <c r="N79">
        <f>VLOOKUP(D79,induktiv!$A$37:$E$40,4,0)</f>
        <v>0</v>
      </c>
      <c r="O79">
        <f>VLOOKUP(E79,induktiv!$A$37:$E$40,5,0)</f>
        <v>1050.3</v>
      </c>
    </row>
    <row r="80" spans="1:15" x14ac:dyDescent="0.3">
      <c r="A80">
        <v>79</v>
      </c>
      <c r="B80">
        <f t="shared" si="8"/>
        <v>3</v>
      </c>
      <c r="C80">
        <f t="shared" si="9"/>
        <v>3</v>
      </c>
      <c r="D80">
        <v>3</v>
      </c>
      <c r="E80">
        <v>1</v>
      </c>
      <c r="F80">
        <f t="shared" si="10"/>
        <v>2000</v>
      </c>
      <c r="G80" t="e">
        <f>VLOOKUP(B80&amp;C80&amp;D80&amp;E80,'tények (2)'!A$1:G$24,7,0)</f>
        <v>#N/A</v>
      </c>
      <c r="H80">
        <f t="shared" si="11"/>
        <v>1837.9</v>
      </c>
      <c r="I80">
        <f t="shared" si="12"/>
        <v>2.3333333333333335</v>
      </c>
      <c r="J80">
        <f t="shared" si="13"/>
        <v>1.6666666666666665</v>
      </c>
      <c r="K80">
        <f t="shared" si="14"/>
        <v>2000</v>
      </c>
      <c r="L80">
        <f>VLOOKUP(B80,induktiv!$A$37:$E$40,2,0)</f>
        <v>0</v>
      </c>
      <c r="M80">
        <f>VLOOKUP(C80,induktiv!$A$37:$E$40,3,0)</f>
        <v>0</v>
      </c>
      <c r="N80">
        <f>VLOOKUP(D80,induktiv!$A$37:$E$40,4,0)</f>
        <v>525.1</v>
      </c>
      <c r="O80">
        <f>VLOOKUP(E80,induktiv!$A$37:$E$40,5,0)</f>
        <v>1312.8</v>
      </c>
    </row>
    <row r="81" spans="1:15" x14ac:dyDescent="0.3">
      <c r="A81">
        <v>80</v>
      </c>
      <c r="B81">
        <f t="shared" si="8"/>
        <v>3</v>
      </c>
      <c r="C81">
        <f t="shared" si="9"/>
        <v>3</v>
      </c>
      <c r="D81">
        <v>3</v>
      </c>
      <c r="E81">
        <v>2</v>
      </c>
      <c r="F81">
        <f t="shared" si="10"/>
        <v>1000</v>
      </c>
      <c r="G81" t="e">
        <f>VLOOKUP(B81&amp;C81&amp;D81&amp;E81,'tények (2)'!A$1:G$24,7,0)</f>
        <v>#N/A</v>
      </c>
      <c r="H81">
        <f t="shared" si="11"/>
        <v>1575.4</v>
      </c>
      <c r="I81">
        <f t="shared" si="12"/>
        <v>2.6666666666666665</v>
      </c>
      <c r="J81">
        <f t="shared" si="13"/>
        <v>1.3333333333333335</v>
      </c>
      <c r="K81">
        <f t="shared" si="14"/>
        <v>1000</v>
      </c>
      <c r="L81">
        <f>VLOOKUP(B81,induktiv!$A$37:$E$40,2,0)</f>
        <v>0</v>
      </c>
      <c r="M81">
        <f>VLOOKUP(C81,induktiv!$A$37:$E$40,3,0)</f>
        <v>0</v>
      </c>
      <c r="N81">
        <f>VLOOKUP(D81,induktiv!$A$37:$E$40,4,0)</f>
        <v>525.1</v>
      </c>
      <c r="O81">
        <f>VLOOKUP(E81,induktiv!$A$37:$E$40,5,0)</f>
        <v>1050.3</v>
      </c>
    </row>
    <row r="82" spans="1:15" x14ac:dyDescent="0.3">
      <c r="A82">
        <v>81</v>
      </c>
      <c r="B82">
        <f t="shared" si="8"/>
        <v>3</v>
      </c>
      <c r="C82">
        <f t="shared" si="9"/>
        <v>3</v>
      </c>
      <c r="D82">
        <v>3</v>
      </c>
      <c r="E82">
        <v>3</v>
      </c>
      <c r="F82">
        <f t="shared" si="10"/>
        <v>1000</v>
      </c>
      <c r="G82" t="e">
        <f>VLOOKUP(B82&amp;C82&amp;D82&amp;E82,'tények (2)'!A$1:G$24,7,0)</f>
        <v>#N/A</v>
      </c>
      <c r="H82">
        <f t="shared" si="11"/>
        <v>1575.4</v>
      </c>
      <c r="I82">
        <f t="shared" si="12"/>
        <v>3</v>
      </c>
      <c r="J82">
        <f t="shared" si="13"/>
        <v>1</v>
      </c>
      <c r="K82">
        <f t="shared" si="14"/>
        <v>1000</v>
      </c>
      <c r="L82">
        <f>VLOOKUP(B82,induktiv!$A$37:$E$40,2,0)</f>
        <v>0</v>
      </c>
      <c r="M82">
        <f>VLOOKUP(C82,induktiv!$A$37:$E$40,3,0)</f>
        <v>0</v>
      </c>
      <c r="N82">
        <f>VLOOKUP(D82,induktiv!$A$37:$E$40,4,0)</f>
        <v>525.1</v>
      </c>
      <c r="O82">
        <f>VLOOKUP(E82,induktiv!$A$37:$E$40,5,0)</f>
        <v>1050.3</v>
      </c>
    </row>
    <row r="83" spans="1:15" x14ac:dyDescent="0.3">
      <c r="F83">
        <f>CORREL(F2:F82,H2:H82)</f>
        <v>0.4803703855042139</v>
      </c>
    </row>
    <row r="88" spans="1:15" x14ac:dyDescent="0.3">
      <c r="A88" t="s">
        <v>183</v>
      </c>
      <c r="B88" t="s">
        <v>78</v>
      </c>
      <c r="C88" t="s">
        <v>79</v>
      </c>
      <c r="D88" t="s">
        <v>80</v>
      </c>
      <c r="E88" t="s">
        <v>83</v>
      </c>
      <c r="F88" t="s">
        <v>87</v>
      </c>
      <c r="G88" t="s">
        <v>184</v>
      </c>
      <c r="H88" t="s">
        <v>185</v>
      </c>
      <c r="I88" t="s">
        <v>186</v>
      </c>
      <c r="J88" t="s">
        <v>187</v>
      </c>
      <c r="K88" t="s">
        <v>188</v>
      </c>
    </row>
    <row r="89" spans="1:15" x14ac:dyDescent="0.3">
      <c r="A89">
        <v>1</v>
      </c>
      <c r="B89">
        <v>1</v>
      </c>
      <c r="C89">
        <v>1</v>
      </c>
      <c r="D89">
        <v>1</v>
      </c>
      <c r="E89">
        <v>1</v>
      </c>
      <c r="F89">
        <v>3000</v>
      </c>
      <c r="G89">
        <v>2000</v>
      </c>
      <c r="I89">
        <v>1</v>
      </c>
      <c r="J89">
        <v>3</v>
      </c>
      <c r="K89">
        <v>3000</v>
      </c>
    </row>
    <row r="90" spans="1:15" x14ac:dyDescent="0.3">
      <c r="A90">
        <v>3</v>
      </c>
      <c r="B90">
        <v>1</v>
      </c>
      <c r="C90">
        <v>1</v>
      </c>
      <c r="D90">
        <v>1</v>
      </c>
      <c r="E90">
        <v>3</v>
      </c>
      <c r="F90">
        <v>2000</v>
      </c>
      <c r="G90">
        <v>2000</v>
      </c>
      <c r="I90">
        <v>1.6666666666666667</v>
      </c>
      <c r="J90">
        <v>2.333333333333333</v>
      </c>
      <c r="K90">
        <v>2000</v>
      </c>
    </row>
    <row r="91" spans="1:15" x14ac:dyDescent="0.3">
      <c r="A91">
        <v>4</v>
      </c>
      <c r="B91">
        <v>1</v>
      </c>
      <c r="C91">
        <v>1</v>
      </c>
      <c r="D91">
        <v>2</v>
      </c>
      <c r="E91">
        <v>1</v>
      </c>
      <c r="F91">
        <v>3000</v>
      </c>
      <c r="G91">
        <v>1000</v>
      </c>
      <c r="I91">
        <v>1.3333333333333333</v>
      </c>
      <c r="J91">
        <v>2.666666666666667</v>
      </c>
      <c r="K91">
        <v>3000</v>
      </c>
    </row>
    <row r="92" spans="1:15" x14ac:dyDescent="0.3">
      <c r="A92">
        <v>9</v>
      </c>
      <c r="B92">
        <v>1</v>
      </c>
      <c r="C92">
        <v>1</v>
      </c>
      <c r="D92">
        <v>3</v>
      </c>
      <c r="E92">
        <v>3</v>
      </c>
      <c r="F92">
        <v>2000</v>
      </c>
      <c r="G92">
        <v>2000</v>
      </c>
      <c r="I92">
        <v>2.3333333333333335</v>
      </c>
      <c r="J92">
        <v>1.6666666666666665</v>
      </c>
      <c r="K92">
        <v>2000</v>
      </c>
    </row>
    <row r="93" spans="1:15" x14ac:dyDescent="0.3">
      <c r="A93">
        <v>13</v>
      </c>
      <c r="B93">
        <v>1</v>
      </c>
      <c r="C93">
        <v>2</v>
      </c>
      <c r="D93">
        <v>2</v>
      </c>
      <c r="E93">
        <v>1</v>
      </c>
      <c r="F93">
        <v>2000</v>
      </c>
      <c r="G93">
        <v>2000</v>
      </c>
      <c r="I93">
        <v>1.6666666666666667</v>
      </c>
      <c r="J93">
        <v>2.333333333333333</v>
      </c>
      <c r="K93">
        <v>2000</v>
      </c>
    </row>
    <row r="94" spans="1:15" x14ac:dyDescent="0.3">
      <c r="A94">
        <v>15</v>
      </c>
      <c r="B94">
        <v>1</v>
      </c>
      <c r="C94">
        <v>2</v>
      </c>
      <c r="D94">
        <v>2</v>
      </c>
      <c r="E94">
        <v>3</v>
      </c>
      <c r="F94">
        <v>2000</v>
      </c>
      <c r="G94">
        <v>2000</v>
      </c>
      <c r="I94">
        <v>2.3333333333333335</v>
      </c>
      <c r="J94">
        <v>1.6666666666666665</v>
      </c>
      <c r="K94">
        <v>2000</v>
      </c>
    </row>
    <row r="95" spans="1:15" x14ac:dyDescent="0.3">
      <c r="A95">
        <v>16</v>
      </c>
      <c r="B95">
        <v>1</v>
      </c>
      <c r="C95">
        <v>2</v>
      </c>
      <c r="D95">
        <v>3</v>
      </c>
      <c r="E95">
        <v>1</v>
      </c>
      <c r="F95">
        <v>2000</v>
      </c>
      <c r="G95">
        <v>2000</v>
      </c>
      <c r="I95">
        <v>2</v>
      </c>
      <c r="J95">
        <v>2</v>
      </c>
      <c r="K95">
        <v>2000</v>
      </c>
    </row>
    <row r="96" spans="1:15" x14ac:dyDescent="0.3">
      <c r="A96">
        <v>17</v>
      </c>
      <c r="B96">
        <v>1</v>
      </c>
      <c r="C96">
        <v>2</v>
      </c>
      <c r="D96">
        <v>3</v>
      </c>
      <c r="E96">
        <v>2</v>
      </c>
      <c r="F96">
        <v>2000</v>
      </c>
      <c r="G96">
        <v>2000</v>
      </c>
      <c r="I96">
        <v>2.3333333333333335</v>
      </c>
      <c r="J96">
        <v>1.6666666666666665</v>
      </c>
      <c r="K96">
        <v>2000</v>
      </c>
    </row>
    <row r="97" spans="1:11" x14ac:dyDescent="0.3">
      <c r="A97">
        <v>19</v>
      </c>
      <c r="B97">
        <v>1</v>
      </c>
      <c r="C97">
        <v>3</v>
      </c>
      <c r="D97">
        <v>1</v>
      </c>
      <c r="E97">
        <v>1</v>
      </c>
      <c r="F97">
        <v>2000</v>
      </c>
      <c r="G97">
        <v>3000</v>
      </c>
      <c r="I97">
        <v>1.6666666666666667</v>
      </c>
      <c r="J97">
        <v>2.333333333333333</v>
      </c>
      <c r="K97">
        <v>2000</v>
      </c>
    </row>
    <row r="98" spans="1:11" x14ac:dyDescent="0.3">
      <c r="A98">
        <v>24</v>
      </c>
      <c r="B98">
        <v>1</v>
      </c>
      <c r="C98">
        <v>3</v>
      </c>
      <c r="D98">
        <v>2</v>
      </c>
      <c r="E98">
        <v>3</v>
      </c>
      <c r="F98">
        <v>1000</v>
      </c>
      <c r="G98">
        <v>1000</v>
      </c>
      <c r="I98">
        <v>2.6666666666666665</v>
      </c>
      <c r="J98">
        <v>1.3333333333333335</v>
      </c>
      <c r="K98">
        <v>1000</v>
      </c>
    </row>
    <row r="99" spans="1:11" x14ac:dyDescent="0.3">
      <c r="A99">
        <v>25</v>
      </c>
      <c r="B99">
        <v>1</v>
      </c>
      <c r="C99">
        <v>3</v>
      </c>
      <c r="D99">
        <v>3</v>
      </c>
      <c r="E99">
        <v>1</v>
      </c>
      <c r="F99">
        <v>2000</v>
      </c>
      <c r="G99">
        <v>1000</v>
      </c>
      <c r="I99">
        <v>2.3333333333333335</v>
      </c>
      <c r="J99">
        <v>1.6666666666666665</v>
      </c>
      <c r="K99">
        <v>2000</v>
      </c>
    </row>
    <row r="100" spans="1:11" x14ac:dyDescent="0.3">
      <c r="A100">
        <v>30</v>
      </c>
      <c r="B100">
        <v>2</v>
      </c>
      <c r="C100">
        <v>1</v>
      </c>
      <c r="D100">
        <v>1</v>
      </c>
      <c r="E100">
        <v>3</v>
      </c>
      <c r="F100">
        <v>2000</v>
      </c>
      <c r="G100">
        <v>3000</v>
      </c>
      <c r="I100">
        <v>1.6666666666666667</v>
      </c>
      <c r="J100">
        <v>2.333333333333333</v>
      </c>
      <c r="K100">
        <v>2000</v>
      </c>
    </row>
    <row r="101" spans="1:11" x14ac:dyDescent="0.3">
      <c r="A101">
        <v>31</v>
      </c>
      <c r="B101">
        <v>2</v>
      </c>
      <c r="C101">
        <v>1</v>
      </c>
      <c r="D101">
        <v>2</v>
      </c>
      <c r="E101">
        <v>1</v>
      </c>
      <c r="F101">
        <v>3000</v>
      </c>
      <c r="G101">
        <v>3000</v>
      </c>
      <c r="I101">
        <v>1.3333333333333333</v>
      </c>
      <c r="J101">
        <v>2.666666666666667</v>
      </c>
      <c r="K101">
        <v>3000</v>
      </c>
    </row>
    <row r="102" spans="1:11" x14ac:dyDescent="0.3">
      <c r="A102">
        <v>34</v>
      </c>
      <c r="B102">
        <v>2</v>
      </c>
      <c r="C102">
        <v>1</v>
      </c>
      <c r="D102">
        <v>3</v>
      </c>
      <c r="E102">
        <v>1</v>
      </c>
      <c r="F102">
        <v>2000</v>
      </c>
      <c r="G102">
        <v>3000</v>
      </c>
      <c r="I102">
        <v>1.6666666666666667</v>
      </c>
      <c r="J102">
        <v>2.333333333333333</v>
      </c>
      <c r="K102">
        <v>2000</v>
      </c>
    </row>
    <row r="103" spans="1:11" x14ac:dyDescent="0.3">
      <c r="A103">
        <v>49</v>
      </c>
      <c r="B103">
        <v>2</v>
      </c>
      <c r="C103">
        <v>3</v>
      </c>
      <c r="D103">
        <v>2</v>
      </c>
      <c r="E103">
        <v>1</v>
      </c>
      <c r="F103">
        <v>2000</v>
      </c>
      <c r="G103">
        <v>3000</v>
      </c>
      <c r="I103">
        <v>2</v>
      </c>
      <c r="J103">
        <v>2</v>
      </c>
      <c r="K103">
        <v>2000</v>
      </c>
    </row>
    <row r="104" spans="1:11" x14ac:dyDescent="0.3">
      <c r="F104">
        <f>CORREL(F89:F103,G89:G103)</f>
        <v>0.13648020842100292</v>
      </c>
    </row>
  </sheetData>
  <autoFilter ref="A1:H82" xr:uid="{4DE421CE-40FC-47D1-9647-6740003DA3A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Munka1</vt:lpstr>
      <vt:lpstr>Munka1B</vt:lpstr>
      <vt:lpstr>Munka1C</vt:lpstr>
      <vt:lpstr>Munka1C (2)</vt:lpstr>
      <vt:lpstr>Munka2</vt:lpstr>
      <vt:lpstr>tények</vt:lpstr>
      <vt:lpstr>induktiv</vt:lpstr>
      <vt:lpstr>Munka10</vt:lpstr>
      <vt:lpstr>manualis</vt:lpstr>
      <vt:lpstr>tények (2)</vt:lpstr>
      <vt:lpstr>Munka11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Lttd</cp:lastModifiedBy>
  <dcterms:created xsi:type="dcterms:W3CDTF">2022-04-12T09:27:37Z</dcterms:created>
  <dcterms:modified xsi:type="dcterms:W3CDTF">2022-07-01T06:09:28Z</dcterms:modified>
</cp:coreProperties>
</file>