
<file path=[Content_Types].xml><?xml version="1.0" encoding="utf-8"?>
<Types xmlns="http://schemas.openxmlformats.org/package/2006/content-type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hidePivotFieldList="1" defaultThemeVersion="166925"/>
  <mc:AlternateContent xmlns:mc="http://schemas.openxmlformats.org/markup-compatibility/2006">
    <mc:Choice Requires="x15">
      <x15ac:absPath xmlns:x15ac="http://schemas.microsoft.com/office/spreadsheetml/2010/11/ac" url="C:\Users\Latitude\AppData\Local\Temp\scp51078\var\www\miau\data\miau\287\"/>
    </mc:Choice>
  </mc:AlternateContent>
  <xr:revisionPtr revIDLastSave="0" documentId="13_ncr:1_{A03C950F-B364-48F3-9CB7-4A716CF2557B}" xr6:coauthVersionLast="47" xr6:coauthVersionMax="47" xr10:uidLastSave="{00000000-0000-0000-0000-000000000000}"/>
  <bookViews>
    <workbookView xWindow="-108" yWindow="-108" windowWidth="23256" windowHeight="12720" activeTab="8" xr2:uid="{790FFAEB-89B2-4FD8-9B49-AC78598555A7}"/>
  </bookViews>
  <sheets>
    <sheet name="adatok1" sheetId="2" r:id="rId1"/>
    <sheet name="adatok2" sheetId="3" r:id="rId2"/>
    <sheet name="adatok3" sheetId="4" r:id="rId3"/>
    <sheet name="adatok4" sheetId="5" r:id="rId4"/>
    <sheet name="adatok5" sheetId="6" r:id="rId5"/>
    <sheet name="pivot1" sheetId="7" r:id="rId6"/>
    <sheet name="manuális" sheetId="1" r:id="rId7"/>
    <sheet name="online" sheetId="8" r:id="rId8"/>
    <sheet name="info" sheetId="9" r:id="rId9"/>
  </sheets>
  <definedNames>
    <definedName name="solver_adj" localSheetId="6" hidden="1">manuális!$B$49:$E$58</definedName>
    <definedName name="solver_cvg" localSheetId="6" hidden="1">"""""""""""""""0,0001"""""""""""""""</definedName>
    <definedName name="solver_drv" localSheetId="6" hidden="1">1</definedName>
    <definedName name="solver_eng" localSheetId="6" hidden="1">1</definedName>
    <definedName name="solver_est" localSheetId="6" hidden="1">1</definedName>
    <definedName name="solver_itr" localSheetId="6" hidden="1">2147483647</definedName>
    <definedName name="solver_lhs1" localSheetId="6" hidden="1">manuális!$G$49:$J$57</definedName>
    <definedName name="solver_mip" localSheetId="6" hidden="1">2147483647</definedName>
    <definedName name="solver_mni" localSheetId="6" hidden="1">30</definedName>
    <definedName name="solver_mrt" localSheetId="6" hidden="1">"""""""""""""""0,075"""""""""""""""</definedName>
    <definedName name="solver_msl" localSheetId="6" hidden="1">2</definedName>
    <definedName name="solver_neg" localSheetId="6" hidden="1">1</definedName>
    <definedName name="solver_nod" localSheetId="6" hidden="1">2147483647</definedName>
    <definedName name="solver_num" localSheetId="6" hidden="1">1</definedName>
    <definedName name="solver_nwt" localSheetId="6" hidden="1">1</definedName>
    <definedName name="solver_opt" localSheetId="6" hidden="1">manuális!$H$74</definedName>
    <definedName name="solver_pre" localSheetId="6" hidden="1">"""""""""""""""0,000001"""""""""""""""</definedName>
    <definedName name="solver_rbv" localSheetId="6" hidden="1">1</definedName>
    <definedName name="solver_rel1" localSheetId="6" hidden="1">3</definedName>
    <definedName name="solver_rhs1" localSheetId="6" hidden="1">0</definedName>
    <definedName name="solver_rlx" localSheetId="6" hidden="1">2</definedName>
    <definedName name="solver_rsd" localSheetId="6" hidden="1">0</definedName>
    <definedName name="solver_scl" localSheetId="6" hidden="1">1</definedName>
    <definedName name="solver_sho" localSheetId="6" hidden="1">2</definedName>
    <definedName name="solver_ssz" localSheetId="6" hidden="1">100</definedName>
    <definedName name="solver_tim" localSheetId="6" hidden="1">2147483647</definedName>
    <definedName name="solver_tol" localSheetId="6" hidden="1">0.01</definedName>
    <definedName name="solver_typ" localSheetId="6" hidden="1">2</definedName>
    <definedName name="solver_val" localSheetId="6" hidden="1">0</definedName>
    <definedName name="solver_ver" localSheetId="6" hidden="1">3</definedName>
  </definedNames>
  <calcPr calcId="191029"/>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41" i="8" l="1"/>
  <c r="L42" i="8"/>
  <c r="K42" i="8"/>
  <c r="N45" i="8"/>
  <c r="N46" i="8"/>
  <c r="N47" i="8"/>
  <c r="N48" i="8"/>
  <c r="N49" i="8"/>
  <c r="N50" i="8"/>
  <c r="N51" i="8"/>
  <c r="N52" i="8"/>
  <c r="N53" i="8"/>
  <c r="N44" i="8"/>
  <c r="J64" i="1"/>
  <c r="J65" i="1"/>
  <c r="J66" i="1"/>
  <c r="J67" i="1"/>
  <c r="J68" i="1"/>
  <c r="J69" i="1"/>
  <c r="J70" i="1"/>
  <c r="J71" i="1"/>
  <c r="J72" i="1"/>
  <c r="J63" i="1"/>
  <c r="I64" i="1"/>
  <c r="I65" i="1"/>
  <c r="I66" i="1"/>
  <c r="I67" i="1"/>
  <c r="I68" i="1"/>
  <c r="I69" i="1"/>
  <c r="I70" i="1"/>
  <c r="I71" i="1"/>
  <c r="I72" i="1"/>
  <c r="I63" i="1"/>
  <c r="J57" i="1"/>
  <c r="I57" i="1"/>
  <c r="H57" i="1"/>
  <c r="J56" i="1"/>
  <c r="I56" i="1"/>
  <c r="H56" i="1"/>
  <c r="J55" i="1"/>
  <c r="I55" i="1"/>
  <c r="H55" i="1"/>
  <c r="J54" i="1"/>
  <c r="I54" i="1"/>
  <c r="H54" i="1"/>
  <c r="J53" i="1"/>
  <c r="I53" i="1"/>
  <c r="H53" i="1"/>
  <c r="J52" i="1"/>
  <c r="I52" i="1"/>
  <c r="H52" i="1"/>
  <c r="J51" i="1"/>
  <c r="I51" i="1"/>
  <c r="H51" i="1"/>
  <c r="J50" i="1"/>
  <c r="I50" i="1"/>
  <c r="H50" i="1"/>
  <c r="J49" i="1"/>
  <c r="I49" i="1"/>
  <c r="H49" i="1"/>
  <c r="G57" i="1"/>
  <c r="G56" i="1"/>
  <c r="G55" i="1"/>
  <c r="G54" i="1"/>
  <c r="G53" i="1"/>
  <c r="G52" i="1"/>
  <c r="G51" i="1"/>
  <c r="G50" i="1"/>
  <c r="G49" i="1"/>
  <c r="E72" i="1"/>
  <c r="D72" i="1"/>
  <c r="C72" i="1"/>
  <c r="E71" i="1"/>
  <c r="D71" i="1"/>
  <c r="C71" i="1"/>
  <c r="E70" i="1"/>
  <c r="D70" i="1"/>
  <c r="C70" i="1"/>
  <c r="E69" i="1"/>
  <c r="D69" i="1"/>
  <c r="C69" i="1"/>
  <c r="E68" i="1"/>
  <c r="D68" i="1"/>
  <c r="C68" i="1"/>
  <c r="E67" i="1"/>
  <c r="D67" i="1"/>
  <c r="C67" i="1"/>
  <c r="E66" i="1"/>
  <c r="D66" i="1"/>
  <c r="C66" i="1"/>
  <c r="E65" i="1"/>
  <c r="D65" i="1"/>
  <c r="C65" i="1"/>
  <c r="E64" i="1"/>
  <c r="D64" i="1"/>
  <c r="C64" i="1"/>
  <c r="E63" i="1"/>
  <c r="D63" i="1"/>
  <c r="C63" i="1"/>
  <c r="B72" i="1"/>
  <c r="B71" i="1"/>
  <c r="B70" i="1"/>
  <c r="B69" i="1"/>
  <c r="B68" i="1"/>
  <c r="B67" i="1"/>
  <c r="B66" i="1"/>
  <c r="B65" i="1"/>
  <c r="B64" i="1"/>
  <c r="B63" i="1"/>
  <c r="F72" i="1"/>
  <c r="A72" i="1"/>
  <c r="F71" i="1"/>
  <c r="A71" i="1"/>
  <c r="F70" i="1"/>
  <c r="A70" i="1"/>
  <c r="F69" i="1"/>
  <c r="A69" i="1"/>
  <c r="F68" i="1"/>
  <c r="A68" i="1"/>
  <c r="F67" i="1"/>
  <c r="A67" i="1"/>
  <c r="F66" i="1"/>
  <c r="A66" i="1"/>
  <c r="F65" i="1"/>
  <c r="A65" i="1"/>
  <c r="F64" i="1"/>
  <c r="A64" i="1"/>
  <c r="F63" i="1"/>
  <c r="A63" i="1"/>
  <c r="F62" i="1"/>
  <c r="E62" i="1"/>
  <c r="D62" i="1"/>
  <c r="C62" i="1"/>
  <c r="B62" i="1"/>
  <c r="A62" i="1"/>
  <c r="F61" i="1"/>
  <c r="E61" i="1"/>
  <c r="D61" i="1"/>
  <c r="C61" i="1"/>
  <c r="B61" i="1"/>
  <c r="A61" i="1"/>
  <c r="E48" i="1"/>
  <c r="D48" i="1"/>
  <c r="C48" i="1"/>
  <c r="B48" i="1"/>
  <c r="M45" i="8"/>
  <c r="M46" i="8"/>
  <c r="M47" i="8"/>
  <c r="M48" i="8"/>
  <c r="M49" i="8"/>
  <c r="M50" i="8"/>
  <c r="M51" i="8"/>
  <c r="M52" i="8"/>
  <c r="M53" i="8"/>
  <c r="M44" i="8"/>
  <c r="N17" i="8"/>
  <c r="N16" i="8"/>
  <c r="N15" i="8"/>
  <c r="N14" i="8"/>
  <c r="N13" i="8"/>
  <c r="N12" i="8"/>
  <c r="N11" i="8"/>
  <c r="N10" i="8"/>
  <c r="N9" i="8"/>
  <c r="N8" i="8"/>
  <c r="L17" i="8"/>
  <c r="L16" i="8"/>
  <c r="L15" i="8"/>
  <c r="L14" i="8"/>
  <c r="L13" i="8"/>
  <c r="L12" i="8"/>
  <c r="L11" i="8"/>
  <c r="L10" i="8"/>
  <c r="L9" i="8"/>
  <c r="L8" i="8"/>
  <c r="K17" i="8"/>
  <c r="J17" i="8"/>
  <c r="I17" i="8"/>
  <c r="H17" i="8"/>
  <c r="K16" i="8"/>
  <c r="J16" i="8"/>
  <c r="I16" i="8"/>
  <c r="H16" i="8"/>
  <c r="K15" i="8"/>
  <c r="J15" i="8"/>
  <c r="I15" i="8"/>
  <c r="H15" i="8"/>
  <c r="K14" i="8"/>
  <c r="J14" i="8"/>
  <c r="I14" i="8"/>
  <c r="H14" i="8"/>
  <c r="K13" i="8"/>
  <c r="J13" i="8"/>
  <c r="I13" i="8"/>
  <c r="H13" i="8"/>
  <c r="K12" i="8"/>
  <c r="J12" i="8"/>
  <c r="I12" i="8"/>
  <c r="H12" i="8"/>
  <c r="K11" i="8"/>
  <c r="J11" i="8"/>
  <c r="I11" i="8"/>
  <c r="H11" i="8"/>
  <c r="K10" i="8"/>
  <c r="J10" i="8"/>
  <c r="I10" i="8"/>
  <c r="H10" i="8"/>
  <c r="K9" i="8"/>
  <c r="J9" i="8"/>
  <c r="I9" i="8"/>
  <c r="H9" i="8"/>
  <c r="K8" i="8"/>
  <c r="J8" i="8"/>
  <c r="I8" i="8"/>
  <c r="H8" i="8"/>
  <c r="L53" i="8"/>
  <c r="K53" i="8"/>
  <c r="L52" i="8"/>
  <c r="K52" i="8"/>
  <c r="L51" i="8"/>
  <c r="K51" i="8"/>
  <c r="L50" i="8"/>
  <c r="K50" i="8"/>
  <c r="L49" i="8"/>
  <c r="K49" i="8"/>
  <c r="L48" i="8"/>
  <c r="K48" i="8"/>
  <c r="L47" i="8"/>
  <c r="K47" i="8"/>
  <c r="L46" i="8"/>
  <c r="K46" i="8"/>
  <c r="L45" i="8"/>
  <c r="K45" i="8"/>
  <c r="L44" i="8"/>
  <c r="K44" i="8"/>
  <c r="L43" i="8"/>
  <c r="K43" i="8"/>
  <c r="J45" i="8"/>
  <c r="J46" i="8"/>
  <c r="J47" i="8"/>
  <c r="J48" i="8"/>
  <c r="J49" i="8"/>
  <c r="J50" i="8"/>
  <c r="J51" i="8"/>
  <c r="J52" i="8"/>
  <c r="J53" i="8"/>
  <c r="J44" i="8"/>
  <c r="N42" i="8" s="1"/>
  <c r="F45" i="1"/>
  <c r="E45" i="1"/>
  <c r="D45" i="1"/>
  <c r="C45" i="1"/>
  <c r="B45" i="1"/>
  <c r="A45" i="1"/>
  <c r="F44" i="1"/>
  <c r="E44" i="1"/>
  <c r="D44" i="1"/>
  <c r="C44" i="1"/>
  <c r="B44" i="1"/>
  <c r="A44" i="1"/>
  <c r="F43" i="1"/>
  <c r="E43" i="1"/>
  <c r="D43" i="1"/>
  <c r="C43" i="1"/>
  <c r="B43" i="1"/>
  <c r="A43" i="1"/>
  <c r="F42" i="1"/>
  <c r="E42" i="1"/>
  <c r="D42" i="1"/>
  <c r="C42" i="1"/>
  <c r="B42" i="1"/>
  <c r="A42" i="1"/>
  <c r="F41" i="1"/>
  <c r="E41" i="1"/>
  <c r="D41" i="1"/>
  <c r="C41" i="1"/>
  <c r="B41" i="1"/>
  <c r="A41" i="1"/>
  <c r="F40" i="1"/>
  <c r="E40" i="1"/>
  <c r="D40" i="1"/>
  <c r="C40" i="1"/>
  <c r="B40" i="1"/>
  <c r="A40" i="1"/>
  <c r="F39" i="1"/>
  <c r="E39" i="1"/>
  <c r="D39" i="1"/>
  <c r="C39" i="1"/>
  <c r="B39" i="1"/>
  <c r="A39" i="1"/>
  <c r="F38" i="1"/>
  <c r="E38" i="1"/>
  <c r="D38" i="1"/>
  <c r="C38" i="1"/>
  <c r="B38" i="1"/>
  <c r="A38" i="1"/>
  <c r="F37" i="1"/>
  <c r="E37" i="1"/>
  <c r="D37" i="1"/>
  <c r="C37" i="1"/>
  <c r="B37" i="1"/>
  <c r="A37" i="1"/>
  <c r="F36" i="1"/>
  <c r="E36" i="1"/>
  <c r="D36" i="1"/>
  <c r="C36" i="1"/>
  <c r="B36" i="1"/>
  <c r="A36" i="1"/>
  <c r="F35" i="1"/>
  <c r="E35" i="1"/>
  <c r="D35" i="1"/>
  <c r="C35" i="1"/>
  <c r="B35" i="1"/>
  <c r="A35" i="1"/>
  <c r="F34" i="1"/>
  <c r="E34" i="1"/>
  <c r="D34" i="1"/>
  <c r="C34" i="1"/>
  <c r="B34" i="1"/>
  <c r="A34" i="1"/>
  <c r="O22" i="1"/>
  <c r="O23" i="1"/>
  <c r="O24" i="1"/>
  <c r="O25" i="1"/>
  <c r="O26" i="1"/>
  <c r="O27" i="1"/>
  <c r="P27" i="1" s="1"/>
  <c r="O28" i="1"/>
  <c r="P28" i="1" s="1"/>
  <c r="O29" i="1"/>
  <c r="P29" i="1" s="1"/>
  <c r="O30" i="1"/>
  <c r="O21" i="1"/>
  <c r="I22" i="1"/>
  <c r="I23" i="1"/>
  <c r="I24" i="1"/>
  <c r="I25" i="1"/>
  <c r="I26" i="1"/>
  <c r="I27" i="1"/>
  <c r="I28" i="1"/>
  <c r="I29" i="1"/>
  <c r="I30" i="1"/>
  <c r="I21" i="1"/>
  <c r="P30" i="1"/>
  <c r="P26" i="1"/>
  <c r="P25" i="1"/>
  <c r="P24" i="1"/>
  <c r="P23" i="1"/>
  <c r="P22" i="1"/>
  <c r="P21" i="1"/>
  <c r="N19" i="1"/>
  <c r="M19" i="1"/>
  <c r="L19" i="1"/>
  <c r="K19" i="1"/>
  <c r="G22" i="1"/>
  <c r="G23" i="1"/>
  <c r="H23" i="1" s="1"/>
  <c r="G24" i="1"/>
  <c r="H24" i="1" s="1"/>
  <c r="G25" i="1"/>
  <c r="G26" i="1"/>
  <c r="H26" i="1" s="1"/>
  <c r="G27" i="1"/>
  <c r="G28" i="1"/>
  <c r="G29" i="1"/>
  <c r="G30" i="1"/>
  <c r="G21" i="1"/>
  <c r="H21" i="1" s="1"/>
  <c r="H22" i="1"/>
  <c r="H25" i="1"/>
  <c r="H27" i="1"/>
  <c r="H28" i="1"/>
  <c r="H29" i="1"/>
  <c r="H30" i="1"/>
  <c r="E30" i="1"/>
  <c r="D30" i="1"/>
  <c r="C30" i="1"/>
  <c r="E29" i="1"/>
  <c r="D29" i="1"/>
  <c r="C29" i="1"/>
  <c r="E28" i="1"/>
  <c r="D28" i="1"/>
  <c r="C28" i="1"/>
  <c r="E27" i="1"/>
  <c r="D27" i="1"/>
  <c r="C27" i="1"/>
  <c r="E26" i="1"/>
  <c r="D26" i="1"/>
  <c r="C26" i="1"/>
  <c r="E25" i="1"/>
  <c r="D25" i="1"/>
  <c r="C25" i="1"/>
  <c r="E24" i="1"/>
  <c r="D24" i="1"/>
  <c r="C24" i="1"/>
  <c r="E23" i="1"/>
  <c r="D23" i="1"/>
  <c r="C23" i="1"/>
  <c r="E22" i="1"/>
  <c r="D22" i="1"/>
  <c r="C22" i="1"/>
  <c r="E21" i="1"/>
  <c r="D21" i="1"/>
  <c r="C21" i="1"/>
  <c r="B30" i="1"/>
  <c r="B29" i="1"/>
  <c r="B28" i="1"/>
  <c r="B27" i="1"/>
  <c r="B26" i="1"/>
  <c r="B25" i="1"/>
  <c r="B24" i="1"/>
  <c r="B23" i="1"/>
  <c r="B22" i="1"/>
  <c r="B21" i="1"/>
  <c r="F30" i="1"/>
  <c r="A30" i="1"/>
  <c r="F29" i="1"/>
  <c r="A29" i="1"/>
  <c r="F28" i="1"/>
  <c r="A28" i="1"/>
  <c r="F27" i="1"/>
  <c r="A27" i="1"/>
  <c r="F26" i="1"/>
  <c r="A26" i="1"/>
  <c r="F25" i="1"/>
  <c r="A25" i="1"/>
  <c r="F24" i="1"/>
  <c r="A24" i="1"/>
  <c r="F23" i="1"/>
  <c r="A23" i="1"/>
  <c r="F22" i="1"/>
  <c r="A22" i="1"/>
  <c r="F21" i="1"/>
  <c r="A21" i="1"/>
  <c r="F20" i="1"/>
  <c r="E20" i="1"/>
  <c r="D20" i="1"/>
  <c r="C20" i="1"/>
  <c r="B20" i="1"/>
  <c r="A20" i="1"/>
  <c r="F19" i="1"/>
  <c r="E19" i="1"/>
  <c r="D19" i="1"/>
  <c r="C19" i="1"/>
  <c r="B19" i="1"/>
  <c r="A19" i="1"/>
  <c r="E15" i="1"/>
  <c r="E14" i="1"/>
  <c r="E13" i="1"/>
  <c r="E12" i="1"/>
  <c r="E11" i="1"/>
  <c r="E10" i="1"/>
  <c r="E9" i="1"/>
  <c r="E8" i="1"/>
  <c r="E7" i="1"/>
  <c r="E6" i="1"/>
  <c r="B15" i="1"/>
  <c r="B14" i="1"/>
  <c r="B13" i="1"/>
  <c r="B12" i="1"/>
  <c r="B11" i="1"/>
  <c r="B10" i="1"/>
  <c r="B9" i="1"/>
  <c r="B8" i="1"/>
  <c r="B7" i="1"/>
  <c r="B6" i="1"/>
  <c r="C52" i="5"/>
  <c r="C53" i="5" s="1"/>
  <c r="C54" i="5" s="1"/>
  <c r="C55" i="5" s="1"/>
  <c r="C56" i="5" s="1"/>
  <c r="C57" i="5" s="1"/>
  <c r="C58" i="5" s="1"/>
  <c r="C59" i="5" s="1"/>
  <c r="C60" i="5" s="1"/>
  <c r="C61" i="5" s="1"/>
  <c r="C36" i="5"/>
  <c r="C37" i="5" s="1"/>
  <c r="C38" i="5" s="1"/>
  <c r="C39" i="5" s="1"/>
  <c r="C40" i="5" s="1"/>
  <c r="C41" i="5" s="1"/>
  <c r="C42" i="5" s="1"/>
  <c r="C43" i="5" s="1"/>
  <c r="C44" i="5" s="1"/>
  <c r="C45" i="5" s="1"/>
  <c r="C20" i="5"/>
  <c r="C21" i="5" s="1"/>
  <c r="C22" i="5" s="1"/>
  <c r="C23" i="5" s="1"/>
  <c r="C24" i="5" s="1"/>
  <c r="C25" i="5" s="1"/>
  <c r="C26" i="5" s="1"/>
  <c r="C27" i="5" s="1"/>
  <c r="C28" i="5" s="1"/>
  <c r="C29" i="5" s="1"/>
  <c r="C4" i="5"/>
  <c r="C5" i="5" s="1"/>
  <c r="C6" i="5" s="1"/>
  <c r="C7" i="5" s="1"/>
  <c r="C8" i="5" s="1"/>
  <c r="C9" i="5" s="1"/>
  <c r="C10" i="5" s="1"/>
  <c r="C11" i="5" s="1"/>
  <c r="C12" i="5" s="1"/>
  <c r="C13" i="5" s="1"/>
  <c r="G65" i="1" l="1"/>
  <c r="H65" i="1" s="1"/>
  <c r="G68" i="1"/>
  <c r="H68" i="1" s="1"/>
  <c r="G69" i="1"/>
  <c r="H69" i="1" s="1"/>
  <c r="G70" i="1"/>
  <c r="H70" i="1" s="1"/>
  <c r="G63" i="1"/>
  <c r="H63" i="1" s="1"/>
  <c r="G71" i="1"/>
  <c r="H71" i="1" s="1"/>
  <c r="G64" i="1"/>
  <c r="H64" i="1" s="1"/>
  <c r="G72" i="1"/>
  <c r="H72" i="1" s="1"/>
  <c r="G66" i="1"/>
  <c r="H66" i="1" s="1"/>
  <c r="G67" i="1"/>
  <c r="H67" i="1" s="1"/>
  <c r="Q28" i="1"/>
  <c r="R28" i="1" s="1"/>
  <c r="Q23" i="1"/>
  <c r="R23" i="1" s="1"/>
  <c r="Q27" i="1"/>
  <c r="R27" i="1" s="1"/>
  <c r="Q24" i="1"/>
  <c r="R24" i="1" s="1"/>
  <c r="Q30" i="1"/>
  <c r="R30" i="1" s="1"/>
  <c r="Q25" i="1"/>
  <c r="R25" i="1" s="1"/>
  <c r="Q26" i="1"/>
  <c r="R26" i="1" s="1"/>
  <c r="Q21" i="1"/>
  <c r="R21" i="1" s="1"/>
  <c r="Q29" i="1"/>
  <c r="R29" i="1" s="1"/>
  <c r="Q22" i="1"/>
  <c r="R22" i="1" s="1"/>
  <c r="H74" i="1" l="1"/>
</calcChain>
</file>

<file path=xl/sharedStrings.xml><?xml version="1.0" encoding="utf-8"?>
<sst xmlns="http://schemas.openxmlformats.org/spreadsheetml/2006/main" count="1654" uniqueCount="476">
  <si>
    <t>benne1</t>
  </si>
  <si>
    <t>benne4</t>
  </si>
  <si>
    <t>benne5</t>
  </si>
  <si>
    <t>benne6</t>
  </si>
  <si>
    <t>benne7</t>
  </si>
  <si>
    <t>gép1</t>
  </si>
  <si>
    <t>gép2</t>
  </si>
  <si>
    <t>gép3</t>
  </si>
  <si>
    <t>gép4</t>
  </si>
  <si>
    <t>gép5</t>
  </si>
  <si>
    <t>gép6</t>
  </si>
  <si>
    <t>gép7</t>
  </si>
  <si>
    <t>gép8</t>
  </si>
  <si>
    <t>gép9</t>
  </si>
  <si>
    <t>GHz</t>
  </si>
  <si>
    <t>GB</t>
  </si>
  <si>
    <t>processzor órajel</t>
  </si>
  <si>
    <t>memória</t>
  </si>
  <si>
    <t>ár</t>
  </si>
  <si>
    <t>kijelző</t>
  </si>
  <si>
    <t>OAM</t>
  </si>
  <si>
    <t>Mit keres?</t>
  </si>
  <si>
    <t>Keresés</t>
  </si>
  <si>
    <r>
      <t>Itt van: </t>
    </r>
    <r>
      <rPr>
        <sz val="8"/>
        <color rgb="FF4F5E6F"/>
        <rFont val="Arial"/>
        <family val="2"/>
        <charset val="238"/>
      </rPr>
      <t>Főoldal</t>
    </r>
    <r>
      <rPr>
        <sz val="8"/>
        <color rgb="FF888888"/>
        <rFont val="Arial"/>
        <family val="2"/>
        <charset val="238"/>
      </rPr>
      <t> &gt; </t>
    </r>
    <r>
      <rPr>
        <sz val="8"/>
        <color rgb="FF4F5E6F"/>
        <rFont val="Arial"/>
        <family val="2"/>
        <charset val="238"/>
      </rPr>
      <t>Számítógép</t>
    </r>
    <r>
      <rPr>
        <sz val="8"/>
        <color rgb="FF888888"/>
        <rFont val="Arial"/>
        <family val="2"/>
        <charset val="238"/>
      </rPr>
      <t> &gt; </t>
    </r>
    <r>
      <rPr>
        <sz val="8"/>
        <color rgb="FF4F5E6F"/>
        <rFont val="Arial"/>
        <family val="2"/>
        <charset val="238"/>
      </rPr>
      <t>Notebook</t>
    </r>
    <r>
      <rPr>
        <sz val="8"/>
        <color rgb="FF888888"/>
        <rFont val="Arial"/>
        <family val="2"/>
        <charset val="238"/>
      </rPr>
      <t> &gt; Termékek összehasonlítása</t>
    </r>
  </si>
  <si>
    <r>
      <t>Termékek összehasonlítása </t>
    </r>
    <r>
      <rPr>
        <sz val="14"/>
        <color rgb="FF4F5E6F"/>
        <rFont val="Inherit"/>
      </rPr>
      <t>- ASUS ZenBook Pro 15 UM535QE-KY156 • ASUS ROG Strix G15 G513RM-HF203</t>
    </r>
  </si>
  <si>
    <r>
      <t>Csak a különbségek mutatása</t>
    </r>
    <r>
      <rPr>
        <sz val="8"/>
        <color rgb="FF333333"/>
        <rFont val="Arial"/>
        <family val="2"/>
        <charset val="238"/>
      </rPr>
      <t> </t>
    </r>
    <r>
      <rPr>
        <sz val="7"/>
        <color rgb="FF4F5E6F"/>
        <rFont val="Arial"/>
        <family val="2"/>
        <charset val="238"/>
      </rPr>
      <t>Sorrend módosítása</t>
    </r>
  </si>
  <si>
    <t>×</t>
  </si>
  <si>
    <r>
      <t> </t>
    </r>
    <r>
      <rPr>
        <sz val="8"/>
        <color rgb="FF223F95"/>
        <rFont val="Arial"/>
        <family val="2"/>
        <charset val="238"/>
      </rPr>
      <t>ASUS ZenBook Pro 15 UM535QE-KY156</t>
    </r>
  </si>
  <si>
    <r>
      <t> </t>
    </r>
    <r>
      <rPr>
        <sz val="8"/>
        <color rgb="FF223F95"/>
        <rFont val="Arial"/>
        <family val="2"/>
        <charset val="238"/>
      </rPr>
      <t>ASUS ROG Strix G15 G513RM-HF203</t>
    </r>
  </si>
  <si>
    <r>
      <t> </t>
    </r>
    <r>
      <rPr>
        <sz val="8"/>
        <color rgb="FF223F95"/>
        <rFont val="Arial"/>
        <family val="2"/>
        <charset val="238"/>
      </rPr>
      <t>ASUS TUF Dash F15 FX517ZM-HN099</t>
    </r>
  </si>
  <si>
    <r>
      <t> </t>
    </r>
    <r>
      <rPr>
        <sz val="8"/>
        <color rgb="FF223F95"/>
        <rFont val="Arial"/>
        <family val="2"/>
        <charset val="238"/>
      </rPr>
      <t>ASUS VivoBook Pro 15 K6500ZH-HN030</t>
    </r>
  </si>
  <si>
    <r>
      <t> </t>
    </r>
    <r>
      <rPr>
        <sz val="8"/>
        <color rgb="FF223F95"/>
        <rFont val="Arial"/>
        <family val="2"/>
        <charset val="238"/>
      </rPr>
      <t>ASUS TUF Dash F15 FX517ZE-HN043</t>
    </r>
  </si>
  <si>
    <t>489 900 Ft-tól</t>
  </si>
  <si>
    <t> (0)</t>
  </si>
  <si>
    <t>499 900 Ft-tól</t>
  </si>
  <si>
    <t>419 900 Ft-tól</t>
  </si>
  <si>
    <t>399 900 Ft-tól</t>
  </si>
  <si>
    <t>Processzor </t>
  </si>
  <si>
    <t>Processzor típusa</t>
  </si>
  <si>
    <t>AMD Ryzen 9</t>
  </si>
  <si>
    <t>AMD Ryzen 7</t>
  </si>
  <si>
    <t>Intel Core i5</t>
  </si>
  <si>
    <t>Intel Core i7</t>
  </si>
  <si>
    <t>Processzor modell</t>
  </si>
  <si>
    <t>AMD Ryzen 9 5900HX</t>
  </si>
  <si>
    <t>AMD Ryzen 7 6800H</t>
  </si>
  <si>
    <t>Intel Core i5-12450H</t>
  </si>
  <si>
    <t>Intel Core i5-12500H</t>
  </si>
  <si>
    <t>Intel Core i7-12650H</t>
  </si>
  <si>
    <t>Processzor órajel</t>
  </si>
  <si>
    <t>3.30 GHz</t>
  </si>
  <si>
    <t>3.20 GHz</t>
  </si>
  <si>
    <t>4.5 GHz</t>
  </si>
  <si>
    <t>3.50 GHz</t>
  </si>
  <si>
    <t>Cache mérete</t>
  </si>
  <si>
    <t>16 MB</t>
  </si>
  <si>
    <t>12 MB</t>
  </si>
  <si>
    <t>18 MB</t>
  </si>
  <si>
    <t>24 MB</t>
  </si>
  <si>
    <t>Memória </t>
  </si>
  <si>
    <t>Memória mérete</t>
  </si>
  <si>
    <t>16 GB</t>
  </si>
  <si>
    <t>8 GB</t>
  </si>
  <si>
    <t>Memória típusa</t>
  </si>
  <si>
    <t>DDR4</t>
  </si>
  <si>
    <t>DDR5</t>
  </si>
  <si>
    <t>Memória maximális sebessége</t>
  </si>
  <si>
    <t>4800 MHz</t>
  </si>
  <si>
    <t>Memória foglalatok száma</t>
  </si>
  <si>
    <t>Memória maximális mérete</t>
  </si>
  <si>
    <t>Kijelző </t>
  </si>
  <si>
    <t>Kijelző mérete</t>
  </si>
  <si>
    <t>15.6"</t>
  </si>
  <si>
    <t>Kijelző felbontása</t>
  </si>
  <si>
    <t>1920 x 1080</t>
  </si>
  <si>
    <t>Képfrissítési frekvencia</t>
  </si>
  <si>
    <t>60 Hz</t>
  </si>
  <si>
    <t>300 Hz</t>
  </si>
  <si>
    <t>144 Hz</t>
  </si>
  <si>
    <t>Videokártya típusa </t>
  </si>
  <si>
    <t>Dedikált</t>
  </si>
  <si>
    <t>Videokártya modell</t>
  </si>
  <si>
    <t>NVIDIA GeForce RTX 3050</t>
  </si>
  <si>
    <t>nVidia Geforce RTX 3060</t>
  </si>
  <si>
    <t>nVidia GeForce RTX 3060</t>
  </si>
  <si>
    <t>nVidia GeForce GTX 1650</t>
  </si>
  <si>
    <t>nVidia Geforce RTX 3050Ti</t>
  </si>
  <si>
    <t>Grafikus memória mérete</t>
  </si>
  <si>
    <t>4 GB</t>
  </si>
  <si>
    <t>6 GB</t>
  </si>
  <si>
    <t>Érintőképernyő</t>
  </si>
  <si>
    <t>Nem</t>
  </si>
  <si>
    <t>Kijelző felülete</t>
  </si>
  <si>
    <t>Matt</t>
  </si>
  <si>
    <t>Háttértár </t>
  </si>
  <si>
    <t>Háttértár típusa </t>
  </si>
  <si>
    <t>SSD</t>
  </si>
  <si>
    <t>Háttértár kapacitása</t>
  </si>
  <si>
    <t>1000 GB</t>
  </si>
  <si>
    <t>512 GB</t>
  </si>
  <si>
    <t>Adatátvitel </t>
  </si>
  <si>
    <t>Bluetooth</t>
  </si>
  <si>
    <t>Van</t>
  </si>
  <si>
    <t>Wlan </t>
  </si>
  <si>
    <t>Modem</t>
  </si>
  <si>
    <t>Nincs</t>
  </si>
  <si>
    <t>Csatlakozók </t>
  </si>
  <si>
    <t>VGA (D-sub) kimenet</t>
  </si>
  <si>
    <t>HDMI kimenet </t>
  </si>
  <si>
    <t>DisplayPort kimenet </t>
  </si>
  <si>
    <t>USB</t>
  </si>
  <si>
    <t>Firewire </t>
  </si>
  <si>
    <t>Fülhallgató kimenet</t>
  </si>
  <si>
    <t>Mikrofon bemenet</t>
  </si>
  <si>
    <t>Express Card </t>
  </si>
  <si>
    <t>További tulajdonságok </t>
  </si>
  <si>
    <t>USB 2.0 csatlakozók száma</t>
  </si>
  <si>
    <t>USB 3.2 Gen 1 csatlakozók száma</t>
  </si>
  <si>
    <t>USB Type-C Gen 1 csatlakozók száma</t>
  </si>
  <si>
    <t>Billentyűzet világítás</t>
  </si>
  <si>
    <t>Optikai meghajtó</t>
  </si>
  <si>
    <t>Meghajtó nélkül</t>
  </si>
  <si>
    <t>Kártyaolvasó</t>
  </si>
  <si>
    <t>Tömeg</t>
  </si>
  <si>
    <t>2 kg</t>
  </si>
  <si>
    <t>2.3 kg</t>
  </si>
  <si>
    <t>1.8 kg</t>
  </si>
  <si>
    <t>Szín</t>
  </si>
  <si>
    <t>Szürke</t>
  </si>
  <si>
    <t>Fekete</t>
  </si>
  <si>
    <t>Operációs rendszer</t>
  </si>
  <si>
    <t>Operációs rendszer nélkül</t>
  </si>
  <si>
    <t>USB 3.2 Gen 2 csatlakozók száma</t>
  </si>
  <si>
    <t>Numerikus billentyűzet</t>
  </si>
  <si>
    <t>Hangkártya</t>
  </si>
  <si>
    <t>Paraméterek </t>
  </si>
  <si>
    <t>Gamer notebook </t>
  </si>
  <si>
    <t>Igen</t>
  </si>
  <si>
    <t>2 az 1-ben notebook </t>
  </si>
  <si>
    <t>Akkumulátor </t>
  </si>
  <si>
    <t>Akkumulátor cellaszáma</t>
  </si>
  <si>
    <t>Memóriakártya foglalat </t>
  </si>
  <si>
    <t>SD</t>
  </si>
  <si>
    <t>Rólunk</t>
  </si>
  <si>
    <t>Bemutatkozás</t>
  </si>
  <si>
    <t>Elérhetőségeink</t>
  </si>
  <si>
    <t>Díjaink és elismeréseink</t>
  </si>
  <si>
    <t>Karrier</t>
  </si>
  <si>
    <t>Árukereső blog</t>
  </si>
  <si>
    <t>Sajtószoba</t>
  </si>
  <si>
    <t>Notebook kategóriához kapcsolódik</t>
  </si>
  <si>
    <t>Laptop táska, hátizsák</t>
  </si>
  <si>
    <t>Notebook hűtő</t>
  </si>
  <si>
    <t>Irodai programok</t>
  </si>
  <si>
    <t>Notebook töltő</t>
  </si>
  <si>
    <t>Notebook vásárlási útmutató</t>
  </si>
  <si>
    <t>TOP 5 Notebook</t>
  </si>
  <si>
    <t>ASUS X515EA-BQ1187</t>
  </si>
  <si>
    <t>Apple MacBook Air 13.3 M1 8GB 256GB MGN63</t>
  </si>
  <si>
    <t>ASUS VivoBook X712EA-AU693</t>
  </si>
  <si>
    <t>ASUS ROG STRIX G15 G513IH-HN004</t>
  </si>
  <si>
    <t>ASUS ZenBook 14X UM5401QA-L7208W</t>
  </si>
  <si>
    <t>Segítség</t>
  </si>
  <si>
    <t>Szolgáltatások és vásárlást segítő funkciók</t>
  </si>
  <si>
    <t>Hírlevél feliratkozás</t>
  </si>
  <si>
    <t>Hibajelzés, visszajelzés</t>
  </si>
  <si>
    <t>Partnereknek</t>
  </si>
  <si>
    <t>Partner Portál</t>
  </si>
  <si>
    <t>Megbízható Bolt Program</t>
  </si>
  <si>
    <t>Árukereső Marketplace</t>
  </si>
  <si>
    <t>Product Ads</t>
  </si>
  <si>
    <t>Médiaajánlat</t>
  </si>
  <si>
    <t>CSS Program</t>
  </si>
  <si>
    <t>Shopping szolgáltatás</t>
  </si>
  <si>
    <t>Csatlakozzon!</t>
  </si>
  <si>
    <r>
      <t>Az Árukereső más országokban: </t>
    </r>
    <r>
      <rPr>
        <sz val="11"/>
        <color rgb="FF4F5E6F"/>
        <rFont val="Calibri"/>
        <family val="2"/>
        <charset val="238"/>
        <scheme val="minor"/>
      </rPr>
      <t>Bulgária</t>
    </r>
    <r>
      <rPr>
        <sz val="11"/>
        <color theme="1"/>
        <rFont val="Calibri"/>
        <family val="2"/>
        <charset val="238"/>
        <scheme val="minor"/>
      </rPr>
      <t> </t>
    </r>
    <r>
      <rPr>
        <sz val="11"/>
        <color rgb="FF4F5E6F"/>
        <rFont val="Calibri"/>
        <family val="2"/>
        <charset val="238"/>
        <scheme val="minor"/>
      </rPr>
      <t>Románia</t>
    </r>
  </si>
  <si>
    <r>
      <t>Adatkezelési tájékoztató</t>
    </r>
    <r>
      <rPr>
        <sz val="11"/>
        <color theme="1"/>
        <rFont val="Calibri"/>
        <family val="2"/>
        <charset val="238"/>
        <scheme val="minor"/>
      </rPr>
      <t> | </t>
    </r>
    <r>
      <rPr>
        <sz val="11"/>
        <color rgb="FF4F5E6F"/>
        <rFont val="Calibri"/>
        <family val="2"/>
        <charset val="238"/>
        <scheme val="minor"/>
      </rPr>
      <t>Felhasználási feltételek</t>
    </r>
    <r>
      <rPr>
        <sz val="11"/>
        <color theme="1"/>
        <rFont val="Calibri"/>
        <family val="2"/>
        <charset val="238"/>
        <scheme val="minor"/>
      </rPr>
      <t> | </t>
    </r>
    <r>
      <rPr>
        <sz val="11"/>
        <color rgb="FF4F5E6F"/>
        <rFont val="Calibri"/>
        <family val="2"/>
        <charset val="238"/>
        <scheme val="minor"/>
      </rPr>
      <t>Terméklista</t>
    </r>
  </si>
  <si>
    <t>© 2004-2022 www.arukereso.hu Minden jog fenntartva.</t>
  </si>
  <si>
    <t>  </t>
  </si>
  <si>
    <t>Processzor típusa &lt;/label&gt;</t>
  </si>
  <si>
    <t>&lt;br /&gt;</t>
  </si>
  <si>
    <t>&lt;div class="pc-product-property-value"&gt;AMD Ryzen 9&lt;/div&gt;</t>
  </si>
  <si>
    <t>&lt;div class="pc-product-property-value"&gt;AMD Ryzen 7&lt;/div&gt;</t>
  </si>
  <si>
    <t>&lt;div class="pc-product-property-value"&gt;Intel Core i5&lt;/div&gt;</t>
  </si>
  <si>
    <t>&lt;div class="pc-product-property-value"&gt;Intel Core i7&lt;/div&gt;</t>
  </si>
  <si>
    <t>&lt;div class="pc-product-property-value"</t>
  </si>
  <si>
    <t>/div</t>
  </si>
  <si>
    <t>id</t>
  </si>
  <si>
    <t>id1</t>
  </si>
  <si>
    <t>id2</t>
  </si>
  <si>
    <t>id3</t>
  </si>
  <si>
    <t>id4</t>
  </si>
  <si>
    <t>id5</t>
  </si>
  <si>
    <t>id6</t>
  </si>
  <si>
    <t>id7</t>
  </si>
  <si>
    <t>id8</t>
  </si>
  <si>
    <t>id9</t>
  </si>
  <si>
    <t>id10</t>
  </si>
  <si>
    <t>&lt;label&gt;</t>
  </si>
  <si>
    <t>&lt;hr /&gt;</t>
  </si>
  <si>
    <t>&lt;/div&gt;</t>
  </si>
  <si>
    <t>&lt;div class="pc-product-property"&gt;</t>
  </si>
  <si>
    <t>Processzor modell &lt;/label&gt;</t>
  </si>
  <si>
    <t>&lt;div class="pc-product-property-value"&gt;AMD Ryzen 9 5900HX&lt;/div&gt;</t>
  </si>
  <si>
    <t>&lt;div class="pc-product-property-value"&gt;AMD Ryzen 7 6800H&lt;/div&gt;</t>
  </si>
  <si>
    <t>&lt;div class="pc-product-property-value"&gt;Intel Core i5-12450H&lt;/div&gt;</t>
  </si>
  <si>
    <t>&lt;div class="pc-product-property-value"&gt;Intel Core i5-12500H&lt;/div&gt;</t>
  </si>
  <si>
    <t>&lt;div class="pc-product-property-value"&gt;Intel Core i7-12650H&lt;/div&gt;</t>
  </si>
  <si>
    <t>&lt;div class="pc-product-property-value"&gt;AMD Ryzen™ 7 6800H&lt;/div&gt;</t>
  </si>
  <si>
    <t>&lt;div class="pc-product-property-value"&gt;Intel Core i7-12700H&lt;/div&gt;</t>
  </si>
  <si>
    <t>&lt;div class="pc-product-property-value"&gt; AMD Ryzen™ 7 6800H&lt;/div&gt;</t>
  </si>
  <si>
    <t>&lt;div class="pc-product-property-value"&gt;5800H&lt;/div&gt;</t>
  </si>
  <si>
    <t>Processzor órajel &lt;/label&gt;</t>
  </si>
  <si>
    <t>&lt;div class="pc-product-property-value"&gt;3.30 GHz&lt;/div&gt;</t>
  </si>
  <si>
    <t>&lt;div class="pc-product-property-value"&gt;3.20 GHz&lt;/div&gt;</t>
  </si>
  <si>
    <t>&lt;div class="pc-product-property-value"&gt;4.5 GHz&lt;/div&gt;</t>
  </si>
  <si>
    <t>&lt;div class="pc-product-property-value"&gt;3.50 GHz&lt;/div&gt;</t>
  </si>
  <si>
    <t>&lt;div class="pc-product-property-value"&gt;3.2 GHz&lt;/div&gt;</t>
  </si>
  <si>
    <t>Cache mérete &lt;/label&gt;</t>
  </si>
  <si>
    <t>&lt;div class="pc-product-property-value"&gt;16 MB&lt;/div&gt;</t>
  </si>
  <si>
    <t>&lt;div class="pc-product-property-value"&gt;12 MB&lt;/div&gt;</t>
  </si>
  <si>
    <t>&lt;div class="pc-product-property-value"&gt;18 MB&lt;/div&gt;</t>
  </si>
  <si>
    <t>&lt;div class="pc-product-property-value"&gt;24 MB&lt;/div&gt;</t>
  </si>
  <si>
    <t>&lt;div class="pc-product-property-group"&gt;</t>
  </si>
  <si>
    <t>&lt;header&gt;</t>
  </si>
  <si>
    <t>Memória</t>
  </si>
  <si>
    <t>&lt;span class="icon-arrow-up-mini"&gt;&lt;/span&gt;</t>
  </si>
  <si>
    <t>&lt;span class="icon-arrow-down-mini"&gt;&lt;/span&gt;</t>
  </si>
  <si>
    <t>&lt;/header&gt;</t>
  </si>
  <si>
    <t>Memória mérete &lt;/label&gt;</t>
  </si>
  <si>
    <t>&lt;div class="pc-product-property-value"&gt;16 GB&lt;/div&gt;</t>
  </si>
  <si>
    <t>&lt;div class="pc-product-property-value"&gt;8 GB&lt;/div&gt;</t>
  </si>
  <si>
    <t>Memória típusa &lt;/label&gt;</t>
  </si>
  <si>
    <t>&lt;div class="pc-product-property-value"&gt;DDR4&lt;/div&gt;</t>
  </si>
  <si>
    <t>&lt;div class="pc-product-property-value"&gt;DDR5&lt;/div&gt;</t>
  </si>
  <si>
    <t>Memória maximális sebessége &lt;/label&gt;</t>
  </si>
  <si>
    <t>&lt;div class="pc-product-property-value"&gt;&lt;/div&gt;</t>
  </si>
  <si>
    <t>&lt;div class="pc-product-property-value"&gt;4800 MHz&lt;/div&gt;</t>
  </si>
  <si>
    <t>&lt;div class="pc-product-property-value"&gt;3200 MHz&lt;/div&gt;</t>
  </si>
  <si>
    <t>Memória foglalatok száma &lt;/label&gt;</t>
  </si>
  <si>
    <t>&lt;div class="pc-product-property-value"&gt;2&lt;/div&gt;</t>
  </si>
  <si>
    <t>Memória maximális mérete &lt;/label&gt;</t>
  </si>
  <si>
    <t>&lt;div class="pc-product-property-value"&gt;32 GB&lt;/div&gt;</t>
  </si>
  <si>
    <t>Kijelző</t>
  </si>
  <si>
    <t>&lt;div class="pc-product-property match-value"&gt;</t>
  </si>
  <si>
    <t>Kijelző mérete &lt;/label&gt;</t>
  </si>
  <si>
    <t>&lt;div class="pc-product-property-value"&gt;15.6"&lt;/div&gt;</t>
  </si>
  <si>
    <t>Kijelző felbontása &lt;/label&gt;</t>
  </si>
  <si>
    <t>&lt;div class="pc-product-property-value"&gt;1920 x 1080&lt;/div&gt;</t>
  </si>
  <si>
    <t>Képfrissítési frekvencia &lt;/label&gt;</t>
  </si>
  <si>
    <t>&lt;div class="pc-product-property-value"&gt;60 Hz&lt;/div&gt;</t>
  </si>
  <si>
    <t>&lt;div class="pc-product-property-value"&gt;300 Hz&lt;/div&gt;</t>
  </si>
  <si>
    <t>&lt;div class="pc-product-property-value"&gt;144 Hz&lt;/div&gt;</t>
  </si>
  <si>
    <t>&lt;label data-toggle="popover" data-trigger="hover" data-title="Videokártya típusa" data-content="A dedikált videokártyák előnye, hogy teljesítményük nagyságrendekkel nagyobb, mint az integrált típusoké. Ennek hátránya, hogy a dedikált típusok többet fogyasztanak. A dedikált és integrált videokártyát egyszerre tartalmazó notebookok előnye, hogy a rendszer válthat közöttük attól függően, hogy mennyire erőforrás igényes az alkalmazás, így növelhető a készenléti idő."&gt;</t>
  </si>
  <si>
    <t>Videokártya típusa &lt;span class="hint icon-help-circled-alt"&gt;&lt;/span&gt; &lt;/label&gt;</t>
  </si>
  <si>
    <t>&lt;div class="pc-product-property-value"&gt;Dedikált&lt;/div&gt;</t>
  </si>
  <si>
    <t>Videokártya modell &lt;/label&gt;</t>
  </si>
  <si>
    <t>&lt;div class="pc-product-property-value"&gt;NVIDIA GeForce RTX 3050&lt;/div&gt;</t>
  </si>
  <si>
    <t>&lt;div class="pc-product-property-value"&gt;nVidia Geforce RTX 3060&lt;/div&gt;</t>
  </si>
  <si>
    <t>&lt;div class="pc-product-property-value"&gt;nVidia GeForce RTX 3060&lt;/div&gt;</t>
  </si>
  <si>
    <t>&lt;div class="pc-product-property-value"&gt;nVidia GeForce GTX 1650&lt;/div&gt;</t>
  </si>
  <si>
    <t>&lt;div class="pc-product-property-value"&gt;nVidia Geforce RTX 3050Ti&lt;/div&gt;</t>
  </si>
  <si>
    <t>&lt;div class="pc-product-property-value"&gt;nVIDIA GeForce RTX 3050 Ti&lt;/div&gt;</t>
  </si>
  <si>
    <t>&lt;div class="pc-product-property-value"&gt;NVIDIA GeForce RTX 3050 &lt;/div&gt;</t>
  </si>
  <si>
    <t>&lt;div class="pc-product-property-value"&gt;NVIDIA GeForce RTX 3050 TI&lt;/div&gt;</t>
  </si>
  <si>
    <t>&lt;div class="pc-product-property-value"&gt;GeForce RTX 3050 Ti&lt;/div&gt;</t>
  </si>
  <si>
    <t>Grafikus memória mérete &lt;/label&gt;</t>
  </si>
  <si>
    <t>&lt;div class="pc-product-property-value"&gt;4 GB&lt;/div&gt;</t>
  </si>
  <si>
    <t>&lt;div class="pc-product-property-value"&gt;6 GB&lt;/div&gt;</t>
  </si>
  <si>
    <t>Érintőképernyő &lt;/label&gt;</t>
  </si>
  <si>
    <t>&lt;div class="pc-product-property-value"&gt;Nem&lt;/div&gt;</t>
  </si>
  <si>
    <t>Kijelző felülete &lt;/label&gt;</t>
  </si>
  <si>
    <t>&lt;div class="pc-product-property-value"&gt;Matt&lt;/div&gt;</t>
  </si>
  <si>
    <t>Háttértár</t>
  </si>
  <si>
    <t>&lt;label data-toggle="popover" data-trigger="hover" data-title="Háttértár típusa" data-content="A klasszikus értelembe vett merevlemezben (HDD) az adat mágneslemezeken van tárolva. Az SSD meghajtó ezzel szemben nem tartalmaz mozgó alkatrészt és úgy működik, mintha memória lenne. Ennek köszönhetően az adatírási és olvasási sebessége jóval nagyobb, mint a merevlemezé. Az SSHD fél úton foglal helyet a HDD-k és az SSD-k között, egy szabvány méretű 2,5&amp;quot;-es csomagon belül egyaránt helyett kapott egy normál HDD és közös vezérlőre kötve egy NAND flash lapka is. Az eMMC egy integrált, nem eltávolítható, kártyaformátumú tároló."&gt;</t>
  </si>
  <si>
    <t>Háttértár típusa &lt;span class="hint icon-help-circled-alt"&gt;&lt;/span&gt; &lt;/label&gt;</t>
  </si>
  <si>
    <t>&lt;div class="pc-product-property-value"&gt;SSD&lt;/div&gt;</t>
  </si>
  <si>
    <t>Háttértár kapacitása &lt;/label&gt;</t>
  </si>
  <si>
    <t>&lt;div class="pc-product-property-value"&gt;1000 GB&lt;/div&gt;</t>
  </si>
  <si>
    <t>&lt;div class="pc-product-property-value"&gt;512 GB&lt;/div&gt;</t>
  </si>
  <si>
    <t>Adatátvitel</t>
  </si>
  <si>
    <t>Bluetooth &lt;/label&gt;</t>
  </si>
  <si>
    <t>&lt;div class="pc-product-property-value"&gt;Van&lt;/div&gt;</t>
  </si>
  <si>
    <t>&lt;label data-toggle="popover" data-trigger="hover" data-title="Wlan" data-content="Wlan, más néven WiFi. Segítségével lehetőségünk nyílik nagy sebességű, vezeték nélküli hálózatokon böngészni az interneten."&gt;</t>
  </si>
  <si>
    <t>Wlan &lt;span class="hint icon-help-circled-alt"&gt;&lt;/span&gt; &lt;/label&gt;</t>
  </si>
  <si>
    <t>Modem &lt;/label&gt;</t>
  </si>
  <si>
    <t>&lt;div class="pc-product-property-value"&gt;Nincs&lt;/div&gt;</t>
  </si>
  <si>
    <t>Csatlakozók</t>
  </si>
  <si>
    <t>VGA (D-sub) kimenet &lt;/label&gt;</t>
  </si>
  <si>
    <t>&lt;label data-toggle="popover" data-trigger="hover" data-title="HDMI kimenet" data-content="A HDMI kimenet segítségével képi és hangjeleket is egy kábelen keresztül tudunk továbbítani egy HDMI porttal rendelkező, külső megjelenítő eszközhöz."&gt;</t>
  </si>
  <si>
    <t>HDMI kimenet &lt;span class="hint icon-help-circled-alt"&gt;&lt;/span&gt; &lt;/label&gt;</t>
  </si>
  <si>
    <t>&lt;label data-toggle="popover" data-trigger="hover" data-title="DisplayPort kimenet" data-content="A DisplayPort csatlakozó leginkább a HDMI csatlakozóhoz hasonlítható. Ennek megfelelően digitális hang és képi jel átvitelére alkalmas. A DVI és VGA csatlakozó leváltására hozták létre."&gt;</t>
  </si>
  <si>
    <t>DisplayPort kimenet &lt;span class="hint icon-help-circled-alt"&gt;&lt;/span&gt; &lt;/label&gt;</t>
  </si>
  <si>
    <t>USB &lt;/label&gt;</t>
  </si>
  <si>
    <t>&lt;label data-toggle="popover" data-trigger="hover" data-title="Firewire" data-content="A FireWire az Apple cég által kifejlesztett vezetékes adattovábbítási technológia. Az USB porthoz hasonló, azonban azzal nem kompatibilis."&gt;</t>
  </si>
  <si>
    <t>Firewire &lt;span class="hint icon-help-circled-alt"&gt;&lt;/span&gt; &lt;/label&gt;</t>
  </si>
  <si>
    <t>Fülhallgató kimenet &lt;/label&gt;</t>
  </si>
  <si>
    <t>Mikrofon bemenet &lt;/label&gt;</t>
  </si>
  <si>
    <t>&lt;label data-toggle="popover" data-trigger="hover" data-title="Express Card" data-content="Az Express Card szabvány lehetővé teszi, hogy a notebookhoz külső videókártyát, modemet vagy hangkártyát csatlakoztassunk."&gt;</t>
  </si>
  <si>
    <t>Express Card &lt;span class="hint icon-help-circled-alt"&gt;&lt;/span&gt; &lt;/label&gt;</t>
  </si>
  <si>
    <t>További tulajdonságok</t>
  </si>
  <si>
    <t>USB 2.0 csatlakozók száma &lt;/label&gt;</t>
  </si>
  <si>
    <t>USB 3.2 Gen 1 csatlakozók száma &lt;/label&gt;</t>
  </si>
  <si>
    <t>&lt;div class="pc-product-property-value"&gt;1&lt;/div&gt;</t>
  </si>
  <si>
    <t>&lt;div class="pc-product-property-value"&gt;3&lt;/div&gt;</t>
  </si>
  <si>
    <t>USB Type-C Gen 1 csatlakozók száma &lt;/label&gt;</t>
  </si>
  <si>
    <t>Billentyűzet világítás &lt;/label&gt;</t>
  </si>
  <si>
    <t>Optikai meghajtó &lt;/label&gt;</t>
  </si>
  <si>
    <t>&lt;div class="pc-product-property-value"&gt;Meghajtó nélkül&lt;/div&gt;</t>
  </si>
  <si>
    <t>Kártyaolvasó &lt;/label&gt;</t>
  </si>
  <si>
    <t>Tömeg &lt;/label&gt;</t>
  </si>
  <si>
    <t>&lt;div class="pc-product-property-value"&gt;2 kg&lt;/div&gt;</t>
  </si>
  <si>
    <t>&lt;div class="pc-product-property-value"&gt;2.3 kg&lt;/div&gt;</t>
  </si>
  <si>
    <t>&lt;div class="pc-product-property-value"&gt;1.8 kg&lt;/div&gt;</t>
  </si>
  <si>
    <t>&lt;div class="pc-product-property-value"&gt;2.2 kg&lt;/div&gt;</t>
  </si>
  <si>
    <t>&lt;div class="pc-product-property-value"&gt;2.1 kg&lt;/div&gt;</t>
  </si>
  <si>
    <t>Szín &lt;/label&gt;</t>
  </si>
  <si>
    <t>&lt;div class="pc-product-property-value"&gt;Szürke&lt;/div&gt;</t>
  </si>
  <si>
    <t>&lt;div class="pc-product-property-value"&gt;Fekete&lt;/div&gt;</t>
  </si>
  <si>
    <t>&lt;div class="pc-product-property-value"&gt;Zöld&lt;/div&gt;</t>
  </si>
  <si>
    <t>Operációs rendszer &lt;/label&gt;</t>
  </si>
  <si>
    <t>&lt;div class="pc-product-property-value"&gt;Operációs rendszer nélkül&lt;/div&gt;</t>
  </si>
  <si>
    <t>USB 3.2 Gen 2 csatlakozók száma &lt;/label&gt;</t>
  </si>
  <si>
    <t>Numerikus billentyűzet &lt;/label&gt;</t>
  </si>
  <si>
    <t>Hangkártya &lt;/label&gt;</t>
  </si>
  <si>
    <t>Paraméterek</t>
  </si>
  <si>
    <t>&lt;label data-toggle="popover" data-trigger="hover" data-title="Gamer notebook" data-content="A játékra tervezett notebookok célja, hogy a kis fizikai méret ellenére, minél nagyobb teljesítményt nyújtsanak a játékok futtatása során. Ezek a modellek gyakran tartalmaznak egyedi hűtési megoldásokat és további extrákat (pl.: RGB világítás), melyekkel még élvezetesebbé válik a játék."&gt;</t>
  </si>
  <si>
    <t>Gamer notebook &lt;span class="hint icon-help-circled-alt"&gt;&lt;/span&gt; &lt;/label&gt;</t>
  </si>
  <si>
    <t>&lt;div class="pc-product-property-value"&gt;Igen&lt;/div&gt;</t>
  </si>
  <si>
    <t>&lt;label data-toggle="popover" data-trigger="hover" data-title="2 az 1-ben notebook" data-content="A 2 az 1-ben típusok legnagyobb előnye, hogy a hajtogatható kialakításnak köszönhetően egy készülékben kapunk egy teljeskörűen használható notebookot és egy - az átlagnál kicsit vastagabb - tabletet. "&gt;</t>
  </si>
  <si>
    <t>2 az 1-ben notebook &lt;span class="hint icon-help-circled-alt"&gt;&lt;/span&gt; &lt;/label&gt;</t>
  </si>
  <si>
    <t>Akkumulátor</t>
  </si>
  <si>
    <t>Akkumulátor cellaszáma &lt;/label&gt;</t>
  </si>
  <si>
    <t>&lt;div class="pc-product-property-value"&gt;4&lt;/div&gt;</t>
  </si>
  <si>
    <t>Memóriakártya foglalat</t>
  </si>
  <si>
    <t>SD &lt;/label&gt;</t>
  </si>
  <si>
    <t>…</t>
  </si>
  <si>
    <t>nyers</t>
  </si>
  <si>
    <t>attributum</t>
  </si>
  <si>
    <t>ertek</t>
  </si>
  <si>
    <t>Sorcímkék</t>
  </si>
  <si>
    <t>Oszlopcímkék</t>
  </si>
  <si>
    <t>Összeg / ertek</t>
  </si>
  <si>
    <t>gép10</t>
  </si>
  <si>
    <t>chache</t>
  </si>
  <si>
    <t>MB</t>
  </si>
  <si>
    <t>eFt/db</t>
  </si>
  <si>
    <t>freq</t>
  </si>
  <si>
    <t>y</t>
  </si>
  <si>
    <t>x1</t>
  </si>
  <si>
    <t>x2</t>
  </si>
  <si>
    <t>x3</t>
  </si>
  <si>
    <t>x4</t>
  </si>
  <si>
    <t>irány</t>
  </si>
  <si>
    <t>típus</t>
  </si>
  <si>
    <t>me</t>
  </si>
  <si>
    <t>attrib</t>
  </si>
  <si>
    <t>nincs</t>
  </si>
  <si>
    <t>teljesítmény1</t>
  </si>
  <si>
    <t>teljesítmény2</t>
  </si>
  <si>
    <t>teljesítmény3</t>
  </si>
  <si>
    <t>teljesítmény4</t>
  </si>
  <si>
    <t>telj_mind</t>
  </si>
  <si>
    <t>sorszám</t>
  </si>
  <si>
    <t>ár/telj</t>
  </si>
  <si>
    <t>ár/telj2</t>
  </si>
  <si>
    <t>aggr2</t>
  </si>
  <si>
    <t>v2</t>
  </si>
  <si>
    <t>sorrend1</t>
  </si>
  <si>
    <t>sorrend2</t>
  </si>
  <si>
    <t>delta</t>
  </si>
  <si>
    <t>Azonosító:</t>
  </si>
  <si>
    <t>Objektumok:</t>
  </si>
  <si>
    <t>Attribútumok:</t>
  </si>
  <si>
    <t>Lépcsôk:</t>
  </si>
  <si>
    <t>Eltolás:</t>
  </si>
  <si>
    <t>Leírás:</t>
  </si>
  <si>
    <t>COCO STD: 3570469</t>
  </si>
  <si>
    <t>Rangsor</t>
  </si>
  <si>
    <t>X(A1)</t>
  </si>
  <si>
    <t>X(A2)</t>
  </si>
  <si>
    <t>X(A3)</t>
  </si>
  <si>
    <t>X(A4)</t>
  </si>
  <si>
    <t>Y(A5)</t>
  </si>
  <si>
    <t>O1</t>
  </si>
  <si>
    <t>O2</t>
  </si>
  <si>
    <t>O3</t>
  </si>
  <si>
    <t>O4</t>
  </si>
  <si>
    <t>O5</t>
  </si>
  <si>
    <t>O6</t>
  </si>
  <si>
    <t>O7</t>
  </si>
  <si>
    <t>O8</t>
  </si>
  <si>
    <t>O9</t>
  </si>
  <si>
    <t>O10</t>
  </si>
  <si>
    <t>Lépcsôk(1)</t>
  </si>
  <si>
    <t>S1</t>
  </si>
  <si>
    <t>(0+416.3)/(2)=208.15</t>
  </si>
  <si>
    <t>(396.4+69.4)/(2)=232.9</t>
  </si>
  <si>
    <t>(99.1+148.7)/(2)=123.9</t>
  </si>
  <si>
    <t>(9.9+0)/(2)=4.95</t>
  </si>
  <si>
    <t>S2</t>
  </si>
  <si>
    <t>(386.5+0)/(2)=193.25</t>
  </si>
  <si>
    <t>(0+0)/(2)=0</t>
  </si>
  <si>
    <t>S3</t>
  </si>
  <si>
    <t>S4</t>
  </si>
  <si>
    <t>S5</t>
  </si>
  <si>
    <t>(0+346.9)/(2)=173.45</t>
  </si>
  <si>
    <t>S6</t>
  </si>
  <si>
    <t>S7</t>
  </si>
  <si>
    <t>S8</t>
  </si>
  <si>
    <t>S9</t>
  </si>
  <si>
    <t>S10</t>
  </si>
  <si>
    <t>Lépcsôk(2)</t>
  </si>
  <si>
    <t>COCO:STD</t>
  </si>
  <si>
    <t>Becslés</t>
  </si>
  <si>
    <t>Tény+0</t>
  </si>
  <si>
    <t>Delta</t>
  </si>
  <si>
    <t>Delta/Tény</t>
  </si>
  <si>
    <t>S1 összeg:</t>
  </si>
  <si>
    <t>S10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</si>
  <si>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</si>
  <si>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</si>
  <si>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</si>
  <si>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</si>
  <si>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</si>
  <si>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</si>
  <si>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</si>
  <si>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1.42 Mb</t>
    </r>
  </si>
  <si>
    <r>
      <t>A futtatás idôtartama: </t>
    </r>
    <r>
      <rPr>
        <b/>
        <sz val="7"/>
        <color rgb="FF333333"/>
        <rFont val="Verdana"/>
        <family val="2"/>
        <charset val="238"/>
      </rPr>
      <t>0.07 mp (0 p)</t>
    </r>
  </si>
  <si>
    <t>sorrend3</t>
  </si>
  <si>
    <t>COCO STD: 6197127</t>
  </si>
  <si>
    <t>(70.1+500.6)/(2)=285.3</t>
  </si>
  <si>
    <t>(90.1+0)/(2)=45.05</t>
  </si>
  <si>
    <t>(470.5+90.1)/(2)=280.3</t>
  </si>
  <si>
    <t>(20+20)/(2)=20</t>
  </si>
  <si>
    <t>(470.5+0)/(2)=235.25</t>
  </si>
  <si>
    <t>(20+0)/(2)=10</t>
  </si>
  <si>
    <t>(310.4+0)/(2)=155.2</t>
  </si>
  <si>
    <t>(0+400.5)/(2)=200.25</t>
  </si>
  <si>
    <r>
      <t>A futtatás idôtartama: </t>
    </r>
    <r>
      <rPr>
        <b/>
        <sz val="7"/>
        <color rgb="FF333333"/>
        <rFont val="Verdana"/>
        <family val="2"/>
        <charset val="238"/>
      </rPr>
      <t>0.19 mp (0 p)</t>
    </r>
  </si>
  <si>
    <t>ell/valid</t>
  </si>
  <si>
    <t>view-source:https://www.arukereso.hu/notebook-c3100/fn:termekek-osszehasonlitasa:asus-zenbook-pro-15-um535qe-ky156-p828268122,asus-rog-strix-g15-g513rm-hf203-p800274528,asus-tuf-dash-f15-fx517zm-hn099-p794814474,asus-vivobook-pro-15-k6500zh-hn030-p842884059,asus-tuf-dash-f15-fx517ze-hn043-p797663808,asus-rog-strix-g15-g513rm-hf235-p807460344,asus-tuf-gaming-fa507re-hn021-p794176947,asus-tuf-gaming-f15-fx507zc-hn075-p802128270,asus-tuf-gaming-a15-fa507re-hn031-p778013871,asus-g513qe-hf006-p671057901/</t>
  </si>
  <si>
    <t>https://www.arukereso.hu/notebook-c3100/fn:termekek-osszehasonlitasa:asus-zenbook-pro-15-um535qe-ky156-p828268122,asus-rog-strix-g15-g513rm-hf203-p800274528,asus-tuf-dash-f15-fx517zm-hn099-p794814474,asus-vivobook-pro-15-k6500zh-hn030-p842884059,asus-tuf-dash-f15-fx517ze-hn043-p797663808,asus-rog-strix-g15-g513rm-hf235-p807460344,asus-tuf-gaming-fa507re-hn021-p794176947,asus-tuf-gaming-f15-fx507zc-hn075-p802128270,asus-tuf-gaming-a15-fa507re-hn031-p778013871,asus-g513qe-hf006-p671057901/</t>
  </si>
  <si>
    <t>sorsz</t>
  </si>
  <si>
    <t>becslés</t>
  </si>
  <si>
    <t>eFt</t>
  </si>
  <si>
    <t>hiba</t>
  </si>
  <si>
    <t>L1-L2</t>
  </si>
  <si>
    <t>L9-L10</t>
  </si>
  <si>
    <t>sorrend4</t>
  </si>
  <si>
    <t>delta/tény</t>
  </si>
  <si>
    <t>v1:</t>
  </si>
  <si>
    <t>Excel-sorszámozás (holtversenyek alapján lyukasan)</t>
  </si>
  <si>
    <t>Manuális sorszámozás (lyukak nélkül)</t>
  </si>
  <si>
    <t>v1:v2</t>
  </si>
  <si>
    <t>optimalizált</t>
  </si>
  <si>
    <t>Munkalapok</t>
  </si>
  <si>
    <t>Tartalom</t>
  </si>
  <si>
    <t>adatok(i)</t>
  </si>
  <si>
    <t>Az online adatvagyon értelmezésének, OAM-má alakításának lépései</t>
  </si>
  <si>
    <t>manuális</t>
  </si>
  <si>
    <t>online</t>
  </si>
  <si>
    <t>Optimalizált ár/teljesítmény értelmezés (inkl. validitás vizsgálat)</t>
  </si>
  <si>
    <t>Szerző</t>
  </si>
  <si>
    <t>Pitlik László</t>
  </si>
  <si>
    <t>Kiadó</t>
  </si>
  <si>
    <t>MIAÚ</t>
  </si>
  <si>
    <t>Nr.</t>
  </si>
  <si>
    <t>URL</t>
  </si>
  <si>
    <t>https://miau.my-x.hu/miau2009/index.php3?x=miau128&amp;where[indexkod]=miau287</t>
  </si>
  <si>
    <t>Cím</t>
  </si>
  <si>
    <t>Sorszámozás-variánsok és a szubjektivitás hatása az ár/teljesítmény fogalom értelmezésére</t>
  </si>
  <si>
    <t>Title</t>
  </si>
  <si>
    <t>Impacts of subjective ranking methods concerning the price/performance analyses</t>
  </si>
  <si>
    <t>&lt;--Excel-optimum</t>
  </si>
  <si>
    <t>Lyukas és folytonos sorszámozás hatásai a naiv ár/teljesítmény-értelmezésre és a v1 és v2 eltérései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</si>
</sst>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Ft&quot;;[Red]\-#,##0\ &quot;Ft&quot;"/>
  </numFmts>
  <fonts count="27">
    <font>
      <sz val="11"/>
      <color theme="1"/>
      <name val="Calibri"/>
      <family val="2"/>
      <charset val="238"/>
      <scheme val="minor"/>
    </font>
    <font>
      <sz val="11"/>
      <color theme="1"/>
      <name val="Calibri"/>
      <family val="2"/>
      <charset val="238"/>
      <scheme val="minor"/>
    </font>
    <font>
      <sz val="8"/>
      <name val="Calibri"/>
      <family val="2"/>
      <charset val="238"/>
      <scheme val="minor"/>
    </font>
    <font>
      <u/>
      <sz val="11"/>
      <color theme="10"/>
      <name val="Calibri"/>
      <family val="2"/>
      <charset val="238"/>
      <scheme val="minor"/>
    </font>
    <font>
      <sz val="8"/>
      <color rgb="FF333333"/>
      <name val="Arial"/>
      <family val="2"/>
      <charset val="238"/>
    </font>
    <font>
      <sz val="8"/>
      <color rgb="FF4F5E6F"/>
      <name val="Arial"/>
      <family val="2"/>
      <charset val="238"/>
    </font>
    <font>
      <sz val="8"/>
      <color rgb="FF888888"/>
      <name val="Arial"/>
      <family val="2"/>
      <charset val="238"/>
    </font>
    <font>
      <b/>
      <sz val="14"/>
      <color rgb="FF4F5E6F"/>
      <name val="Inherit"/>
    </font>
    <font>
      <sz val="14"/>
      <color rgb="FF4F5E6F"/>
      <name val="Inherit"/>
    </font>
    <font>
      <sz val="7"/>
      <color rgb="FF4F5E6F"/>
      <name val="Arial"/>
      <family val="2"/>
      <charset val="238"/>
    </font>
    <font>
      <sz val="8"/>
      <color rgb="FF223F95"/>
      <name val="Arial"/>
      <family val="2"/>
      <charset val="238"/>
    </font>
    <font>
      <sz val="8"/>
      <color rgb="FFAEAEAE"/>
      <name val="Arial"/>
      <family val="2"/>
      <charset val="238"/>
    </font>
    <font>
      <sz val="11"/>
      <color theme="1"/>
      <name val="Inherit"/>
    </font>
    <font>
      <sz val="11"/>
      <color rgb="FF4F5E6F"/>
      <name val="Calibri"/>
      <family val="2"/>
      <charset val="238"/>
      <scheme val="minor"/>
    </font>
    <font>
      <sz val="21"/>
      <color rgb="FFABABAB"/>
      <name val="Calibri"/>
      <family val="2"/>
      <charset val="238"/>
      <scheme val="minor"/>
    </font>
    <font>
      <sz val="8"/>
      <color theme="1"/>
      <name val="Calibri"/>
      <family val="2"/>
      <charset val="238"/>
      <scheme val="minor"/>
    </font>
    <font>
      <sz val="11"/>
      <color rgb="FF000000"/>
      <name val="Calibri"/>
      <family val="2"/>
      <charset val="238"/>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
      <sz val="11"/>
      <color rgb="FFFFFF00"/>
      <name val="Calibri"/>
      <family val="2"/>
      <charset val="238"/>
      <scheme val="minor"/>
    </font>
    <font>
      <b/>
      <sz val="5"/>
      <color rgb="FFFFFF00"/>
      <name val="Verdana"/>
      <family val="2"/>
      <charset val="238"/>
    </font>
  </fonts>
  <fills count="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333333"/>
        <bgColor indexed="64"/>
      </patternFill>
    </fill>
    <fill>
      <patternFill patternType="solid">
        <fgColor rgb="FF7030A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medium">
        <color rgb="FFD1DBE2"/>
      </bottom>
      <diagonal/>
    </border>
    <border>
      <left/>
      <right/>
      <top/>
      <bottom style="medium">
        <color rgb="FFE5E5E5"/>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
      <left style="medium">
        <color rgb="FF000000"/>
      </left>
      <right style="medium">
        <color rgb="FF000000"/>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52">
    <xf numFmtId="0" fontId="0" fillId="0" borderId="0" xfId="0"/>
    <xf numFmtId="0" fontId="0" fillId="0" borderId="0" xfId="0" applyAlignment="1">
      <alignment wrapText="1"/>
    </xf>
    <xf numFmtId="0" fontId="0" fillId="0" borderId="1" xfId="0" applyBorder="1"/>
    <xf numFmtId="0" fontId="0" fillId="0" borderId="0" xfId="0" applyAlignment="1">
      <alignment vertical="center" wrapText="1"/>
    </xf>
    <xf numFmtId="0" fontId="4" fillId="0" borderId="0" xfId="0" applyFont="1" applyAlignment="1">
      <alignment vertical="center" wrapText="1"/>
    </xf>
    <xf numFmtId="0" fontId="6" fillId="0" borderId="0" xfId="0" applyFont="1" applyAlignment="1">
      <alignment horizontal="left" vertical="center" wrapText="1" indent="1"/>
    </xf>
    <xf numFmtId="0" fontId="7" fillId="0" borderId="0" xfId="0" applyFont="1" applyAlignment="1">
      <alignment vertical="center" wrapText="1"/>
    </xf>
    <xf numFmtId="0" fontId="9" fillId="0" borderId="0" xfId="0" applyFont="1" applyAlignment="1">
      <alignment vertical="center" wrapText="1"/>
    </xf>
    <xf numFmtId="0" fontId="3" fillId="0" borderId="0" xfId="2" applyAlignment="1">
      <alignment horizontal="left" vertical="center" wrapText="1" indent="1"/>
    </xf>
    <xf numFmtId="0" fontId="4" fillId="0" borderId="0" xfId="0" applyFont="1"/>
    <xf numFmtId="0" fontId="4" fillId="0" borderId="0" xfId="0" applyFont="1" applyAlignment="1">
      <alignment horizontal="left" vertical="center" wrapText="1" indent="1"/>
    </xf>
    <xf numFmtId="0" fontId="0" fillId="0" borderId="0" xfId="0" applyAlignment="1">
      <alignment vertical="top"/>
    </xf>
    <xf numFmtId="0" fontId="4" fillId="2" borderId="0" xfId="0" applyFont="1" applyFill="1" applyAlignment="1">
      <alignment vertical="top"/>
    </xf>
    <xf numFmtId="0" fontId="0" fillId="2" borderId="0" xfId="0" applyFill="1" applyAlignment="1">
      <alignment vertical="top"/>
    </xf>
    <xf numFmtId="0" fontId="3" fillId="0" borderId="0" xfId="2" applyAlignment="1">
      <alignment vertical="center"/>
    </xf>
    <xf numFmtId="6" fontId="3" fillId="0" borderId="0" xfId="2" applyNumberFormat="1" applyAlignment="1">
      <alignment horizontal="right" vertical="center" wrapText="1"/>
    </xf>
    <xf numFmtId="0" fontId="3" fillId="0" borderId="0" xfId="2" applyAlignment="1">
      <alignment horizontal="center" vertical="center" wrapText="1"/>
    </xf>
    <xf numFmtId="0" fontId="4" fillId="0" borderId="0" xfId="0" applyFont="1" applyAlignment="1">
      <alignment vertical="top"/>
    </xf>
    <xf numFmtId="0" fontId="4" fillId="0" borderId="2" xfId="0" applyFont="1" applyBorder="1" applyAlignment="1">
      <alignment vertical="center"/>
    </xf>
    <xf numFmtId="0" fontId="4" fillId="0" borderId="0" xfId="0" applyFont="1" applyAlignment="1">
      <alignment vertical="center"/>
    </xf>
    <xf numFmtId="0" fontId="5" fillId="0" borderId="0" xfId="0" applyFont="1" applyAlignment="1">
      <alignment vertical="top" wrapText="1"/>
    </xf>
    <xf numFmtId="0" fontId="11" fillId="0" borderId="0" xfId="0" applyFont="1" applyAlignment="1">
      <alignment vertical="top" wrapText="1"/>
    </xf>
    <xf numFmtId="0" fontId="0" fillId="0" borderId="3" xfId="0" applyBorder="1" applyAlignment="1">
      <alignment horizontal="left" vertical="center" indent="1"/>
    </xf>
    <xf numFmtId="0" fontId="12" fillId="0" borderId="3" xfId="0" applyFont="1" applyBorder="1" applyAlignment="1">
      <alignment horizontal="left" vertical="center" indent="1"/>
    </xf>
    <xf numFmtId="0" fontId="3" fillId="0" borderId="0" xfId="2" applyAlignment="1">
      <alignment horizontal="left" vertical="center" indent="2"/>
    </xf>
    <xf numFmtId="0" fontId="13" fillId="0" borderId="0" xfId="0" applyFont="1"/>
    <xf numFmtId="0" fontId="14" fillId="0" borderId="0" xfId="0" applyFont="1" applyAlignment="1">
      <alignment horizontal="right" vertical="center"/>
    </xf>
    <xf numFmtId="0" fontId="15" fillId="0" borderId="0" xfId="0" applyFont="1" applyAlignment="1">
      <alignment horizontal="right" vertical="center"/>
    </xf>
    <xf numFmtId="0" fontId="4" fillId="2" borderId="0" xfId="0" applyFont="1" applyFill="1" applyAlignment="1">
      <alignment vertical="center"/>
    </xf>
    <xf numFmtId="0" fontId="16" fillId="0" borderId="0" xfId="0" applyFont="1" applyAlignment="1">
      <alignment vertical="center" wrapText="1"/>
    </xf>
    <xf numFmtId="0" fontId="16" fillId="3" borderId="0" xfId="0" applyFont="1" applyFill="1" applyAlignment="1">
      <alignment vertical="center" wrapText="1"/>
    </xf>
    <xf numFmtId="0" fontId="0" fillId="3" borderId="0" xfId="0" applyFill="1"/>
    <xf numFmtId="0" fontId="0" fillId="0" borderId="0" xfId="0" pivotButton="1"/>
    <xf numFmtId="0" fontId="0" fillId="0" borderId="0" xfId="0" applyAlignment="1">
      <alignment horizontal="left"/>
    </xf>
    <xf numFmtId="0" fontId="0" fillId="0" borderId="0" xfId="0" applyNumberFormat="1"/>
    <xf numFmtId="1" fontId="0" fillId="0" borderId="0" xfId="0" applyNumberFormat="1"/>
    <xf numFmtId="0" fontId="17" fillId="0" borderId="0" xfId="0" applyFont="1" applyAlignment="1">
      <alignment vertical="center" wrapText="1"/>
    </xf>
    <xf numFmtId="0" fontId="19" fillId="0" borderId="0" xfId="0" applyFont="1" applyAlignment="1">
      <alignment horizontal="right" vertical="center" wrapText="1"/>
    </xf>
    <xf numFmtId="0" fontId="18" fillId="0" borderId="0" xfId="0" applyFont="1" applyAlignment="1">
      <alignment vertical="center" wrapText="1"/>
    </xf>
    <xf numFmtId="0" fontId="20" fillId="4"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0" fillId="4" borderId="4" xfId="0" applyFont="1" applyFill="1" applyBorder="1" applyAlignment="1">
      <alignment horizontal="left" vertical="center" wrapText="1"/>
    </xf>
    <xf numFmtId="0" fontId="22" fillId="2" borderId="5" xfId="0" applyFont="1" applyFill="1" applyBorder="1" applyAlignment="1">
      <alignment horizontal="center" vertical="center" wrapText="1"/>
    </xf>
    <xf numFmtId="0" fontId="3" fillId="0" borderId="0" xfId="2"/>
    <xf numFmtId="0" fontId="23" fillId="0" borderId="0" xfId="0" applyFont="1"/>
    <xf numFmtId="0" fontId="20" fillId="4" borderId="6" xfId="0" applyFont="1" applyFill="1" applyBorder="1" applyAlignment="1">
      <alignment horizontal="center" vertical="center" wrapText="1"/>
    </xf>
    <xf numFmtId="0" fontId="20" fillId="4" borderId="0" xfId="0" applyFont="1" applyFill="1" applyBorder="1" applyAlignment="1">
      <alignment horizontal="center" vertical="center" wrapText="1"/>
    </xf>
    <xf numFmtId="1" fontId="0" fillId="0" borderId="1" xfId="0" applyNumberFormat="1" applyBorder="1"/>
    <xf numFmtId="9" fontId="0" fillId="0" borderId="0" xfId="1" applyFont="1"/>
    <xf numFmtId="0" fontId="25" fillId="5" borderId="0" xfId="0" applyFont="1" applyFill="1"/>
    <xf numFmtId="0" fontId="26" fillId="5" borderId="0" xfId="0" applyFont="1" applyFill="1" applyBorder="1" applyAlignment="1">
      <alignment horizontal="center" vertical="center" wrapText="1"/>
    </xf>
    <xf numFmtId="0" fontId="25" fillId="5" borderId="0" xfId="0" applyFont="1" applyFill="1" applyAlignment="1">
      <alignment horizontal="center"/>
    </xf>
  </cellXfs>
  <cellStyles count="3">
    <cellStyle name="Hivatkozás" xfId="2" builtinId="8"/>
    <cellStyle name="Normál" xfId="0" builtinId="0"/>
    <cellStyle name="Százalé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4.jpeg"/><Relationship Id="rId13" Type="http://schemas.openxmlformats.org/officeDocument/2006/relationships/hyperlink" Target="https://www.arukereso.hu/Jump.php?ProductAttributeId=966872760&amp;ProductType=p&amp;dat=GPY5o8xrnEWW1GnFl3P5XtO1Dkr2SvPW2GHp0gfS0bI6bnMctofU7JUX9LS3Nmg9LEnf8BqMqfhte%2Bzw87zu72iPjm1cyYaaRxkTvvZS730etZMaxyKt%2B7tOl5vK4rvknsU53ndNxp5PIVpqKGb0WzGkMrkXZ4rVhQ1WdenJv9MJt5YyKo9WIpLCsQn04SdXnPHJN8xngs1VJ1foYCs03uVHLmhQfQQNlpcUthWIZDykYFGo%2Bckk2kDUUPO%2FLd%2BGI%2BdBtG%2BxpJgWK1tLMVbKoAhTJzM7CuAqE2NjsWqNrtchoFwfcnRJDkLhjLq7wtXuBfzbd9lZaqS50EK69iqnI6db8%2BJGGrIBu%2BS2AWp0vmlOmWeLAhNTWzbiTVHl629I5P%2F2Ep6KStIdk4PvQuNFvjnLR0PAtdzJHweVs%2BPIlrF9NjAuvk3HKR6tcqJvrA%2F6&amp;pp=9aa8a7c076782356afe3e3a33e0e504b&amp;ptp=5&amp;ct=header&amp;cp=StoreLogo&amp;pt=fn-compare" TargetMode="External"/><Relationship Id="rId18" Type="http://schemas.openxmlformats.org/officeDocument/2006/relationships/hyperlink" Target="https://www.arukereso.hu/Jump.php?ProductAttributeId=965111718&amp;ProductType=p&amp;dat=s%2FuCkn4ddavMIYxgBftx2nXuO8%2B%2Bjoh3bWc2u5U5TGjvTSpCS%2F7cKrqw45kF4xVmQCc0JbaANOHvAFIF4OBeBsQYJWEUfFY2dgpZOslAlmFq%2FeUT%2B8bQTBxvTePxHRz4zFJidIOWgM7fJtBgsXJ2MbG19gIGw478Cw7OgFRoAYNXQ9HPreG8oLmstzW1eAYWpULRfXAnrDgt4uAvBFrkTtPG0OOMkylKLlXGIU3OtiB7FsTUXlwkbcDWw34V2PXmuoF00alKWHit3V3RUNruQtQ%2FOJiOXXrqq9iKsNSgp%2FgIKTrEwTQIQ5MpBxfidBWI2YQDWT7iROM9V0fcESJ4Jf5ZpNuCjCpxphbkDG6K3l1ZwnpQlMqdqWEkCFBz8QMWLxzToahSwyzQn8DfYhG4nm77UijmMpZ6gTiX5cSv%2FfMNBr5jsct4%2FyIIII%2BAA%2FDN&amp;pp=660871a4b770fe8b512fd2bd53d1c51c&amp;ptp=5&amp;ct=header&amp;cp=StoreLogo&amp;pt=fn-compare" TargetMode="External"/><Relationship Id="rId26" Type="http://schemas.openxmlformats.org/officeDocument/2006/relationships/hyperlink" Target="https://www.arukereso.hu/Jump.php?ProductAttributeId=985271484&amp;ProductType=p&amp;dat=NfjDwosXqEXfENP%2BpQS6L6JcX7T4soNjxyRNLIsprXAM%2B9NnKpdj6tiiQTHBm10O5fzW7U9oEcPODoPyqOXi0DaHQV1KaFFccgC9V19DXCJqwLWa8e7B%2BzWbhVm9hy%2BxO8o1Kg96NgJsjZTvjSbeetcPACp0btpdnizHDMhMsNIiQAfI4IZPcWcteg1%2F4AUy3fjYLQ%2BIeWLscdFrbtUYxPzcT20lVpixOYW4uKoexcBR61HYGXMMF4sBAPtlQ20aSsjZiMwINUzuESuElpCpooyy%2FFtH4Eg2P9S2YVgNg5WPrp%2BOVZb35seJ75SalMwBaxkYIen74CqTChm7TfG6VDvmeDXDYv5Ue7d2igtFELFr3ptcUnM5nhBbvI58T8WXezI6zcNzD9knFlA8yf7RJ2SEb0vaKaSLjk8wfJ10oCS4MgUaEBsLdt%2BulAzNEFPo&amp;pp=37b21032e3f10f831f9bba63ea459733&amp;ptp=5&amp;ct=header&amp;cp=StoreLogo&amp;pt=fn-compare" TargetMode="External"/><Relationship Id="rId3" Type="http://schemas.openxmlformats.org/officeDocument/2006/relationships/hyperlink" Target="https://www.arukereso.hu/notebook-c3100/asus/rog-strix-g15-g513rm-hf203-p800274528/" TargetMode="External"/><Relationship Id="rId21" Type="http://schemas.openxmlformats.org/officeDocument/2006/relationships/image" Target="../media/image10.jpeg"/><Relationship Id="rId7" Type="http://schemas.openxmlformats.org/officeDocument/2006/relationships/hyperlink" Target="https://www.arukereso.hu/notebook-c3100/asus/vivobook-pro-15-k6500zh-hn030-p842884059/" TargetMode="External"/><Relationship Id="rId12" Type="http://schemas.openxmlformats.org/officeDocument/2006/relationships/image" Target="../media/image6.jpeg"/><Relationship Id="rId17" Type="http://schemas.openxmlformats.org/officeDocument/2006/relationships/hyperlink" Target="https://www.arukereso.hu/Jump.php?ProductAttributeId=969163635&amp;ProductType=p&amp;dat=5tQz3X3fGPuUza5S57grc0j92xnAA6KJ%2BLJPHbzKX5Ubz6%2BwiNYnKo0svtmuj7mh4jNWgG27WzfePA2PrtT%2F%2BK4p8yiW0lxwYSbceZsY%2FHaUUc7l4gVwDWzywc0QO2QQq2cmSm6UvHEsHKFk1qaFAQoYE5xZXImiAtZwCsFt%2FMc4TQuSFiMS2uxjt%2BclMF%2FxrO%2BTtKVrL3ty2Z8ENRtkq%2FK4zhbCxLz%2FFhDgMfCciB5ijzTlPVri9n8mE1syNcMOlK337ple4BnI5GlpAfW%2FCZ2g0orZe8ax798sQ73UTpvlpv2FtjuxTvsOl1zg10Os%2BDmrtKEuHQhTfh2wNPuN7VOofaWK6o0pvozffCE0pNNPToqivTYRx%2FlyKRHfodgNhGEVOMNeZtkJN5Rv2H2gCqRH%2BUB012mqBG%2FF20Vt9kUotZUsBzbMM5wMilTvAY%2BP&amp;pp=2b1a90d78ab1a4bd101a97a816595f8b&amp;ptp=5&amp;ct=header&amp;cp=StoreLogo&amp;pt=fn-compare" TargetMode="External"/><Relationship Id="rId25" Type="http://schemas.openxmlformats.org/officeDocument/2006/relationships/hyperlink" Target="https://www.arukereso.hu/Jump.php?ProductAttributeId=963830376&amp;ProductType=p&amp;dat=e0IHmOcDnQmwWvd0pc3ugo98dYWSmdgxqT%2B3sXyEVPghQ5EI0BzXOdQuoqc%2B5GZZJpY73PgulM2%2F43JJIexI1mwxuCyIoO8bRs4YgEI%2BlhtCu3WcRidhgorxaPJws0TeY%2BGSZJ40SijGC%2BanW0DPHugDJi3yMEcXqVcJdc0y4uFaDKNh3MNXmf4f3LlSZTLjtstyWqAKF08HFgp%2B91jg6ZEaIO7NLW%2Fy59O2RDz9ND8FOGKdV3nz16E3X7TtYiGDfUdPuYscEV7zd2HRAHY2u2rPRpAXTivrqdPXJiwp2clA5S1dB4Q3iCees5LiUgQwt94iOpwvgAu0r3a6njPLXyiYXp5R%2BNbYJcIuqhtmIFkKTp6H4LqG1N7zRzKETM%2BXR2fxgkkwjFS0fdSv15V3Ty8Q1145Ah%2FTbHIsVj4o0BV2T5wtydbe79wIHmHlb6dB&amp;pp=836e08c62fb850da374efc6ffe117fd0&amp;ptp=5&amp;ct=header&amp;cp=StoreLogo&amp;pt=fn-compare" TargetMode="External"/><Relationship Id="rId2" Type="http://schemas.openxmlformats.org/officeDocument/2006/relationships/image" Target="../media/image1.jpeg"/><Relationship Id="rId16" Type="http://schemas.openxmlformats.org/officeDocument/2006/relationships/image" Target="../media/image8.jpeg"/><Relationship Id="rId20" Type="http://schemas.openxmlformats.org/officeDocument/2006/relationships/hyperlink" Target="https://www.arukereso.hu/Jump.php?ProductAttributeId=1014710670&amp;ProductType=p&amp;dat=XuITLpbU4IEdsyytrhIJzrIOrL0%2FLnG2rG985Gvu6tHqXLSHYSwFnxEzqN4G%2BlRK7QQ4TGVkC3kRHdG77i261tI91CkYzjLpmWgbIPFY9itXSxsRevIAbzSuRHFWz40z4Z3MFW7%2FA7k7UpovbI9eWbSOdg20qcNcOFF%2BeRxIqIye6IFKGE6exQzV32iUbQLQyyGByCeMmESrCOj44PgaGoVVokR8JkuTEpxjBfaBjQC357YaoOvolvrQan4%2FDYCQyPsxSMznahkWA6D1orClitt%2B%2Bk7qqBOs%2BlVb3Pq8RhoECvTSc%2BnvnS%2Fz2GHwiD0jlChMYJ3bpeTmg5s60Q8almiJ%2FNlqI4oonUbkt0f8mzJbHVf5J3EXU3eBeKvG8GasRP1VQ5IcuRhr1CXYZbTaP0M6OSHkxp4zDK8%2Bl3BsVXQ%3D&amp;pp=b40b1ebe3e3414df304bae7aa25408a3&amp;ptp=5&amp;ct=header&amp;cp=StoreLogo&amp;pt=fn-compare" TargetMode="External"/><Relationship Id="rId1" Type="http://schemas.openxmlformats.org/officeDocument/2006/relationships/hyperlink" Target="https://www.arukereso.hu/notebook-c3100/asus/zenbook-pro-15-um535qe-ky156-p828268122/" TargetMode="External"/><Relationship Id="rId6" Type="http://schemas.openxmlformats.org/officeDocument/2006/relationships/image" Target="../media/image3.jpeg"/><Relationship Id="rId11" Type="http://schemas.openxmlformats.org/officeDocument/2006/relationships/hyperlink" Target="https://www.arukereso.hu/Jump.php?ProductAttributeId=998181960&amp;ProductType=p&amp;dat=3Gu56dQCYAwqMv%2BhgwUz9WtHJOSkwW2U9lE%2BrtYSciqCygTBbJO9esmnEtUkYz1vSHpel2c3IszkiYNJ70EOs5QZ854haR0AIqouWgaCY0LvxAQSH8nnL5kOJDSFu8WUhRfagxQ7IgvxS%2BWMbqL20R2fzglXHeQJvbgS%2FT3P6bIxbUJp4DGW0DmIgGIGpAibnnksk0f%2BmlYV6VGd%2B7mqCnt9%2FaI14HqkLy%2B2nGoD4h%2F%2BoKwoTPDaFNRfzQUbsdTDj3FltZE%2FMi0vU5sY1sjjDDYAapwJHzZkggc3YirduXeHiYynK1Zm%2BgYguLaZfmhR%2F%2FG6cVr%2FZvIxRO0ZfSMtM7KL8Zsn%2B0skftpAH8rtuUg5b9uXlKlBX3NEsyvzhwebdKC%2Bqwsxni2i6p7a%2Ft3bS2gpfzrLyb0pICOOt209c7JZh3bfuaraI4yNYqeftG2g&amp;pp=f0a336937757c40f69ab367abe95e35b&amp;ptp=5&amp;ct=header&amp;cp=StoreLogo&amp;pt=fn-compare" TargetMode="External"/><Relationship Id="rId24" Type="http://schemas.openxmlformats.org/officeDocument/2006/relationships/hyperlink" Target="https://www.arukereso.hu/Jump.php?ProductAttributeId=982928388&amp;ProductType=p&amp;dat=Hxf8qlh%2FT81%2FOQcZ0mdeX1tyYwxBWo%2B4%2F17797TmWT63dXcFbwzE2KhlUk%2B9mT396uI%2F9dssQgKq%2FzprrwEvFSteRuOG8hjrQVhNyVNVnt7V6ALMLgBkxGF2qjzK1j2uiv7Jp3jsoClS4Tb3ZJdbvq7NLXBXX53PCP8vRKa%2BODa0aU4kJJyNlyCKQD0URjufv%2B6Tx3dQMeypBaq3mgcaPV2Iaw5cpLwkwAwyDZR5cgrdIfGqL1%2BRTdU5q%2F57rwlntkQyt8vZBvumkRZIJhpC7JWJtTuepQYylgBgXeoIvTJFfG%2F7%2BFmUY2LsDtp8nAbCJkk%2BG303emai%2FZwyyU%2F%2FVNZrarKXOAfmfBOpAD%2BYCjEt5oo0KEiKTfV8X7QfgYQso2E8Nuu7cr3YkkGgjBVdILBoDK2ZIJRZ1YpKaQXOZ8E%2FIVT5MolIJATmZWG%2BVaGE&amp;pp=402c9cbcfc8d27f316af31e157bb7bbd&amp;ptp=5&amp;ct=header&amp;cp=StoreLogo&amp;pt=fn-compare" TargetMode="External"/><Relationship Id="rId5" Type="http://schemas.openxmlformats.org/officeDocument/2006/relationships/hyperlink" Target="https://www.arukereso.hu/notebook-c3100/asus/tuf-dash-f15-fx517zm-hn099-p794814474/" TargetMode="External"/><Relationship Id="rId15" Type="http://schemas.openxmlformats.org/officeDocument/2006/relationships/hyperlink" Target="https://www.arukereso.hu/Jump.php?ProductAttributeId=974740800&amp;ProductType=p&amp;dat=gDmiXWjY9qLX6ObA%2Fmrb9q5OXDB1smByZyNyZtyU6hMVfT%2FmJ97XiaAU2g2BRzfhb2imBDzf3%2Fao6NC%2BukkS1jfp15iWtxwmfQza%2BvTGr%2BPmuD5PfyEI1KwrbplNc9Wq6Nr8WRM2KuDdtTrIeQ%2B%2F7grh%2BZLZ9uFcTdGV4R8wyuXz8uwiWk27DStcrV98WTJ7Rfc4f6fWOLLcJKOwkGNbRFTLosDVM7OFG%2FR6YByOpjfLXgiaLFQNTm4YciutDIR5MVsRxq795xv21BILi05PQhjYqE%2FK2MU4Wc8foT5fJ74AeORQxdz4yVfjTrH7MP7VQOorg470OukKlrnYLuOO243iLwJTrO%2FJW2kbF5cWCnr5myDysWKl%2Bp7IpQgtOL3eiS1FLM0uRWcYC6aWsw6WAKK%2BDfbzDuZPLhm7NxQaBDr2CHse8g9%2Bk33LQEmaet6p&amp;pp=6277a8235332af8697df46e03eb39d41&amp;ptp=5&amp;ct=header&amp;cp=StoreLogo&amp;pt=fn-compare" TargetMode="External"/><Relationship Id="rId23" Type="http://schemas.openxmlformats.org/officeDocument/2006/relationships/hyperlink" Target="https://www.arukereso.hu/Jump.php?ProductAttributeId=1014710661&amp;ProductType=p&amp;dat=CiCwhMo0EjnsxRU3k51RWhmAn45oDrXKsR7665ThfzFuf9nPrQv2TbtiRS0yM5BBBH49IhMg88pTZBcS3HehSJKlA7k%2BYhQW8IOLmadezGDe1Vd3LHc1iTKGHOUJRD5iQxx%2BhOEan9LdYRi3LKXZIDfI1qurkKr8xc46kSFO%2FBeCXV%2BTyokJzLHnr%2FuY8WqVfRFK8L3r6ThJCbzNGPiQCKOtLIel4%2BHEQYKzDMD9JDVmtFV3hfqtGLchMVIATwWIkDmNLmvIeVMsvPqE9zrL4o6iO70LD7vJaKMb6AZbpCJTMiYNCFSftmhP4y%2B8VPv8U9bhmtrp1cNa%2FYr0JB5OyNyhP2pVbdgDheGkibSVCSlcU3yxcgW79BqRg5fDE7Bd7SObp7KTvUOj%2FDq6B2GjFPNcmn%2FNzCYA0POifLyWtO6hF9DYPRApWcSxfu%2FnUt%2BC&amp;pp=d17dda6fe270ec3faff262357c7a7bf0&amp;ptp=5&amp;ct=header&amp;cp=StoreLogo&amp;pt=fn-compare" TargetMode="External"/><Relationship Id="rId10" Type="http://schemas.openxmlformats.org/officeDocument/2006/relationships/image" Target="../media/image5.jpeg"/><Relationship Id="rId19" Type="http://schemas.openxmlformats.org/officeDocument/2006/relationships/image" Target="../media/image9.jpeg"/><Relationship Id="rId4" Type="http://schemas.openxmlformats.org/officeDocument/2006/relationships/image" Target="../media/image2.jpeg"/><Relationship Id="rId9" Type="http://schemas.openxmlformats.org/officeDocument/2006/relationships/hyperlink" Target="https://www.arukereso.hu/notebook-c3100/asus/tuf-dash-f15-fx517ze-hn043-p797663808/" TargetMode="External"/><Relationship Id="rId14" Type="http://schemas.openxmlformats.org/officeDocument/2006/relationships/image" Target="../media/image7.jpeg"/><Relationship Id="rId22" Type="http://schemas.openxmlformats.org/officeDocument/2006/relationships/hyperlink" Target="https://www.arukereso.hu/Jump.php?ProductAttributeId=1019003934&amp;ProductType=p&amp;dat=RyfIBWD92f1oOTCaZ4PpdXRSnVDpsmYIeSHhwyL0U8BD%2B4RYY8s9CTBR8YnooBw4vnn%2BM%2BLCfCdea8iC%2F9a2zkQchkFQRJJspQZv%2F5FeDQtpX1grKYIaEVdZM2jjMtVWR%2F%2FFMriWo%2F708JOouYEi9UQfSYUWtDx2epU8HqEWRPSAhI0Azqmbn1chzgT9QSUjiK4cXI37LQNMfbKJdTYbOYxr1YlTGXFXBq%2FqA4yFauUm%2FspoJxJ8MZ2MS1sooEwUXCkjnWOg3OSv1ED7j4iyV3o%2F0%2BC5aA5QEE7BogfUwsjL2XUaFht9AmUqQ9zM2FjVCvYFTUJoNO7O4UNgm%2Fy5hVG36C8X6%2FDgu0AtVYc07944wcpkYQRDFreHar9W4aZHrGz9JTK36xWMMVKFTAD9DfQnPW19tLV0caOB4hu7UT609iIZjktfF3Oje8GxjQpy&amp;pp=20eb2f6519e2ffa12d19d96fb68a0a0e&amp;ptp=5&amp;ct=header&amp;cp=StoreLogo&amp;pt=fn-compare" TargetMode="External"/><Relationship Id="rId27" Type="http://schemas.openxmlformats.org/officeDocument/2006/relationships/image" Target="../media/image1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1432560</xdr:colOff>
      <xdr:row>13</xdr:row>
      <xdr:rowOff>38100</xdr:rowOff>
    </xdr:to>
    <xdr:pic>
      <xdr:nvPicPr>
        <xdr:cNvPr id="2" name="Kép 1">
          <a:hlinkClick xmlns:r="http://schemas.openxmlformats.org/officeDocument/2006/relationships" r:id="rId1" tooltip="ASUS ZenBook Pro 15 UM535QE-KY156 - Boltok és árak"/>
          <a:extLst>
            <a:ext uri="{FF2B5EF4-FFF2-40B4-BE49-F238E27FC236}">
              <a16:creationId xmlns:a16="http://schemas.microsoft.com/office/drawing/2014/main" id="{699BD4B7-3C8A-F027-119E-2F489F4744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429500"/>
          <a:ext cx="143256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1432560</xdr:colOff>
      <xdr:row>20</xdr:row>
      <xdr:rowOff>152400</xdr:rowOff>
    </xdr:to>
    <xdr:pic>
      <xdr:nvPicPr>
        <xdr:cNvPr id="3" name="Kép 2">
          <a:hlinkClick xmlns:r="http://schemas.openxmlformats.org/officeDocument/2006/relationships" r:id="rId3" tooltip="ASUS ROG Strix G15 G513RM-HF203 - Boltok és árak"/>
          <a:extLst>
            <a:ext uri="{FF2B5EF4-FFF2-40B4-BE49-F238E27FC236}">
              <a16:creationId xmlns:a16="http://schemas.microsoft.com/office/drawing/2014/main" id="{3988CE8F-4858-FD9D-7FF5-EAD4D5C8860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8808720"/>
          <a:ext cx="1432560" cy="1432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1432560</xdr:colOff>
      <xdr:row>22</xdr:row>
      <xdr:rowOff>129540</xdr:rowOff>
    </xdr:to>
    <xdr:pic>
      <xdr:nvPicPr>
        <xdr:cNvPr id="4" name="Kép 3">
          <a:hlinkClick xmlns:r="http://schemas.openxmlformats.org/officeDocument/2006/relationships" r:id="rId5" tooltip="ASUS TUF Dash F15 FX517ZM-HN099 - Boltok és árak"/>
          <a:extLst>
            <a:ext uri="{FF2B5EF4-FFF2-40B4-BE49-F238E27FC236}">
              <a16:creationId xmlns:a16="http://schemas.microsoft.com/office/drawing/2014/main" id="{A1824E43-BE57-2606-EDEB-9BDE7A3D9257}"/>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0187940"/>
          <a:ext cx="143256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1432560</xdr:colOff>
      <xdr:row>27</xdr:row>
      <xdr:rowOff>175260</xdr:rowOff>
    </xdr:to>
    <xdr:pic>
      <xdr:nvPicPr>
        <xdr:cNvPr id="5" name="Kép 4">
          <a:hlinkClick xmlns:r="http://schemas.openxmlformats.org/officeDocument/2006/relationships" r:id="rId7" tooltip="ASUS VivoBook Pro 15 K6500ZH-HN030 - Boltok és árak"/>
          <a:extLst>
            <a:ext uri="{FF2B5EF4-FFF2-40B4-BE49-F238E27FC236}">
              <a16:creationId xmlns:a16="http://schemas.microsoft.com/office/drawing/2014/main" id="{047695F3-F2F5-34D9-239E-B01326DA587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11567160"/>
          <a:ext cx="1432560" cy="906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1432560</xdr:colOff>
      <xdr:row>35</xdr:row>
      <xdr:rowOff>152400</xdr:rowOff>
    </xdr:to>
    <xdr:pic>
      <xdr:nvPicPr>
        <xdr:cNvPr id="6" name="Kép 5">
          <a:hlinkClick xmlns:r="http://schemas.openxmlformats.org/officeDocument/2006/relationships" r:id="rId9" tooltip="ASUS TUF Dash F15 FX517ZE-HN043 - Boltok és árak"/>
          <a:extLst>
            <a:ext uri="{FF2B5EF4-FFF2-40B4-BE49-F238E27FC236}">
              <a16:creationId xmlns:a16="http://schemas.microsoft.com/office/drawing/2014/main" id="{3F275176-150E-7DE1-F2F3-3A3947070B0C}"/>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12946380"/>
          <a:ext cx="1432560" cy="1432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647700</xdr:colOff>
      <xdr:row>32</xdr:row>
      <xdr:rowOff>152400</xdr:rowOff>
    </xdr:to>
    <xdr:pic>
      <xdr:nvPicPr>
        <xdr:cNvPr id="7" name="Kép 6" descr="Radium.hu kínálata">
          <a:hlinkClick xmlns:r="http://schemas.openxmlformats.org/officeDocument/2006/relationships" r:id="rId11" tgtFrame="_blank" tooltip="irány a bolt: Asus ZenBook Pro 15 UM535QE - Ajándék Sleeve - AMD Ryzen 9 5900HX , 1000 GB PCI EXPRESS , 16 GB , NVIDIA GeForce RTX 3050 Ti, FreeDos; UM535QE-KY156 (UM535QE-KY156)"/>
          <a:extLst>
            <a:ext uri="{FF2B5EF4-FFF2-40B4-BE49-F238E27FC236}">
              <a16:creationId xmlns:a16="http://schemas.microsoft.com/office/drawing/2014/main" id="{E079CDF5-6FFA-EDBC-525D-CC5D0030AA0A}"/>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14142720"/>
          <a:ext cx="6477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0</xdr:rowOff>
    </xdr:from>
    <xdr:to>
      <xdr:col>0</xdr:col>
      <xdr:colOff>647700</xdr:colOff>
      <xdr:row>36</xdr:row>
      <xdr:rowOff>121920</xdr:rowOff>
    </xdr:to>
    <xdr:pic>
      <xdr:nvPicPr>
        <xdr:cNvPr id="8" name="Kép 7" descr="Digiprime.hu kínálata">
          <a:hlinkClick xmlns:r="http://schemas.openxmlformats.org/officeDocument/2006/relationships" r:id="rId13" tgtFrame="_blank" tooltip="irány a bolt: ASUS ROG Strix G15 G513RM-HF203 - Ryzen 7 6800H, 15.6FULL HD, 512 GB, 16GB, Geforce RTX 3060 6GB (G513RM-HF203)"/>
          <a:extLst>
            <a:ext uri="{FF2B5EF4-FFF2-40B4-BE49-F238E27FC236}">
              <a16:creationId xmlns:a16="http://schemas.microsoft.com/office/drawing/2014/main" id="{BF6EDF89-BF20-21FE-031B-E3972924C2D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14874240"/>
          <a:ext cx="647700"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0</xdr:rowOff>
    </xdr:from>
    <xdr:to>
      <xdr:col>0</xdr:col>
      <xdr:colOff>647700</xdr:colOff>
      <xdr:row>37</xdr:row>
      <xdr:rowOff>160020</xdr:rowOff>
    </xdr:to>
    <xdr:pic>
      <xdr:nvPicPr>
        <xdr:cNvPr id="9" name="Kép 8" descr="Alza.hu árak">
          <a:hlinkClick xmlns:r="http://schemas.openxmlformats.org/officeDocument/2006/relationships" r:id="rId15" tgtFrame="_blank" tooltip="irány a bolt: ASUS ROG Strix G15 G513RM-HF203 Szürke (G513RM-HF203)"/>
          <a:extLst>
            <a:ext uri="{FF2B5EF4-FFF2-40B4-BE49-F238E27FC236}">
              <a16:creationId xmlns:a16="http://schemas.microsoft.com/office/drawing/2014/main" id="{10756C3F-213B-4F49-36D3-44B2162A278B}"/>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0" y="15057120"/>
          <a:ext cx="64770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38</xdr:row>
      <xdr:rowOff>0</xdr:rowOff>
    </xdr:from>
    <xdr:to>
      <xdr:col>0</xdr:col>
      <xdr:colOff>647700</xdr:colOff>
      <xdr:row>38</xdr:row>
      <xdr:rowOff>152400</xdr:rowOff>
    </xdr:to>
    <xdr:pic>
      <xdr:nvPicPr>
        <xdr:cNvPr id="10" name="Kép 9" descr="Radium.hu árak">
          <a:hlinkClick xmlns:r="http://schemas.openxmlformats.org/officeDocument/2006/relationships" r:id="rId17" tgtFrame="_blank" tooltip="irány a bolt: Asus ROG STRIX G15 G513RM - AMD Ryzen 7 6800H , 512 GB PCI EXPRESS , 16 GB , NVIDIA GeForce RTX 3060, FreeDos; G513RM-HF203 (G513RM-HF203)"/>
          <a:extLst>
            <a:ext uri="{FF2B5EF4-FFF2-40B4-BE49-F238E27FC236}">
              <a16:creationId xmlns:a16="http://schemas.microsoft.com/office/drawing/2014/main" id="{3D55762B-DD79-7E9B-320B-B776D4761B5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15240000"/>
          <a:ext cx="6477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0</xdr:col>
      <xdr:colOff>647700</xdr:colOff>
      <xdr:row>42</xdr:row>
      <xdr:rowOff>121920</xdr:rowOff>
    </xdr:to>
    <xdr:pic>
      <xdr:nvPicPr>
        <xdr:cNvPr id="11" name="Kép 10" descr="Laptop.hu árak">
          <a:hlinkClick xmlns:r="http://schemas.openxmlformats.org/officeDocument/2006/relationships" r:id="rId18" tgtFrame="_blank" tooltip="irány a bolt: Asus TUF Gaming FX517ZM-HN099 Black NOS (FX517ZM-HN099)"/>
          <a:extLst>
            <a:ext uri="{FF2B5EF4-FFF2-40B4-BE49-F238E27FC236}">
              <a16:creationId xmlns:a16="http://schemas.microsoft.com/office/drawing/2014/main" id="{711A1C9F-1986-FBB1-300D-BF5FBBF4127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15971520"/>
          <a:ext cx="647700"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0</xdr:rowOff>
    </xdr:from>
    <xdr:to>
      <xdr:col>0</xdr:col>
      <xdr:colOff>647700</xdr:colOff>
      <xdr:row>46</xdr:row>
      <xdr:rowOff>160020</xdr:rowOff>
    </xdr:to>
    <xdr:pic>
      <xdr:nvPicPr>
        <xdr:cNvPr id="12" name="Kép 11" descr="mysoft.hu webáruház árak">
          <a:hlinkClick xmlns:r="http://schemas.openxmlformats.org/officeDocument/2006/relationships" r:id="rId20" tgtFrame="_blank" tooltip="irány a bolt: ASUS VivoBook Pro 15 K6500ZH-HN030 (Cool Silver) (K6500ZH-HN030) (K6500ZH-HN030)"/>
          <a:extLst>
            <a:ext uri="{FF2B5EF4-FFF2-40B4-BE49-F238E27FC236}">
              <a16:creationId xmlns:a16="http://schemas.microsoft.com/office/drawing/2014/main" id="{DFA33E13-1EED-E016-4E7C-A5F9A1EA97E5}"/>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0" y="16703040"/>
          <a:ext cx="64770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0</xdr:col>
      <xdr:colOff>647700</xdr:colOff>
      <xdr:row>47</xdr:row>
      <xdr:rowOff>121920</xdr:rowOff>
    </xdr:to>
    <xdr:pic>
      <xdr:nvPicPr>
        <xdr:cNvPr id="13" name="Kép 12" descr="Laptop.hu árak">
          <a:hlinkClick xmlns:r="http://schemas.openxmlformats.org/officeDocument/2006/relationships" r:id="rId22" tgtFrame="_blank" tooltip="irány a bolt: Asus VivoBook Pro 15 OLED (K6500ZH) - 15.6&quot; FullHD OLED, Core i5-12500H, 16GB, 512GB SSD, nVidia GeForce GTX 1650 4GB, DOS - Hűvös ezüst Laptop 3 év garanciával (K6500ZH-HN030)"/>
          <a:extLst>
            <a:ext uri="{FF2B5EF4-FFF2-40B4-BE49-F238E27FC236}">
              <a16:creationId xmlns:a16="http://schemas.microsoft.com/office/drawing/2014/main" id="{F332BA4B-E059-E55D-80C3-F4F744025848}"/>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16885920"/>
          <a:ext cx="647700"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0</xdr:rowOff>
    </xdr:from>
    <xdr:to>
      <xdr:col>0</xdr:col>
      <xdr:colOff>647700</xdr:colOff>
      <xdr:row>48</xdr:row>
      <xdr:rowOff>121920</xdr:rowOff>
    </xdr:to>
    <xdr:pic>
      <xdr:nvPicPr>
        <xdr:cNvPr id="14" name="Kép 13" descr="Digiprime.hu webáruház árak">
          <a:hlinkClick xmlns:r="http://schemas.openxmlformats.org/officeDocument/2006/relationships" r:id="rId23" tgtFrame="_blank" tooltip="irány a bolt: ASUS VivoBook Pro 15 K6500ZH-HN030 - i5-12500H, 15.6FULL HD, 512 GB, 16GB, Geforce GTX 1650 4GB (K6500ZH-HN030)"/>
          <a:extLst>
            <a:ext uri="{FF2B5EF4-FFF2-40B4-BE49-F238E27FC236}">
              <a16:creationId xmlns:a16="http://schemas.microsoft.com/office/drawing/2014/main" id="{54A21C28-3C40-46AA-B106-430E3D6FC60D}"/>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17068800"/>
          <a:ext cx="647700"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52</xdr:row>
      <xdr:rowOff>0</xdr:rowOff>
    </xdr:from>
    <xdr:to>
      <xdr:col>0</xdr:col>
      <xdr:colOff>647700</xdr:colOff>
      <xdr:row>52</xdr:row>
      <xdr:rowOff>160020</xdr:rowOff>
    </xdr:to>
    <xdr:pic>
      <xdr:nvPicPr>
        <xdr:cNvPr id="15" name="Kép 14" descr="mysoft.hu árak">
          <a:hlinkClick xmlns:r="http://schemas.openxmlformats.org/officeDocument/2006/relationships" r:id="rId24" tgtFrame="_blank" tooltip="irány a bolt: ASUS TUF Dash F15 FX517ZE-HN043 (Off Black) (FX517ZE-HN043) (FX517ZE-HN043)"/>
          <a:extLst>
            <a:ext uri="{FF2B5EF4-FFF2-40B4-BE49-F238E27FC236}">
              <a16:creationId xmlns:a16="http://schemas.microsoft.com/office/drawing/2014/main" id="{98C365DE-057E-131D-72E4-982E8695F6B9}"/>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0" y="17800320"/>
          <a:ext cx="64770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0</xdr:col>
      <xdr:colOff>647700</xdr:colOff>
      <xdr:row>53</xdr:row>
      <xdr:rowOff>121920</xdr:rowOff>
    </xdr:to>
    <xdr:pic>
      <xdr:nvPicPr>
        <xdr:cNvPr id="16" name="Kép 15" descr="Digiprime.hu webáruház árak">
          <a:hlinkClick xmlns:r="http://schemas.openxmlformats.org/officeDocument/2006/relationships" r:id="rId25" tgtFrame="_blank" tooltip="irány a bolt: ASUS TUF Dash F15 FX517ZE-HN043 - i7-12650H, 15.6FULL HD, 512 GB, 8GB, Geforce RTX 3050Ti 4GB (FX517ZE-HN043)"/>
          <a:extLst>
            <a:ext uri="{FF2B5EF4-FFF2-40B4-BE49-F238E27FC236}">
              <a16:creationId xmlns:a16="http://schemas.microsoft.com/office/drawing/2014/main" id="{BBA686E8-1590-C0A0-CE69-5A1A417DF9E5}"/>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17983200"/>
          <a:ext cx="647700"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0</xdr:rowOff>
    </xdr:from>
    <xdr:to>
      <xdr:col>0</xdr:col>
      <xdr:colOff>647700</xdr:colOff>
      <xdr:row>54</xdr:row>
      <xdr:rowOff>121920</xdr:rowOff>
    </xdr:to>
    <xdr:pic>
      <xdr:nvPicPr>
        <xdr:cNvPr id="17" name="Kép 16" descr="Laptop.hu árak">
          <a:hlinkClick xmlns:r="http://schemas.openxmlformats.org/officeDocument/2006/relationships" r:id="rId26" tgtFrame="_blank" tooltip="irány a bolt: Asus TUF Dash F15 (FX517ZE) - 15.6&quot; FullHD IPS-Level 144Hz, Core i7-12650H, 8GB, 512GB SSD, nVidia GeForce RTX 3050TI 4GB, DOS - Fekete Gamer Laptop 3 év garanciával (FX517ZE-HN043)"/>
          <a:extLst>
            <a:ext uri="{FF2B5EF4-FFF2-40B4-BE49-F238E27FC236}">
              <a16:creationId xmlns:a16="http://schemas.microsoft.com/office/drawing/2014/main" id="{0A5B7E0D-3D23-9A4F-3002-896A76932097}"/>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18166080"/>
          <a:ext cx="647700"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531</xdr:row>
      <xdr:rowOff>0</xdr:rowOff>
    </xdr:from>
    <xdr:to>
      <xdr:col>0</xdr:col>
      <xdr:colOff>7620</xdr:colOff>
      <xdr:row>531</xdr:row>
      <xdr:rowOff>7620</xdr:rowOff>
    </xdr:to>
    <xdr:pic>
      <xdr:nvPicPr>
        <xdr:cNvPr id="18" name="Kép 17">
          <a:extLst>
            <a:ext uri="{FF2B5EF4-FFF2-40B4-BE49-F238E27FC236}">
              <a16:creationId xmlns:a16="http://schemas.microsoft.com/office/drawing/2014/main" id="{C80A3503-3694-EAF0-2E19-6B0EAD70BD8C}"/>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0" y="108447840"/>
          <a:ext cx="76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22860</xdr:rowOff>
    </xdr:to>
    <xdr:pic>
      <xdr:nvPicPr>
        <xdr:cNvPr id="2" name="Kép 1" descr="COCO">
          <a:extLst>
            <a:ext uri="{FF2B5EF4-FFF2-40B4-BE49-F238E27FC236}">
              <a16:creationId xmlns:a16="http://schemas.microsoft.com/office/drawing/2014/main" id="{143F4BA8-1F94-502E-41C7-FDD753499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0</xdr:row>
      <xdr:rowOff>0</xdr:rowOff>
    </xdr:from>
    <xdr:to>
      <xdr:col>20</xdr:col>
      <xdr:colOff>76200</xdr:colOff>
      <xdr:row>3</xdr:row>
      <xdr:rowOff>22860</xdr:rowOff>
    </xdr:to>
    <xdr:pic>
      <xdr:nvPicPr>
        <xdr:cNvPr id="3" name="Kép 2" descr="COCO">
          <a:extLst>
            <a:ext uri="{FF2B5EF4-FFF2-40B4-BE49-F238E27FC236}">
              <a16:creationId xmlns:a16="http://schemas.microsoft.com/office/drawing/2014/main" id="{5130C5D4-D8B9-E6FB-589A-C530038A1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320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ttd" refreshedDate="44812.52181539352" createdVersion="8" refreshedVersion="8" minRefreshableVersion="3" recordCount="20" xr:uid="{2458C6CA-CF67-415E-ADB2-66CEF85FCD29}">
  <cacheSource type="worksheet">
    <worksheetSource ref="A1:D21" sheet="adatok5"/>
  </cacheSource>
  <cacheFields count="4">
    <cacheField name="id" numFmtId="0">
      <sharedItems count="10">
        <s v="id1"/>
        <s v="id2"/>
        <s v="id3"/>
        <s v="id4"/>
        <s v="id5"/>
        <s v="id6"/>
        <s v="id7"/>
        <s v="id8"/>
        <s v="id9"/>
        <s v="id10"/>
      </sharedItems>
    </cacheField>
    <cacheField name="nyers" numFmtId="0">
      <sharedItems/>
    </cacheField>
    <cacheField name="attributum" numFmtId="0">
      <sharedItems count="2">
        <s v="Processzor órajel &lt;/label&gt;"/>
        <s v="Cache mérete &lt;/label&gt;"/>
      </sharedItems>
    </cacheField>
    <cacheField name="ertek" numFmtId="0">
      <sharedItems containsSemiMixedTypes="0" containsString="0" containsNumber="1" minValue="3.2" maxValue="2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x v="0"/>
    <s v="&lt;div class=&quot;pc-product-property-value&quot;&gt;3.30 GHz&lt;/div&gt;"/>
    <x v="0"/>
    <n v="3.3"/>
  </r>
  <r>
    <x v="1"/>
    <s v="&lt;div class=&quot;pc-product-property-value&quot;&gt;3.20 GHz&lt;/div&gt;"/>
    <x v="0"/>
    <n v="3.2"/>
  </r>
  <r>
    <x v="2"/>
    <s v="&lt;div class=&quot;pc-product-property-value&quot;&gt;3.30 GHz&lt;/div&gt;"/>
    <x v="0"/>
    <n v="3.3"/>
  </r>
  <r>
    <x v="3"/>
    <s v="&lt;div class=&quot;pc-product-property-value&quot;&gt;4.5 GHz&lt;/div&gt;"/>
    <x v="0"/>
    <n v="4.5"/>
  </r>
  <r>
    <x v="4"/>
    <s v="&lt;div class=&quot;pc-product-property-value&quot;&gt;3.50 GHz&lt;/div&gt;"/>
    <x v="0"/>
    <n v="3.5"/>
  </r>
  <r>
    <x v="5"/>
    <s v="&lt;div class=&quot;pc-product-property-value&quot;&gt;3.20 GHz&lt;/div&gt;"/>
    <x v="0"/>
    <n v="3.2"/>
  </r>
  <r>
    <x v="6"/>
    <s v="&lt;div class=&quot;pc-product-property-value&quot;&gt;3.20 GHz&lt;/div&gt;"/>
    <x v="0"/>
    <n v="3.2"/>
  </r>
  <r>
    <x v="7"/>
    <s v="&lt;div class=&quot;pc-product-property-value&quot;&gt;3.50 GHz&lt;/div&gt;"/>
    <x v="0"/>
    <n v="3.5"/>
  </r>
  <r>
    <x v="8"/>
    <s v="&lt;div class=&quot;pc-product-property-value&quot;&gt;3.2 GHz&lt;/div&gt;"/>
    <x v="0"/>
    <n v="3.2"/>
  </r>
  <r>
    <x v="9"/>
    <s v="&lt;div class=&quot;pc-product-property-value&quot;&gt;3.2 GHz&lt;/div&gt;"/>
    <x v="0"/>
    <n v="3.2"/>
  </r>
  <r>
    <x v="0"/>
    <s v="&lt;div class=&quot;pc-product-property-value&quot;&gt;16 MB&lt;/div&gt;"/>
    <x v="1"/>
    <n v="16"/>
  </r>
  <r>
    <x v="1"/>
    <s v="&lt;div class=&quot;pc-product-property-value&quot;&gt;16 MB&lt;/div&gt;"/>
    <x v="1"/>
    <n v="16"/>
  </r>
  <r>
    <x v="2"/>
    <s v="&lt;div class=&quot;pc-product-property-value&quot;&gt;12 MB&lt;/div&gt;"/>
    <x v="1"/>
    <n v="12"/>
  </r>
  <r>
    <x v="3"/>
    <s v="&lt;div class=&quot;pc-product-property-value&quot;&gt;18 MB&lt;/div&gt;"/>
    <x v="1"/>
    <n v="18"/>
  </r>
  <r>
    <x v="4"/>
    <s v="&lt;div class=&quot;pc-product-property-value&quot;&gt;24 MB&lt;/div&gt;"/>
    <x v="1"/>
    <n v="24"/>
  </r>
  <r>
    <x v="5"/>
    <s v="&lt;div class=&quot;pc-product-property-value&quot;&gt;16 MB&lt;/div&gt;"/>
    <x v="1"/>
    <n v="16"/>
  </r>
  <r>
    <x v="6"/>
    <s v="&lt;div class=&quot;pc-product-property-value&quot;&gt;16 MB&lt;/div&gt;"/>
    <x v="1"/>
    <n v="16"/>
  </r>
  <r>
    <x v="7"/>
    <s v="&lt;div class=&quot;pc-product-property-value&quot;&gt;24 MB&lt;/div&gt;"/>
    <x v="1"/>
    <n v="24"/>
  </r>
  <r>
    <x v="8"/>
    <s v="&lt;div class=&quot;pc-product-property-value&quot;&gt;16 MB&lt;/div&gt;"/>
    <x v="1"/>
    <n v="16"/>
  </r>
  <r>
    <x v="9"/>
    <s v="&lt;div class=&quot;pc-product-property-value&quot;&gt;16 MB&lt;/div&gt;"/>
    <x v="1"/>
    <n v="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3EE6731-23A2-4D2F-8C46-7F0B7FB8943E}" name="Kimutatás1" cacheId="0" applyNumberFormats="0" applyBorderFormats="0" applyFontFormats="0" applyPatternFormats="0" applyAlignmentFormats="0" applyWidthHeightFormats="1" dataCaption="Értékek" updatedVersion="8" minRefreshableVersion="3" useAutoFormatting="1" rowGrandTotals="0" colGrandTotals="0" itemPrintTitles="1" createdVersion="8" indent="0" outline="1" outlineData="1" multipleFieldFilters="0">
  <location ref="A3:C14" firstHeaderRow="1" firstDataRow="2" firstDataCol="1"/>
  <pivotFields count="4">
    <pivotField axis="axisRow" showAll="0">
      <items count="11">
        <item x="0"/>
        <item x="9"/>
        <item x="1"/>
        <item x="2"/>
        <item x="3"/>
        <item x="4"/>
        <item x="5"/>
        <item x="6"/>
        <item x="7"/>
        <item x="8"/>
        <item t="default"/>
      </items>
    </pivotField>
    <pivotField showAll="0"/>
    <pivotField axis="axisCol" showAll="0">
      <items count="3">
        <item x="1"/>
        <item x="0"/>
        <item t="default"/>
      </items>
    </pivotField>
    <pivotField dataField="1" showAll="0"/>
  </pivotFields>
  <rowFields count="1">
    <field x="0"/>
  </rowFields>
  <rowItems count="10">
    <i>
      <x/>
    </i>
    <i>
      <x v="1"/>
    </i>
    <i>
      <x v="2"/>
    </i>
    <i>
      <x v="3"/>
    </i>
    <i>
      <x v="4"/>
    </i>
    <i>
      <x v="5"/>
    </i>
    <i>
      <x v="6"/>
    </i>
    <i>
      <x v="7"/>
    </i>
    <i>
      <x v="8"/>
    </i>
    <i>
      <x v="9"/>
    </i>
  </rowItems>
  <colFields count="1">
    <field x="2"/>
  </colFields>
  <colItems count="2">
    <i>
      <x/>
    </i>
    <i>
      <x v="1"/>
    </i>
  </colItems>
  <dataFields count="1">
    <dataField name="Összeg / ertek"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rukereso.hu/notebook-c3100/asus/zenbook-pro-15-um535qe-ky156-p828268122/" TargetMode="External"/><Relationship Id="rId18" Type="http://schemas.openxmlformats.org/officeDocument/2006/relationships/hyperlink" Target="https://www.arukereso.hu/notebook-c3100/asus/rog-strix-g15-g513rm-hf203-p800274528/" TargetMode="External"/><Relationship Id="rId26" Type="http://schemas.openxmlformats.org/officeDocument/2006/relationships/hyperlink" Target="https://www.arukereso.hu/notebook-c3100/asus/vivobook-pro-15-k6500zh-hn030-p842884059/" TargetMode="External"/><Relationship Id="rId39" Type="http://schemas.openxmlformats.org/officeDocument/2006/relationships/hyperlink" Target="https://notebook-huto.arukereso.hu/" TargetMode="External"/><Relationship Id="rId21" Type="http://schemas.openxmlformats.org/officeDocument/2006/relationships/hyperlink" Target="https://www.arukereso.hu/notebook-c3100/asus/tuf-dash-f15-fx517zm-hn099-p794814474/" TargetMode="External"/><Relationship Id="rId34" Type="http://schemas.openxmlformats.org/officeDocument/2006/relationships/hyperlink" Target="https://www.arukereso.hu/static/dijaink_es_elismereseink.html" TargetMode="External"/><Relationship Id="rId42" Type="http://schemas.openxmlformats.org/officeDocument/2006/relationships/hyperlink" Target="https://notebook-tolto.arukereso.hu/" TargetMode="External"/><Relationship Id="rId47" Type="http://schemas.openxmlformats.org/officeDocument/2006/relationships/hyperlink" Target="https://www.arukereso.hu/notebook-c3100/asus/rog-strix-g15-g513ih-hn004-p671057952/" TargetMode="External"/><Relationship Id="rId50" Type="http://schemas.openxmlformats.org/officeDocument/2006/relationships/hyperlink" Target="https://www.arukereso.hu/static/hirlevel.html" TargetMode="External"/><Relationship Id="rId55" Type="http://schemas.openxmlformats.org/officeDocument/2006/relationships/hyperlink" Target="https://www.productads.hu/" TargetMode="External"/><Relationship Id="rId7" Type="http://schemas.openxmlformats.org/officeDocument/2006/relationships/hyperlink" Target="https://www.arukereso.hu/notebook-c3100/fn:termekek-osszehasonlitasa:asus-zenbook-pro-15-um535qe-ky156-p828268122,asus-rog-strix-g15-g513rm-hf203-p800274528,asus-tuf-dash-f15-fx517zm-hn099-p794814474,asus-tuf-dash-f15-fx517ze-hn043-p797663808,asus-rog-strix-g15-g513rm-hf235-p807460344,asus-tuf-gaming-fa507re-hn021-p794176947,asus-tuf-gaming-f15-fx507zc-hn075-p802128270,asus-tuf-gaming-a15-fa507re-hn031-p778013871,asus-g513qe-hf006-p671057901/" TargetMode="External"/><Relationship Id="rId2" Type="http://schemas.openxmlformats.org/officeDocument/2006/relationships/hyperlink" Target="https://www.arukereso.hu/notebook-c3100/asus/zenbook-pro-15-um535qe-ky156-p828268122/" TargetMode="External"/><Relationship Id="rId16" Type="http://schemas.openxmlformats.org/officeDocument/2006/relationships/hyperlink" Target="https://www.arukereso.hu/Jump.php?ProductAttributeId=974740800&amp;ProductType=p&amp;dat=gDmiXWjY9qLX6ObA%2Fmrb9q5OXDB1smByZyNyZtyU6hMVfT%2FmJ97XiaAU2g2BRzfhb2imBDzf3%2Fao6NC%2BukkS1jfp15iWtxwmfQza%2BvTGr%2BPmuD5PfyEI1KwrbplNc9Wq6Nr8WRM2KuDdtTrIeQ%2B%2F7grh%2BZLZ9uFcTdGV4R8wyuXz8uwiWk27DStcrV98WTJ7Rfc4f6fWOLLcJKOwkGNbRFTLosDVM7OFG%2FR6YByOpjfLXgiaLFQNTm4YciutDIR5MVsRxq795xv21BILi05PQhjYqE%2FK2MU4Wc8foT5fJ74AeORQxdz4yVfjTrH7MP7VQOorg470OukKlrnYLuOO243iLwJTrO%2FJW2kbF5cWCnr5myDysWKl%2Bp7IpQgtOL3eiS1FLM0uRWcYC6aWsw6WAKK%2BDfbzDuZPLhm7NxQaBDr2CHse8g9%2Bk33LQEmaet6p&amp;pp=6277a8235332af8697df46e03eb39d41&amp;ptp=5&amp;ct=header&amp;cp=Price&amp;pt=fn-compare" TargetMode="External"/><Relationship Id="rId29" Type="http://schemas.openxmlformats.org/officeDocument/2006/relationships/hyperlink" Target="https://www.arukereso.hu/Jump.php?ProductAttributeId=963830376&amp;ProductType=p&amp;dat=e0IHmOcDnQmwWvd0pc3ugo98dYWSmdgxqT%2B3sXyEVPghQ5EI0BzXOdQuoqc%2B5GZZJpY73PgulM2%2F43JJIexI1mwxuCyIoO8bRs4YgEI%2BlhtCu3WcRidhgorxaPJws0TeY%2BGSZJ40SijGC%2BanW0DPHugDJi3yMEcXqVcJdc0y4uFaDKNh3MNXmf4f3LlSZTLjtstyWqAKF08HFgp%2B91jg6ZEaIO7NLW%2Fy59O2RDz9ND8FOGKdV3nz16E3X7TtYiGDfUdPuYscEV7zd2HRAHY2u2rPRpAXTivrqdPXJiwp2clA5S1dB4Q3iCees5LiUgQwt94iOpwvgAu0r3a6njPLXyiYXp5R%2BNbYJcIuqhtmIFkKTp6H4LqG1N7zRzKETM%2BXR2fxgkkwjFS0fdSv15V3Ty8Q1145Ah%2FTbHIsVj4o0BV2T5wtydbe79wIHmHlb6dB&amp;pp=836e08c62fb850da374efc6ffe117fd0&amp;ptp=5&amp;ct=header&amp;cp=Price&amp;pt=fn-compare" TargetMode="External"/><Relationship Id="rId11" Type="http://schemas.openxmlformats.org/officeDocument/2006/relationships/hyperlink" Target="https://www.arukereso.hu/notebook-c3100/asus/zenbook-pro-15-um535qe-ky156-p828268122/" TargetMode="External"/><Relationship Id="rId24" Type="http://schemas.openxmlformats.org/officeDocument/2006/relationships/hyperlink" Target="https://www.arukereso.hu/Jump.php?ProductAttributeId=1019003934&amp;ProductType=p&amp;dat=RyfIBWD92f1oOTCaZ4PpdXRSnVDpsmYIeSHhwyL0U8BD%2B4RYY8s9CTBR8YnooBw4vnn%2BM%2BLCfCdea8iC%2F9a2zkQchkFQRJJspQZv%2F5FeDQtpX1grKYIaEVdZM2jjMtVWR%2F%2FFMriWo%2F708JOouYEi9UQfSYUWtDx2epU8HqEWRPSAhI0Azqmbn1chzgT9QSUjiK4cXI37LQNMfbKJdTYbOYxr1YlTGXFXBq%2FqA4yFauUm%2FspoJxJ8MZ2MS1sooEwUXCkjnWOg3OSv1ED7j4iyV3o%2F0%2BC5aA5QEE7BogfUwsjL2XUaFht9AmUqQ9zM2FjVCvYFTUJoNO7O4UNgm%2Fy5hVG36C8X6%2FDgu0AtVYc07944wcpkYQRDFreHar9W4aZHrGz9JTK36xWMMVKFTAD9DfQnPW19tLV0caOB4hu7UT609iIZjktfF3Oje8GxjQpy&amp;pp=20eb2f6519e2ffa12d19d96fb68a0a0e&amp;ptp=5&amp;ct=header&amp;cp=Price&amp;pt=fn-compare" TargetMode="External"/><Relationship Id="rId32" Type="http://schemas.openxmlformats.org/officeDocument/2006/relationships/hyperlink" Target="https://www.arukereso.hu/static/bemutatkozas.html" TargetMode="External"/><Relationship Id="rId37" Type="http://schemas.openxmlformats.org/officeDocument/2006/relationships/hyperlink" Target="https://pr.arukereso.hu/" TargetMode="External"/><Relationship Id="rId40" Type="http://schemas.openxmlformats.org/officeDocument/2006/relationships/hyperlink" Target="https://operacios-rendszer.arukereso.hu/" TargetMode="External"/><Relationship Id="rId45" Type="http://schemas.openxmlformats.org/officeDocument/2006/relationships/hyperlink" Target="https://www.arukereso.hu/notebook-c3100/apple/macbook-air-13-3-m1-8gb-256gb-mgn63-p610120605/" TargetMode="External"/><Relationship Id="rId53" Type="http://schemas.openxmlformats.org/officeDocument/2006/relationships/hyperlink" Target="https://www.arukereso.hu/static/megbizhato_bolt_szolgaltatas.html" TargetMode="External"/><Relationship Id="rId58" Type="http://schemas.openxmlformats.org/officeDocument/2006/relationships/hyperlink" Target="https://www.arukereso.hu/static/shopping-hirdetesek.html" TargetMode="External"/><Relationship Id="rId5" Type="http://schemas.openxmlformats.org/officeDocument/2006/relationships/hyperlink" Target="https://www.arukereso.hu/notebook-c3100/fn:termekek-osszehasonlitasa:asus-zenbook-pro-15-um535qe-ky156-p828268122,asus-rog-strix-g15-g513rm-hf203-p800274528,asus-vivobook-pro-15-k6500zh-hn030-p842884059,asus-tuf-dash-f15-fx517ze-hn043-p797663808,asus-rog-strix-g15-g513rm-hf235-p807460344,asus-tuf-gaming-fa507re-hn021-p794176947,asus-tuf-gaming-f15-fx507zc-hn075-p802128270,asus-tuf-gaming-a15-fa507re-hn031-p778013871,asus-g513qe-hf006-p671057901/" TargetMode="External"/><Relationship Id="rId19" Type="http://schemas.openxmlformats.org/officeDocument/2006/relationships/hyperlink" Target="https://www.arukereso.hu/notebook-c3100/asus/tuf-dash-f15-fx517zm-hn099-p794814474/" TargetMode="External"/><Relationship Id="rId4" Type="http://schemas.openxmlformats.org/officeDocument/2006/relationships/hyperlink" Target="https://www.arukereso.hu/notebook-c3100/asus/rog-strix-g15-g513rm-hf203-p800274528/" TargetMode="External"/><Relationship Id="rId9" Type="http://schemas.openxmlformats.org/officeDocument/2006/relationships/hyperlink" Target="https://www.arukereso.hu/notebook-c3100/fn:termekek-osszehasonlitasa:asus-zenbook-pro-15-um535qe-ky156-p828268122,asus-rog-strix-g15-g513rm-hf203-p800274528,asus-tuf-dash-f15-fx517zm-hn099-p794814474,asus-vivobook-pro-15-k6500zh-hn030-p842884059,asus-rog-strix-g15-g513rm-hf235-p807460344,asus-tuf-gaming-fa507re-hn021-p794176947,asus-tuf-gaming-f15-fx507zc-hn075-p802128270,asus-tuf-gaming-a15-fa507re-hn031-p778013871,asus-g513qe-hf006-p671057901/" TargetMode="External"/><Relationship Id="rId14" Type="http://schemas.openxmlformats.org/officeDocument/2006/relationships/hyperlink" Target="https://www.arukereso.hu/notebook-c3100/asus/rog-strix-g15-g513rm-hf203-p800274528/" TargetMode="External"/><Relationship Id="rId22" Type="http://schemas.openxmlformats.org/officeDocument/2006/relationships/hyperlink" Target="https://www.arukereso.hu/notebook-c3100/asus/vivobook-pro-15-k6500zh-hn030-p842884059/" TargetMode="External"/><Relationship Id="rId27" Type="http://schemas.openxmlformats.org/officeDocument/2006/relationships/hyperlink" Target="https://www.arukereso.hu/notebook-c3100/asus/tuf-dash-f15-fx517ze-hn043-p797663808/" TargetMode="External"/><Relationship Id="rId30" Type="http://schemas.openxmlformats.org/officeDocument/2006/relationships/hyperlink" Target="https://www.arukereso.hu/Jump.php?ProductAttributeId=985271484&amp;ProductType=p&amp;dat=NfjDwosXqEXfENP%2BpQS6L6JcX7T4soNjxyRNLIsprXAM%2B9NnKpdj6tiiQTHBm10O5fzW7U9oEcPODoPyqOXi0DaHQV1KaFFccgC9V19DXCJqwLWa8e7B%2BzWbhVm9hy%2BxO8o1Kg96NgJsjZTvjSbeetcPACp0btpdnizHDMhMsNIiQAfI4IZPcWcteg1%2F4AUy3fjYLQ%2BIeWLscdFrbtUYxPzcT20lVpixOYW4uKoexcBR61HYGXMMF4sBAPtlQ20aSsjZiMwINUzuESuElpCpooyy%2FFtH4Eg2P9S2YVgNg5WPrp%2BOVZb35seJ75SalMwBaxkYIen74CqTChm7TfG6VDvmeDXDYv5Ue7d2igtFELFr3ptcUnM5nhBbvI58T8WXezI6zcNzD9knFlA8yf7RJ2SEb0vaKaSLjk8wfJ10oCS4MgUaEBsLdt%2BulAzNEFPo&amp;pp=37b21032e3f10f831f9bba63ea459733&amp;ptp=5&amp;ct=header&amp;cp=Price&amp;pt=fn-compare" TargetMode="External"/><Relationship Id="rId35" Type="http://schemas.openxmlformats.org/officeDocument/2006/relationships/hyperlink" Target="https://karrier.arukereso.hu/" TargetMode="External"/><Relationship Id="rId43" Type="http://schemas.openxmlformats.org/officeDocument/2006/relationships/hyperlink" Target="https://www.arukereso.hu/buyingguide/notebook-utmutato.html" TargetMode="External"/><Relationship Id="rId48" Type="http://schemas.openxmlformats.org/officeDocument/2006/relationships/hyperlink" Target="https://www.arukereso.hu/notebook-c3100/asus/zenbook-14x-um5401qa-l7208w-p828652917/" TargetMode="External"/><Relationship Id="rId56" Type="http://schemas.openxmlformats.org/officeDocument/2006/relationships/hyperlink" Target="https://mediaajanlat.arukereso.hu/" TargetMode="External"/><Relationship Id="rId8" Type="http://schemas.openxmlformats.org/officeDocument/2006/relationships/hyperlink" Target="https://www.arukereso.hu/notebook-c3100/asus/vivobook-pro-15-k6500zh-hn030-p842884059/" TargetMode="External"/><Relationship Id="rId51" Type="http://schemas.openxmlformats.org/officeDocument/2006/relationships/hyperlink" Target="https://www.arukereso.hu/notebook-c3100/fn:termekek-osszehasonlitasa:asus-zenbook-pro-15-um535qe-ky156-p828268122,asus-rog-strix-g15-g513rm-hf203-p800274528,asus-tuf-dash-f15-fx517zm-hn099-p794814474,asus-vivobook-pro-15-k6500zh-hn030-p842884059,asus-tuf-dash-f15-fx517ze-hn043-p797663808,asus-rog-strix-g15-g513rm-hf235-p807460344,asus-tuf-gaming-fa507re-hn021-p794176947,asus-tuf-gaming-f15-fx507zc-hn075-p802128270,asus-tuf-gaming-a15-fa507re-hn031-p778013871,asus-g513qe-hf006-p671057901/" TargetMode="External"/><Relationship Id="rId3" Type="http://schemas.openxmlformats.org/officeDocument/2006/relationships/hyperlink" Target="https://www.arukereso.hu/notebook-c3100/fn:termekek-osszehasonlitasa:asus-zenbook-pro-15-um535qe-ky156-p828268122,asus-tuf-dash-f15-fx517zm-hn099-p794814474,asus-vivobook-pro-15-k6500zh-hn030-p842884059,asus-tuf-dash-f15-fx517ze-hn043-p797663808,asus-rog-strix-g15-g513rm-hf235-p807460344,asus-tuf-gaming-fa507re-hn021-p794176947,asus-tuf-gaming-f15-fx507zc-hn075-p802128270,asus-tuf-gaming-a15-fa507re-hn031-p778013871,asus-g513qe-hf006-p671057901/" TargetMode="External"/><Relationship Id="rId12" Type="http://schemas.openxmlformats.org/officeDocument/2006/relationships/hyperlink" Target="https://www.arukereso.hu/Jump.php?ProductAttributeId=998181960&amp;ProductType=p&amp;dat=3Gu56dQCYAwqMv%2BhgwUz9WtHJOSkwW2U9lE%2BrtYSciqCygTBbJO9esmnEtUkYz1vSHpel2c3IszkiYNJ70EOs5QZ854haR0AIqouWgaCY0LvxAQSH8nnL5kOJDSFu8WUhRfagxQ7IgvxS%2BWMbqL20R2fzglXHeQJvbgS%2FT3P6bIxbUJp4DGW0DmIgGIGpAibnnksk0f%2BmlYV6VGd%2B7mqCnt9%2FaI14HqkLy%2B2nGoD4h%2F%2BoKwoTPDaFNRfzQUbsdTDj3FltZE%2FMi0vU5sY1sjjDDYAapwJHzZkggc3YirduXeHiYynK1Zm%2BgYguLaZfmhR%2F%2FG6cVr%2FZvIxRO0ZfSMtM7KL8Zsn%2B0skftpAH8rtuUg5b9uXlKlBX3NEsyvzhwebdKC%2Bqwsxni2i6p7a%2Ft3bS2gpfzrLyb0pICOOt209c7JZh3bfuaraI4yNYqeftG2g&amp;pp=f0a336937757c40f69ab367abe95e35b&amp;ptp=5&amp;ct=header&amp;cp=Price&amp;pt=fn-compare" TargetMode="External"/><Relationship Id="rId17" Type="http://schemas.openxmlformats.org/officeDocument/2006/relationships/hyperlink" Target="https://www.arukereso.hu/Jump.php?ProductAttributeId=969163635&amp;ProductType=p&amp;dat=5tQz3X3fGPuUza5S57grc0j92xnAA6KJ%2BLJPHbzKX5Ubz6%2BwiNYnKo0svtmuj7mh4jNWgG27WzfePA2PrtT%2F%2BK4p8yiW0lxwYSbceZsY%2FHaUUc7l4gVwDWzywc0QO2QQq2cmSm6UvHEsHKFk1qaFAQoYE5xZXImiAtZwCsFt%2FMc4TQuSFiMS2uxjt%2BclMF%2FxrO%2BTtKVrL3ty2Z8ENRtkq%2FK4zhbCxLz%2FFhDgMfCciB5ijzTlPVri9n8mE1syNcMOlK337ple4BnI5GlpAfW%2FCZ2g0orZe8ax798sQ73UTpvlpv2FtjuxTvsOl1zg10Os%2BDmrtKEuHQhTfh2wNPuN7VOofaWK6o0pvozffCE0pNNPToqivTYRx%2FlyKRHfodgNhGEVOMNeZtkJN5Rv2H2gCqRH%2BUB012mqBG%2FF20Vt9kUotZUsBzbMM5wMilTvAY%2BP&amp;pp=2b1a90d78ab1a4bd101a97a816595f8b&amp;ptp=5&amp;ct=header&amp;cp=Price&amp;pt=fn-compare" TargetMode="External"/><Relationship Id="rId25" Type="http://schemas.openxmlformats.org/officeDocument/2006/relationships/hyperlink" Target="https://www.arukereso.hu/Jump.php?ProductAttributeId=1014710661&amp;ProductType=p&amp;dat=CiCwhMo0EjnsxRU3k51RWhmAn45oDrXKsR7665ThfzFuf9nPrQv2TbtiRS0yM5BBBH49IhMg88pTZBcS3HehSJKlA7k%2BYhQW8IOLmadezGDe1Vd3LHc1iTKGHOUJRD5iQxx%2BhOEan9LdYRi3LKXZIDfI1qurkKr8xc46kSFO%2FBeCXV%2BTyokJzLHnr%2FuY8WqVfRFK8L3r6ThJCbzNGPiQCKOtLIel4%2BHEQYKzDMD9JDVmtFV3hfqtGLchMVIATwWIkDmNLmvIeVMsvPqE9zrL4o6iO70LD7vJaKMb6AZbpCJTMiYNCFSftmhP4y%2B8VPv8U9bhmtrp1cNa%2FYr0JB5OyNyhP2pVbdgDheGkibSVCSlcU3yxcgW79BqRg5fDE7Bd7SObp7KTvUOj%2FDq6B2GjFPNcmn%2FNzCYA0POifLyWtO6hF9DYPRApWcSxfu%2FnUt%2BC&amp;pp=d17dda6fe270ec3faff262357c7a7bf0&amp;ptp=5&amp;ct=header&amp;cp=Price&amp;pt=fn-compare" TargetMode="External"/><Relationship Id="rId33" Type="http://schemas.openxmlformats.org/officeDocument/2006/relationships/hyperlink" Target="https://www.arukereso.hu/static/elerhetosegeink.html" TargetMode="External"/><Relationship Id="rId38" Type="http://schemas.openxmlformats.org/officeDocument/2006/relationships/hyperlink" Target="https://laptop-taska-hatizsak.arukereso.hu/" TargetMode="External"/><Relationship Id="rId46" Type="http://schemas.openxmlformats.org/officeDocument/2006/relationships/hyperlink" Target="https://www.arukereso.hu/notebook-c3100/asus/vivobook-x712ea-au693-p809277420/" TargetMode="External"/><Relationship Id="rId59" Type="http://schemas.openxmlformats.org/officeDocument/2006/relationships/hyperlink" Target="https://www.arukereso.hu/admin/" TargetMode="External"/><Relationship Id="rId20" Type="http://schemas.openxmlformats.org/officeDocument/2006/relationships/hyperlink" Target="https://www.arukereso.hu/Jump.php?ProductAttributeId=965111718&amp;ProductType=p&amp;dat=s%2FuCkn4ddavMIYxgBftx2nXuO8%2B%2Bjoh3bWc2u5U5TGjvTSpCS%2F7cKrqw45kF4xVmQCc0JbaANOHvAFIF4OBeBsQYJWEUfFY2dgpZOslAlmFq%2FeUT%2B8bQTBxvTePxHRz4zFJidIOWgM7fJtBgsXJ2MbG19gIGw478Cw7OgFRoAYNXQ9HPreG8oLmstzW1eAYWpULRfXAnrDgt4uAvBFrkTtPG0OOMkylKLlXGIU3OtiB7FsTUXlwkbcDWw34V2PXmuoF00alKWHit3V3RUNruQtQ%2FOJiOXXrqq9iKsNSgp%2FgIKTrEwTQIQ5MpBxfidBWI2YQDWT7iROM9V0fcESJ4Jf5ZpNuCjCpxphbkDG6K3l1ZwnpQlMqdqWEkCFBz8QMWLxzToahSwyzQn8DfYhG4nm77UijmMpZ6gTiX5cSv%2FfMNBr5jsct4%2FyIIII%2BAA%2FDN&amp;pp=660871a4b770fe8b512fd2bd53d1c51c&amp;ptp=5&amp;ct=header&amp;cp=Price&amp;pt=fn-compare" TargetMode="External"/><Relationship Id="rId41" Type="http://schemas.openxmlformats.org/officeDocument/2006/relationships/hyperlink" Target="https://irodai-programok.arukereso.hu/" TargetMode="External"/><Relationship Id="rId54" Type="http://schemas.openxmlformats.org/officeDocument/2006/relationships/hyperlink" Target="https://www.arukereso.hu/static/marketplace.html" TargetMode="External"/><Relationship Id="rId1" Type="http://schemas.openxmlformats.org/officeDocument/2006/relationships/hyperlink" Target="https://www.arukereso.hu/notebook-c3100/fn:termekek-osszehasonlitasa:asus-rog-strix-g15-g513rm-hf203-p800274528,asus-tuf-dash-f15-fx517zm-hn099-p794814474,asus-vivobook-pro-15-k6500zh-hn030-p842884059,asus-tuf-dash-f15-fx517ze-hn043-p797663808,asus-rog-strix-g15-g513rm-hf235-p807460344,asus-tuf-gaming-fa507re-hn021-p794176947,asus-tuf-gaming-f15-fx507zc-hn075-p802128270,asus-tuf-gaming-a15-fa507re-hn031-p778013871,asus-g513qe-hf006-p671057901/" TargetMode="External"/><Relationship Id="rId6" Type="http://schemas.openxmlformats.org/officeDocument/2006/relationships/hyperlink" Target="https://www.arukereso.hu/notebook-c3100/asus/tuf-dash-f15-fx517zm-hn099-p794814474/" TargetMode="External"/><Relationship Id="rId15" Type="http://schemas.openxmlformats.org/officeDocument/2006/relationships/hyperlink" Target="https://www.arukereso.hu/Jump.php?ProductAttributeId=966872760&amp;ProductType=p&amp;dat=GPY5o8xrnEWW1GnFl3P5XtO1Dkr2SvPW2GHp0gfS0bI6bnMctofU7JUX9LS3Nmg9LEnf8BqMqfhte%2Bzw87zu72iPjm1cyYaaRxkTvvZS730etZMaxyKt%2B7tOl5vK4rvknsU53ndNxp5PIVpqKGb0WzGkMrkXZ4rVhQ1WdenJv9MJt5YyKo9WIpLCsQn04SdXnPHJN8xngs1VJ1foYCs03uVHLmhQfQQNlpcUthWIZDykYFGo%2Bckk2kDUUPO%2FLd%2BGI%2BdBtG%2BxpJgWK1tLMVbKoAhTJzM7CuAqE2NjsWqNrtchoFwfcnRJDkLhjLq7wtXuBfzbd9lZaqS50EK69iqnI6db8%2BJGGrIBu%2BS2AWp0vmlOmWeLAhNTWzbiTVHl629I5P%2F2Ep6KStIdk4PvQuNFvjnLR0PAtdzJHweVs%2BPIlrF9NjAuvk3HKR6tcqJvrA%2F6&amp;pp=9aa8a7c076782356afe3e3a33e0e504b&amp;ptp=5&amp;ct=header&amp;cp=Price&amp;pt=fn-compare" TargetMode="External"/><Relationship Id="rId23" Type="http://schemas.openxmlformats.org/officeDocument/2006/relationships/hyperlink" Target="https://www.arukereso.hu/Jump.php?ProductAttributeId=1014710670&amp;ProductType=p&amp;dat=XuITLpbU4IEdsyytrhIJzrIOrL0%2FLnG2rG985Gvu6tHqXLSHYSwFnxEzqN4G%2BlRK7QQ4TGVkC3kRHdG77i261tI91CkYzjLpmWgbIPFY9itXSxsRevIAbzSuRHFWz40z4Z3MFW7%2FA7k7UpovbI9eWbSOdg20qcNcOFF%2BeRxIqIye6IFKGE6exQzV32iUbQLQyyGByCeMmESrCOj44PgaGoVVokR8JkuTEpxjBfaBjQC357YaoOvolvrQan4%2FDYCQyPsxSMznahkWA6D1orClitt%2B%2Bk7qqBOs%2BlVb3Pq8RhoECvTSc%2BnvnS%2Fz2GHwiD0jlChMYJ3bpeTmg5s60Q8almiJ%2FNlqI4oonUbkt0f8mzJbHVf5J3EXU3eBeKvG8GasRP1VQ5IcuRhr1CXYZbTaP0M6OSHkxp4zDK8%2Bl3BsVXQ%3D&amp;pp=b40b1ebe3e3414df304bae7aa25408a3&amp;ptp=5&amp;ct=header&amp;cp=Price&amp;pt=fn-compare" TargetMode="External"/><Relationship Id="rId28" Type="http://schemas.openxmlformats.org/officeDocument/2006/relationships/hyperlink" Target="https://www.arukereso.hu/Jump.php?ProductAttributeId=982928388&amp;ProductType=p&amp;dat=Hxf8qlh%2FT81%2FOQcZ0mdeX1tyYwxBWo%2B4%2F17797TmWT63dXcFbwzE2KhlUk%2B9mT396uI%2F9dssQgKq%2FzprrwEvFSteRuOG8hjrQVhNyVNVnt7V6ALMLgBkxGF2qjzK1j2uiv7Jp3jsoClS4Tb3ZJdbvq7NLXBXX53PCP8vRKa%2BODa0aU4kJJyNlyCKQD0URjufv%2B6Tx3dQMeypBaq3mgcaPV2Iaw5cpLwkwAwyDZR5cgrdIfGqL1%2BRTdU5q%2F57rwlntkQyt8vZBvumkRZIJhpC7JWJtTuepQYylgBgXeoIvTJFfG%2F7%2BFmUY2LsDtp8nAbCJkk%2BG303emai%2FZwyyU%2F%2FVNZrarKXOAfmfBOpAD%2BYCjEt5oo0KEiKTfV8X7QfgYQso2E8Nuu7cr3YkkGgjBVdILBoDK2ZIJRZ1YpKaQXOZ8E%2FIVT5MolIJATmZWG%2BVaGE&amp;pp=402c9cbcfc8d27f316af31e157bb7bbd&amp;ptp=5&amp;ct=header&amp;cp=Price&amp;pt=fn-compare" TargetMode="External"/><Relationship Id="rId36" Type="http://schemas.openxmlformats.org/officeDocument/2006/relationships/hyperlink" Target="https://blog.arukereso.hu/" TargetMode="External"/><Relationship Id="rId49" Type="http://schemas.openxmlformats.org/officeDocument/2006/relationships/hyperlink" Target="https://www.arukereso.hu/static/szolgaltatasok.html" TargetMode="External"/><Relationship Id="rId57" Type="http://schemas.openxmlformats.org/officeDocument/2006/relationships/hyperlink" Target="https://www.arukereso.hu/static/shopping_ads_css.html" TargetMode="External"/><Relationship Id="rId10" Type="http://schemas.openxmlformats.org/officeDocument/2006/relationships/hyperlink" Target="https://www.arukereso.hu/notebook-c3100/asus/tuf-dash-f15-fx517ze-hn043-p797663808/" TargetMode="External"/><Relationship Id="rId31" Type="http://schemas.openxmlformats.org/officeDocument/2006/relationships/hyperlink" Target="https://www.arukereso.hu/notebook-c3100/asus/tuf-dash-f15-fx517ze-hn043-p797663808/" TargetMode="External"/><Relationship Id="rId44" Type="http://schemas.openxmlformats.org/officeDocument/2006/relationships/hyperlink" Target="https://www.arukereso.hu/notebook-c3100/asus/x515ea-bq1187-p772411476/" TargetMode="External"/><Relationship Id="rId52" Type="http://schemas.openxmlformats.org/officeDocument/2006/relationships/hyperlink" Target="https://www.arukereso.hu/admin/" TargetMode="External"/><Relationship Id="rId60"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miau.my-x.hu/myx-free/coco/test/619712720220908133229.html" TargetMode="External"/><Relationship Id="rId1" Type="http://schemas.openxmlformats.org/officeDocument/2006/relationships/hyperlink" Target="https://miau.my-x.hu/myx-free/coco/test/357046920220908132214.html"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miau.my-x.hu/miau2009/index.php3?x=miau128&amp;where%5bindexkod%5d=miau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DAD02-C58C-42BB-829D-839DB9C0C805}">
  <dimension ref="A2:B570"/>
  <sheetViews>
    <sheetView workbookViewId="0"/>
  </sheetViews>
  <sheetFormatPr defaultRowHeight="14.4"/>
  <cols>
    <col min="1" max="1" width="42" customWidth="1"/>
    <col min="2" max="2" width="51" customWidth="1"/>
  </cols>
  <sheetData>
    <row r="2" spans="1:2">
      <c r="A2" s="4" t="s">
        <v>21</v>
      </c>
    </row>
    <row r="3" spans="1:2">
      <c r="A3" s="4" t="s">
        <v>22</v>
      </c>
    </row>
    <row r="4" spans="1:2" ht="20.399999999999999">
      <c r="A4" s="5" t="s">
        <v>23</v>
      </c>
      <c r="B4" t="s">
        <v>441</v>
      </c>
    </row>
    <row r="5" spans="1:2" ht="69.599999999999994">
      <c r="A5" s="6" t="s">
        <v>24</v>
      </c>
      <c r="B5" t="s">
        <v>442</v>
      </c>
    </row>
    <row r="6" spans="1:2">
      <c r="A6" s="7" t="s">
        <v>25</v>
      </c>
    </row>
    <row r="7" spans="1:2">
      <c r="A7" s="8" t="s">
        <v>26</v>
      </c>
    </row>
    <row r="8" spans="1:2">
      <c r="A8" s="8"/>
    </row>
    <row r="9" spans="1:2">
      <c r="A9" s="11"/>
    </row>
    <row r="10" spans="1:2">
      <c r="A10" s="10" t="s">
        <v>27</v>
      </c>
    </row>
    <row r="11" spans="1:2">
      <c r="A11" s="12"/>
    </row>
    <row r="12" spans="1:2">
      <c r="A12" s="8" t="s">
        <v>26</v>
      </c>
    </row>
    <row r="13" spans="1:2">
      <c r="A13" s="8"/>
    </row>
    <row r="14" spans="1:2">
      <c r="A14" s="13"/>
    </row>
    <row r="15" spans="1:2">
      <c r="A15" s="10" t="s">
        <v>28</v>
      </c>
    </row>
    <row r="16" spans="1:2">
      <c r="A16" s="12"/>
    </row>
    <row r="17" spans="1:1">
      <c r="A17" s="8" t="s">
        <v>26</v>
      </c>
    </row>
    <row r="18" spans="1:1">
      <c r="A18" s="8"/>
    </row>
    <row r="19" spans="1:1">
      <c r="A19" s="13"/>
    </row>
    <row r="20" spans="1:1">
      <c r="A20" s="10" t="s">
        <v>29</v>
      </c>
    </row>
    <row r="21" spans="1:1">
      <c r="A21" s="12"/>
    </row>
    <row r="22" spans="1:1">
      <c r="A22" s="8" t="s">
        <v>26</v>
      </c>
    </row>
    <row r="23" spans="1:1">
      <c r="A23" s="8"/>
    </row>
    <row r="24" spans="1:1">
      <c r="A24" s="13"/>
    </row>
    <row r="25" spans="1:1">
      <c r="A25" s="10" t="s">
        <v>30</v>
      </c>
    </row>
    <row r="26" spans="1:1">
      <c r="A26" s="12"/>
    </row>
    <row r="27" spans="1:1">
      <c r="A27" s="8" t="s">
        <v>26</v>
      </c>
    </row>
    <row r="28" spans="1:1">
      <c r="A28" s="8"/>
    </row>
    <row r="29" spans="1:1">
      <c r="A29" s="13"/>
    </row>
    <row r="30" spans="1:1">
      <c r="A30" s="10" t="s">
        <v>31</v>
      </c>
    </row>
    <row r="31" spans="1:1">
      <c r="A31" s="4"/>
    </row>
    <row r="32" spans="1:1">
      <c r="A32" s="14" t="s">
        <v>32</v>
      </c>
    </row>
    <row r="33" spans="1:2">
      <c r="A33" s="7"/>
      <c r="B33" s="15">
        <v>489900</v>
      </c>
    </row>
    <row r="34" spans="1:2">
      <c r="A34" s="16" t="s">
        <v>33</v>
      </c>
    </row>
    <row r="35" spans="1:2">
      <c r="A35" s="17"/>
    </row>
    <row r="36" spans="1:2">
      <c r="A36" s="14" t="s">
        <v>34</v>
      </c>
    </row>
    <row r="37" spans="1:2">
      <c r="A37" s="7"/>
      <c r="B37" s="15">
        <v>549900</v>
      </c>
    </row>
    <row r="38" spans="1:2">
      <c r="A38" s="7"/>
      <c r="B38" s="15">
        <v>549900</v>
      </c>
    </row>
    <row r="39" spans="1:2">
      <c r="A39" s="7"/>
      <c r="B39" s="15">
        <v>499900</v>
      </c>
    </row>
    <row r="40" spans="1:2">
      <c r="A40" s="16" t="s">
        <v>33</v>
      </c>
    </row>
    <row r="41" spans="1:2">
      <c r="A41" s="17"/>
    </row>
    <row r="42" spans="1:2">
      <c r="A42" s="14" t="s">
        <v>35</v>
      </c>
    </row>
    <row r="43" spans="1:2">
      <c r="A43" s="7"/>
      <c r="B43" s="15">
        <v>419900</v>
      </c>
    </row>
    <row r="44" spans="1:2">
      <c r="A44" s="16" t="s">
        <v>33</v>
      </c>
    </row>
    <row r="45" spans="1:2">
      <c r="A45" s="17"/>
    </row>
    <row r="46" spans="1:2">
      <c r="A46" s="14" t="s">
        <v>36</v>
      </c>
    </row>
    <row r="47" spans="1:2">
      <c r="A47" s="7"/>
      <c r="B47" s="15">
        <v>399990</v>
      </c>
    </row>
    <row r="48" spans="1:2">
      <c r="A48" s="7"/>
      <c r="B48" s="15">
        <v>414590</v>
      </c>
    </row>
    <row r="49" spans="1:2">
      <c r="A49" s="7"/>
      <c r="B49" s="15">
        <v>399900</v>
      </c>
    </row>
    <row r="50" spans="1:2">
      <c r="A50" s="16" t="s">
        <v>33</v>
      </c>
    </row>
    <row r="51" spans="1:2">
      <c r="A51" s="17"/>
    </row>
    <row r="52" spans="1:2">
      <c r="A52" s="14" t="s">
        <v>36</v>
      </c>
    </row>
    <row r="53" spans="1:2">
      <c r="A53" s="7"/>
      <c r="B53" s="15">
        <v>469990</v>
      </c>
    </row>
    <row r="54" spans="1:2">
      <c r="A54" s="7"/>
      <c r="B54" s="15">
        <v>399900</v>
      </c>
    </row>
    <row r="55" spans="1:2">
      <c r="A55" s="7"/>
      <c r="B55" s="15">
        <v>482790</v>
      </c>
    </row>
    <row r="56" spans="1:2">
      <c r="A56" s="16" t="s">
        <v>33</v>
      </c>
    </row>
    <row r="57" spans="1:2">
      <c r="A57" s="4"/>
    </row>
    <row r="58" spans="1:2" ht="15" thickBot="1">
      <c r="A58" s="18" t="s">
        <v>37</v>
      </c>
    </row>
    <row r="59" spans="1:2">
      <c r="A59" s="19" t="s">
        <v>38</v>
      </c>
    </row>
    <row r="60" spans="1:2">
      <c r="A60" s="20" t="s">
        <v>39</v>
      </c>
    </row>
    <row r="61" spans="1:2">
      <c r="A61" s="19"/>
    </row>
    <row r="62" spans="1:2">
      <c r="A62" s="20" t="s">
        <v>40</v>
      </c>
    </row>
    <row r="63" spans="1:2">
      <c r="A63" s="19"/>
    </row>
    <row r="64" spans="1:2">
      <c r="A64" s="20" t="s">
        <v>41</v>
      </c>
    </row>
    <row r="65" spans="1:1">
      <c r="A65" s="19"/>
    </row>
    <row r="66" spans="1:1">
      <c r="A66" s="20" t="s">
        <v>41</v>
      </c>
    </row>
    <row r="67" spans="1:1">
      <c r="A67" s="19"/>
    </row>
    <row r="68" spans="1:1">
      <c r="A68" s="20" t="s">
        <v>42</v>
      </c>
    </row>
    <row r="70" spans="1:1">
      <c r="A70" s="19" t="s">
        <v>43</v>
      </c>
    </row>
    <row r="71" spans="1:1">
      <c r="A71" s="20" t="s">
        <v>44</v>
      </c>
    </row>
    <row r="72" spans="1:1">
      <c r="A72" s="19"/>
    </row>
    <row r="73" spans="1:1">
      <c r="A73" s="20" t="s">
        <v>45</v>
      </c>
    </row>
    <row r="74" spans="1:1">
      <c r="A74" s="19"/>
    </row>
    <row r="75" spans="1:1">
      <c r="A75" s="20" t="s">
        <v>46</v>
      </c>
    </row>
    <row r="76" spans="1:1">
      <c r="A76" s="19"/>
    </row>
    <row r="77" spans="1:1">
      <c r="A77" s="20" t="s">
        <v>47</v>
      </c>
    </row>
    <row r="78" spans="1:1">
      <c r="A78" s="19"/>
    </row>
    <row r="79" spans="1:1">
      <c r="A79" s="20" t="s">
        <v>48</v>
      </c>
    </row>
    <row r="81" spans="1:1">
      <c r="A81" s="19" t="s">
        <v>49</v>
      </c>
    </row>
    <row r="82" spans="1:1">
      <c r="A82" s="20" t="s">
        <v>50</v>
      </c>
    </row>
    <row r="83" spans="1:1">
      <c r="A83" s="19"/>
    </row>
    <row r="84" spans="1:1">
      <c r="A84" s="20" t="s">
        <v>51</v>
      </c>
    </row>
    <row r="85" spans="1:1">
      <c r="A85" s="19"/>
    </row>
    <row r="86" spans="1:1">
      <c r="A86" s="20" t="s">
        <v>50</v>
      </c>
    </row>
    <row r="87" spans="1:1">
      <c r="A87" s="19"/>
    </row>
    <row r="88" spans="1:1">
      <c r="A88" s="20" t="s">
        <v>52</v>
      </c>
    </row>
    <row r="89" spans="1:1">
      <c r="A89" s="19"/>
    </row>
    <row r="90" spans="1:1">
      <c r="A90" s="20" t="s">
        <v>53</v>
      </c>
    </row>
    <row r="92" spans="1:1">
      <c r="A92" s="19" t="s">
        <v>54</v>
      </c>
    </row>
    <row r="93" spans="1:1">
      <c r="A93" s="20" t="s">
        <v>55</v>
      </c>
    </row>
    <row r="94" spans="1:1">
      <c r="A94" s="19"/>
    </row>
    <row r="95" spans="1:1">
      <c r="A95" s="20" t="s">
        <v>55</v>
      </c>
    </row>
    <row r="96" spans="1:1">
      <c r="A96" s="19"/>
    </row>
    <row r="97" spans="1:1">
      <c r="A97" s="20" t="s">
        <v>56</v>
      </c>
    </row>
    <row r="98" spans="1:1">
      <c r="A98" s="19"/>
    </row>
    <row r="99" spans="1:1">
      <c r="A99" s="20" t="s">
        <v>57</v>
      </c>
    </row>
    <row r="100" spans="1:1">
      <c r="A100" s="19"/>
    </row>
    <row r="101" spans="1:1">
      <c r="A101" s="20" t="s">
        <v>58</v>
      </c>
    </row>
    <row r="103" spans="1:1" ht="15" thickBot="1">
      <c r="A103" s="18" t="s">
        <v>59</v>
      </c>
    </row>
    <row r="104" spans="1:1">
      <c r="A104" s="19" t="s">
        <v>60</v>
      </c>
    </row>
    <row r="105" spans="1:1">
      <c r="A105" s="20" t="s">
        <v>61</v>
      </c>
    </row>
    <row r="106" spans="1:1">
      <c r="A106" s="19"/>
    </row>
    <row r="107" spans="1:1">
      <c r="A107" s="20" t="s">
        <v>61</v>
      </c>
    </row>
    <row r="108" spans="1:1">
      <c r="A108" s="19"/>
    </row>
    <row r="109" spans="1:1">
      <c r="A109" s="20" t="s">
        <v>62</v>
      </c>
    </row>
    <row r="110" spans="1:1">
      <c r="A110" s="19"/>
    </row>
    <row r="111" spans="1:1">
      <c r="A111" s="20" t="s">
        <v>61</v>
      </c>
    </row>
    <row r="112" spans="1:1">
      <c r="A112" s="19"/>
    </row>
    <row r="113" spans="1:1">
      <c r="A113" s="20" t="s">
        <v>62</v>
      </c>
    </row>
    <row r="115" spans="1:1">
      <c r="A115" s="19" t="s">
        <v>63</v>
      </c>
    </row>
    <row r="116" spans="1:1">
      <c r="A116" s="20" t="s">
        <v>64</v>
      </c>
    </row>
    <row r="117" spans="1:1">
      <c r="A117" s="19"/>
    </row>
    <row r="118" spans="1:1">
      <c r="A118" s="20" t="s">
        <v>65</v>
      </c>
    </row>
    <row r="119" spans="1:1">
      <c r="A119" s="19"/>
    </row>
    <row r="120" spans="1:1">
      <c r="A120" s="20" t="s">
        <v>65</v>
      </c>
    </row>
    <row r="121" spans="1:1">
      <c r="A121" s="19"/>
    </row>
    <row r="122" spans="1:1">
      <c r="A122" s="20" t="s">
        <v>65</v>
      </c>
    </row>
    <row r="123" spans="1:1">
      <c r="A123" s="19"/>
    </row>
    <row r="124" spans="1:1">
      <c r="A124" s="20" t="s">
        <v>65</v>
      </c>
    </row>
    <row r="126" spans="1:1">
      <c r="A126" s="19" t="s">
        <v>66</v>
      </c>
    </row>
    <row r="127" spans="1:1">
      <c r="A127" s="19"/>
    </row>
    <row r="128" spans="1:1">
      <c r="A128" s="20" t="s">
        <v>67</v>
      </c>
    </row>
    <row r="129" spans="1:1">
      <c r="A129" s="19"/>
    </row>
    <row r="130" spans="1:1">
      <c r="A130" s="19"/>
    </row>
    <row r="131" spans="1:1">
      <c r="A131" s="19"/>
    </row>
    <row r="132" spans="1:1">
      <c r="A132" s="20" t="s">
        <v>67</v>
      </c>
    </row>
    <row r="134" spans="1:1">
      <c r="A134" s="19" t="s">
        <v>68</v>
      </c>
    </row>
    <row r="135" spans="1:1">
      <c r="A135" s="19"/>
    </row>
    <row r="136" spans="1:1">
      <c r="A136" s="19"/>
    </row>
    <row r="137" spans="1:1">
      <c r="A137" s="19"/>
    </row>
    <row r="138" spans="1:1">
      <c r="A138" s="19"/>
    </row>
    <row r="140" spans="1:1">
      <c r="A140" s="19" t="s">
        <v>69</v>
      </c>
    </row>
    <row r="141" spans="1:1">
      <c r="A141" s="19"/>
    </row>
    <row r="142" spans="1:1">
      <c r="A142" s="19"/>
    </row>
    <row r="143" spans="1:1">
      <c r="A143" s="19"/>
    </row>
    <row r="144" spans="1:1">
      <c r="A144" s="19"/>
    </row>
    <row r="146" spans="1:1" ht="15" thickBot="1">
      <c r="A146" s="18" t="s">
        <v>70</v>
      </c>
    </row>
    <row r="147" spans="1:1">
      <c r="A147" s="19" t="s">
        <v>71</v>
      </c>
    </row>
    <row r="148" spans="1:1">
      <c r="A148" s="21" t="s">
        <v>72</v>
      </c>
    </row>
    <row r="149" spans="1:1">
      <c r="A149" s="19"/>
    </row>
    <row r="150" spans="1:1">
      <c r="A150" s="21" t="s">
        <v>72</v>
      </c>
    </row>
    <row r="151" spans="1:1">
      <c r="A151" s="19"/>
    </row>
    <row r="152" spans="1:1">
      <c r="A152" s="21" t="s">
        <v>72</v>
      </c>
    </row>
    <row r="153" spans="1:1">
      <c r="A153" s="19"/>
    </row>
    <row r="154" spans="1:1">
      <c r="A154" s="21" t="s">
        <v>72</v>
      </c>
    </row>
    <row r="155" spans="1:1">
      <c r="A155" s="19"/>
    </row>
    <row r="156" spans="1:1">
      <c r="A156" s="21" t="s">
        <v>72</v>
      </c>
    </row>
    <row r="158" spans="1:1">
      <c r="A158" s="19" t="s">
        <v>73</v>
      </c>
    </row>
    <row r="159" spans="1:1">
      <c r="A159" s="21" t="s">
        <v>74</v>
      </c>
    </row>
    <row r="160" spans="1:1">
      <c r="A160" s="19"/>
    </row>
    <row r="161" spans="1:1">
      <c r="A161" s="21" t="s">
        <v>74</v>
      </c>
    </row>
    <row r="162" spans="1:1">
      <c r="A162" s="19"/>
    </row>
    <row r="163" spans="1:1">
      <c r="A163" s="21" t="s">
        <v>74</v>
      </c>
    </row>
    <row r="164" spans="1:1">
      <c r="A164" s="19"/>
    </row>
    <row r="165" spans="1:1">
      <c r="A165" s="21" t="s">
        <v>74</v>
      </c>
    </row>
    <row r="166" spans="1:1">
      <c r="A166" s="19"/>
    </row>
    <row r="167" spans="1:1">
      <c r="A167" s="21" t="s">
        <v>74</v>
      </c>
    </row>
    <row r="169" spans="1:1">
      <c r="A169" s="19" t="s">
        <v>75</v>
      </c>
    </row>
    <row r="170" spans="1:1">
      <c r="A170" s="20" t="s">
        <v>76</v>
      </c>
    </row>
    <row r="171" spans="1:1">
      <c r="A171" s="19"/>
    </row>
    <row r="172" spans="1:1">
      <c r="A172" s="20" t="s">
        <v>77</v>
      </c>
    </row>
    <row r="173" spans="1:1">
      <c r="A173" s="19"/>
    </row>
    <row r="174" spans="1:1">
      <c r="A174" s="20" t="s">
        <v>78</v>
      </c>
    </row>
    <row r="175" spans="1:1">
      <c r="A175" s="19"/>
    </row>
    <row r="176" spans="1:1">
      <c r="A176" s="20" t="s">
        <v>78</v>
      </c>
    </row>
    <row r="177" spans="1:1">
      <c r="A177" s="19"/>
    </row>
    <row r="178" spans="1:1">
      <c r="A178" s="20" t="s">
        <v>78</v>
      </c>
    </row>
    <row r="180" spans="1:1">
      <c r="A180" s="19" t="s">
        <v>79</v>
      </c>
    </row>
    <row r="181" spans="1:1">
      <c r="A181" s="21" t="s">
        <v>80</v>
      </c>
    </row>
    <row r="182" spans="1:1">
      <c r="A182" s="19"/>
    </row>
    <row r="183" spans="1:1">
      <c r="A183" s="21" t="s">
        <v>80</v>
      </c>
    </row>
    <row r="184" spans="1:1">
      <c r="A184" s="19"/>
    </row>
    <row r="185" spans="1:1">
      <c r="A185" s="21" t="s">
        <v>80</v>
      </c>
    </row>
    <row r="186" spans="1:1">
      <c r="A186" s="19"/>
    </row>
    <row r="187" spans="1:1">
      <c r="A187" s="21" t="s">
        <v>80</v>
      </c>
    </row>
    <row r="188" spans="1:1">
      <c r="A188" s="19"/>
    </row>
    <row r="189" spans="1:1">
      <c r="A189" s="21" t="s">
        <v>80</v>
      </c>
    </row>
    <row r="191" spans="1:1">
      <c r="A191" s="19" t="s">
        <v>81</v>
      </c>
    </row>
    <row r="192" spans="1:1">
      <c r="A192" s="20" t="s">
        <v>82</v>
      </c>
    </row>
    <row r="193" spans="1:1">
      <c r="A193" s="19"/>
    </row>
    <row r="194" spans="1:1">
      <c r="A194" s="20" t="s">
        <v>83</v>
      </c>
    </row>
    <row r="195" spans="1:1">
      <c r="A195" s="19"/>
    </row>
    <row r="196" spans="1:1">
      <c r="A196" s="20" t="s">
        <v>84</v>
      </c>
    </row>
    <row r="197" spans="1:1">
      <c r="A197" s="19"/>
    </row>
    <row r="198" spans="1:1">
      <c r="A198" s="20" t="s">
        <v>85</v>
      </c>
    </row>
    <row r="199" spans="1:1">
      <c r="A199" s="19"/>
    </row>
    <row r="200" spans="1:1">
      <c r="A200" s="20" t="s">
        <v>86</v>
      </c>
    </row>
    <row r="202" spans="1:1">
      <c r="A202" s="19" t="s">
        <v>87</v>
      </c>
    </row>
    <row r="203" spans="1:1">
      <c r="A203" s="20" t="s">
        <v>88</v>
      </c>
    </row>
    <row r="204" spans="1:1">
      <c r="A204" s="19"/>
    </row>
    <row r="205" spans="1:1">
      <c r="A205" s="20" t="s">
        <v>89</v>
      </c>
    </row>
    <row r="206" spans="1:1">
      <c r="A206" s="19"/>
    </row>
    <row r="207" spans="1:1">
      <c r="A207" s="20" t="s">
        <v>89</v>
      </c>
    </row>
    <row r="208" spans="1:1">
      <c r="A208" s="19"/>
    </row>
    <row r="209" spans="1:1">
      <c r="A209" s="20" t="s">
        <v>88</v>
      </c>
    </row>
    <row r="210" spans="1:1">
      <c r="A210" s="19"/>
    </row>
    <row r="211" spans="1:1">
      <c r="A211" s="20" t="s">
        <v>88</v>
      </c>
    </row>
    <row r="213" spans="1:1">
      <c r="A213" s="19" t="s">
        <v>90</v>
      </c>
    </row>
    <row r="214" spans="1:1">
      <c r="A214" s="21" t="s">
        <v>91</v>
      </c>
    </row>
    <row r="215" spans="1:1">
      <c r="A215" s="19"/>
    </row>
    <row r="216" spans="1:1">
      <c r="A216" s="21" t="s">
        <v>91</v>
      </c>
    </row>
    <row r="217" spans="1:1">
      <c r="A217" s="19"/>
    </row>
    <row r="218" spans="1:1">
      <c r="A218" s="21" t="s">
        <v>91</v>
      </c>
    </row>
    <row r="219" spans="1:1">
      <c r="A219" s="19"/>
    </row>
    <row r="220" spans="1:1">
      <c r="A220" s="21" t="s">
        <v>91</v>
      </c>
    </row>
    <row r="221" spans="1:1">
      <c r="A221" s="19"/>
    </row>
    <row r="222" spans="1:1">
      <c r="A222" s="21" t="s">
        <v>91</v>
      </c>
    </row>
    <row r="224" spans="1:1">
      <c r="A224" s="19" t="s">
        <v>92</v>
      </c>
    </row>
    <row r="225" spans="1:1">
      <c r="A225" s="19"/>
    </row>
    <row r="226" spans="1:1">
      <c r="A226" s="20" t="s">
        <v>93</v>
      </c>
    </row>
    <row r="227" spans="1:1">
      <c r="A227" s="19"/>
    </row>
    <row r="228" spans="1:1">
      <c r="A228" s="20" t="s">
        <v>93</v>
      </c>
    </row>
    <row r="229" spans="1:1">
      <c r="A229" s="19"/>
    </row>
    <row r="230" spans="1:1">
      <c r="A230" s="20" t="s">
        <v>93</v>
      </c>
    </row>
    <row r="231" spans="1:1">
      <c r="A231" s="19"/>
    </row>
    <row r="232" spans="1:1">
      <c r="A232" s="20" t="s">
        <v>93</v>
      </c>
    </row>
    <row r="234" spans="1:1" ht="15" thickBot="1">
      <c r="A234" s="18" t="s">
        <v>94</v>
      </c>
    </row>
    <row r="235" spans="1:1">
      <c r="A235" s="19" t="s">
        <v>95</v>
      </c>
    </row>
    <row r="236" spans="1:1">
      <c r="A236" s="21" t="s">
        <v>96</v>
      </c>
    </row>
    <row r="237" spans="1:1">
      <c r="A237" s="19"/>
    </row>
    <row r="238" spans="1:1">
      <c r="A238" s="21" t="s">
        <v>96</v>
      </c>
    </row>
    <row r="239" spans="1:1">
      <c r="A239" s="19"/>
    </row>
    <row r="240" spans="1:1">
      <c r="A240" s="21" t="s">
        <v>96</v>
      </c>
    </row>
    <row r="241" spans="1:1">
      <c r="A241" s="19"/>
    </row>
    <row r="242" spans="1:1">
      <c r="A242" s="21" t="s">
        <v>96</v>
      </c>
    </row>
    <row r="243" spans="1:1">
      <c r="A243" s="19"/>
    </row>
    <row r="244" spans="1:1">
      <c r="A244" s="21" t="s">
        <v>96</v>
      </c>
    </row>
    <row r="246" spans="1:1">
      <c r="A246" s="19" t="s">
        <v>97</v>
      </c>
    </row>
    <row r="247" spans="1:1">
      <c r="A247" s="20" t="s">
        <v>98</v>
      </c>
    </row>
    <row r="248" spans="1:1">
      <c r="A248" s="19"/>
    </row>
    <row r="249" spans="1:1">
      <c r="A249" s="20" t="s">
        <v>99</v>
      </c>
    </row>
    <row r="250" spans="1:1">
      <c r="A250" s="19"/>
    </row>
    <row r="251" spans="1:1">
      <c r="A251" s="20" t="s">
        <v>99</v>
      </c>
    </row>
    <row r="252" spans="1:1">
      <c r="A252" s="19"/>
    </row>
    <row r="253" spans="1:1">
      <c r="A253" s="20" t="s">
        <v>99</v>
      </c>
    </row>
    <row r="254" spans="1:1">
      <c r="A254" s="19"/>
    </row>
    <row r="255" spans="1:1">
      <c r="A255" s="20" t="s">
        <v>99</v>
      </c>
    </row>
    <row r="257" spans="1:1" ht="15" thickBot="1">
      <c r="A257" s="18" t="s">
        <v>100</v>
      </c>
    </row>
    <row r="258" spans="1:1">
      <c r="A258" s="19" t="s">
        <v>101</v>
      </c>
    </row>
    <row r="259" spans="1:1">
      <c r="A259" s="21" t="s">
        <v>102</v>
      </c>
    </row>
    <row r="260" spans="1:1">
      <c r="A260" s="19"/>
    </row>
    <row r="261" spans="1:1">
      <c r="A261" s="21" t="s">
        <v>102</v>
      </c>
    </row>
    <row r="262" spans="1:1">
      <c r="A262" s="19"/>
    </row>
    <row r="263" spans="1:1">
      <c r="A263" s="21" t="s">
        <v>102</v>
      </c>
    </row>
    <row r="264" spans="1:1">
      <c r="A264" s="19"/>
    </row>
    <row r="265" spans="1:1">
      <c r="A265" s="21" t="s">
        <v>102</v>
      </c>
    </row>
    <row r="266" spans="1:1">
      <c r="A266" s="19"/>
    </row>
    <row r="267" spans="1:1">
      <c r="A267" s="21" t="s">
        <v>102</v>
      </c>
    </row>
    <row r="269" spans="1:1">
      <c r="A269" s="19" t="s">
        <v>103</v>
      </c>
    </row>
    <row r="270" spans="1:1">
      <c r="A270" s="21" t="s">
        <v>102</v>
      </c>
    </row>
    <row r="271" spans="1:1">
      <c r="A271" s="19"/>
    </row>
    <row r="272" spans="1:1">
      <c r="A272" s="21" t="s">
        <v>102</v>
      </c>
    </row>
    <row r="273" spans="1:1">
      <c r="A273" s="19"/>
    </row>
    <row r="274" spans="1:1">
      <c r="A274" s="21" t="s">
        <v>102</v>
      </c>
    </row>
    <row r="275" spans="1:1">
      <c r="A275" s="19"/>
    </row>
    <row r="276" spans="1:1">
      <c r="A276" s="21" t="s">
        <v>102</v>
      </c>
    </row>
    <row r="277" spans="1:1">
      <c r="A277" s="19"/>
    </row>
    <row r="278" spans="1:1">
      <c r="A278" s="21" t="s">
        <v>102</v>
      </c>
    </row>
    <row r="280" spans="1:1">
      <c r="A280" s="19" t="s">
        <v>104</v>
      </c>
    </row>
    <row r="281" spans="1:1">
      <c r="A281" s="20" t="s">
        <v>105</v>
      </c>
    </row>
    <row r="282" spans="1:1">
      <c r="A282" s="19"/>
    </row>
    <row r="283" spans="1:1">
      <c r="A283" s="20" t="s">
        <v>105</v>
      </c>
    </row>
    <row r="284" spans="1:1">
      <c r="A284" s="19"/>
    </row>
    <row r="285" spans="1:1">
      <c r="A285" s="19"/>
    </row>
    <row r="286" spans="1:1">
      <c r="A286" s="20" t="s">
        <v>105</v>
      </c>
    </row>
    <row r="287" spans="1:1">
      <c r="A287" s="19"/>
    </row>
    <row r="288" spans="1:1">
      <c r="A288" s="20" t="s">
        <v>105</v>
      </c>
    </row>
    <row r="290" spans="1:1" ht="15" thickBot="1">
      <c r="A290" s="18" t="s">
        <v>106</v>
      </c>
    </row>
    <row r="291" spans="1:1">
      <c r="A291" s="19" t="s">
        <v>107</v>
      </c>
    </row>
    <row r="292" spans="1:1">
      <c r="A292" s="21" t="s">
        <v>105</v>
      </c>
    </row>
    <row r="293" spans="1:1">
      <c r="A293" s="19"/>
    </row>
    <row r="294" spans="1:1">
      <c r="A294" s="21" t="s">
        <v>105</v>
      </c>
    </row>
    <row r="295" spans="1:1">
      <c r="A295" s="19"/>
    </row>
    <row r="296" spans="1:1">
      <c r="A296" s="21" t="s">
        <v>105</v>
      </c>
    </row>
    <row r="297" spans="1:1">
      <c r="A297" s="19"/>
    </row>
    <row r="298" spans="1:1">
      <c r="A298" s="21" t="s">
        <v>105</v>
      </c>
    </row>
    <row r="299" spans="1:1">
      <c r="A299" s="19"/>
    </row>
    <row r="300" spans="1:1">
      <c r="A300" s="21" t="s">
        <v>105</v>
      </c>
    </row>
    <row r="302" spans="1:1">
      <c r="A302" s="19" t="s">
        <v>108</v>
      </c>
    </row>
    <row r="303" spans="1:1">
      <c r="A303" s="21" t="s">
        <v>102</v>
      </c>
    </row>
    <row r="304" spans="1:1">
      <c r="A304" s="19"/>
    </row>
    <row r="305" spans="1:1">
      <c r="A305" s="21" t="s">
        <v>102</v>
      </c>
    </row>
    <row r="306" spans="1:1">
      <c r="A306" s="19"/>
    </row>
    <row r="307" spans="1:1">
      <c r="A307" s="21" t="s">
        <v>102</v>
      </c>
    </row>
    <row r="308" spans="1:1">
      <c r="A308" s="19"/>
    </row>
    <row r="309" spans="1:1">
      <c r="A309" s="21" t="s">
        <v>102</v>
      </c>
    </row>
    <row r="310" spans="1:1">
      <c r="A310" s="19"/>
    </row>
    <row r="311" spans="1:1">
      <c r="A311" s="21" t="s">
        <v>102</v>
      </c>
    </row>
    <row r="313" spans="1:1">
      <c r="A313" s="19" t="s">
        <v>109</v>
      </c>
    </row>
    <row r="314" spans="1:1">
      <c r="A314" s="21" t="s">
        <v>105</v>
      </c>
    </row>
    <row r="315" spans="1:1">
      <c r="A315" s="19"/>
    </row>
    <row r="316" spans="1:1">
      <c r="A316" s="21" t="s">
        <v>105</v>
      </c>
    </row>
    <row r="317" spans="1:1">
      <c r="A317" s="19"/>
    </row>
    <row r="318" spans="1:1">
      <c r="A318" s="21" t="s">
        <v>105</v>
      </c>
    </row>
    <row r="319" spans="1:1">
      <c r="A319" s="19"/>
    </row>
    <row r="320" spans="1:1">
      <c r="A320" s="21" t="s">
        <v>105</v>
      </c>
    </row>
    <row r="321" spans="1:1">
      <c r="A321" s="19"/>
    </row>
    <row r="322" spans="1:1">
      <c r="A322" s="21" t="s">
        <v>105</v>
      </c>
    </row>
    <row r="324" spans="1:1">
      <c r="A324" s="19" t="s">
        <v>110</v>
      </c>
    </row>
    <row r="325" spans="1:1">
      <c r="A325" s="21" t="s">
        <v>102</v>
      </c>
    </row>
    <row r="326" spans="1:1">
      <c r="A326" s="19"/>
    </row>
    <row r="327" spans="1:1">
      <c r="A327" s="21" t="s">
        <v>102</v>
      </c>
    </row>
    <row r="328" spans="1:1">
      <c r="A328" s="19"/>
    </row>
    <row r="329" spans="1:1">
      <c r="A329" s="21" t="s">
        <v>102</v>
      </c>
    </row>
    <row r="330" spans="1:1">
      <c r="A330" s="19"/>
    </row>
    <row r="331" spans="1:1">
      <c r="A331" s="21" t="s">
        <v>102</v>
      </c>
    </row>
    <row r="332" spans="1:1">
      <c r="A332" s="19"/>
    </row>
    <row r="333" spans="1:1">
      <c r="A333" s="21" t="s">
        <v>102</v>
      </c>
    </row>
    <row r="335" spans="1:1">
      <c r="A335" s="19" t="s">
        <v>111</v>
      </c>
    </row>
    <row r="336" spans="1:1">
      <c r="A336" s="19"/>
    </row>
    <row r="337" spans="1:1">
      <c r="A337" s="20" t="s">
        <v>105</v>
      </c>
    </row>
    <row r="338" spans="1:1">
      <c r="A338" s="19"/>
    </row>
    <row r="339" spans="1:1">
      <c r="A339" s="20" t="s">
        <v>105</v>
      </c>
    </row>
    <row r="340" spans="1:1">
      <c r="A340" s="19"/>
    </row>
    <row r="341" spans="1:1">
      <c r="A341" s="20" t="s">
        <v>105</v>
      </c>
    </row>
    <row r="342" spans="1:1">
      <c r="A342" s="19"/>
    </row>
    <row r="343" spans="1:1">
      <c r="A343" s="20" t="s">
        <v>105</v>
      </c>
    </row>
    <row r="345" spans="1:1">
      <c r="A345" s="19" t="s">
        <v>112</v>
      </c>
    </row>
    <row r="346" spans="1:1">
      <c r="A346" s="19"/>
    </row>
    <row r="347" spans="1:1">
      <c r="A347" s="20" t="s">
        <v>102</v>
      </c>
    </row>
    <row r="348" spans="1:1">
      <c r="A348" s="19"/>
    </row>
    <row r="349" spans="1:1">
      <c r="A349" s="19"/>
    </row>
    <row r="350" spans="1:1">
      <c r="A350" s="20" t="s">
        <v>102</v>
      </c>
    </row>
    <row r="351" spans="1:1">
      <c r="A351" s="19"/>
    </row>
    <row r="352" spans="1:1">
      <c r="A352" s="20" t="s">
        <v>102</v>
      </c>
    </row>
    <row r="354" spans="1:1">
      <c r="A354" s="19" t="s">
        <v>113</v>
      </c>
    </row>
    <row r="355" spans="1:1">
      <c r="A355" s="19"/>
    </row>
    <row r="356" spans="1:1">
      <c r="A356" s="20" t="s">
        <v>105</v>
      </c>
    </row>
    <row r="357" spans="1:1">
      <c r="A357" s="19"/>
    </row>
    <row r="358" spans="1:1">
      <c r="A358" s="19"/>
    </row>
    <row r="359" spans="1:1">
      <c r="A359" s="19"/>
    </row>
    <row r="360" spans="1:1">
      <c r="A360" s="20" t="s">
        <v>102</v>
      </c>
    </row>
    <row r="362" spans="1:1">
      <c r="A362" s="19" t="s">
        <v>114</v>
      </c>
    </row>
    <row r="363" spans="1:1">
      <c r="A363" s="19"/>
    </row>
    <row r="364" spans="1:1">
      <c r="A364" s="20" t="s">
        <v>105</v>
      </c>
    </row>
    <row r="365" spans="1:1">
      <c r="A365" s="19"/>
    </row>
    <row r="366" spans="1:1">
      <c r="A366" s="20" t="s">
        <v>105</v>
      </c>
    </row>
    <row r="367" spans="1:1">
      <c r="A367" s="19"/>
    </row>
    <row r="368" spans="1:1">
      <c r="A368" s="20" t="s">
        <v>105</v>
      </c>
    </row>
    <row r="369" spans="1:1">
      <c r="A369" s="19"/>
    </row>
    <row r="370" spans="1:1">
      <c r="A370" s="20" t="s">
        <v>105</v>
      </c>
    </row>
    <row r="372" spans="1:1" ht="15" thickBot="1">
      <c r="A372" s="18" t="s">
        <v>115</v>
      </c>
    </row>
    <row r="373" spans="1:1">
      <c r="A373" s="19" t="s">
        <v>116</v>
      </c>
    </row>
    <row r="374" spans="1:1">
      <c r="A374" s="20" t="s">
        <v>105</v>
      </c>
    </row>
    <row r="375" spans="1:1">
      <c r="A375" s="19"/>
    </row>
    <row r="376" spans="1:1">
      <c r="A376" s="20" t="s">
        <v>105</v>
      </c>
    </row>
    <row r="377" spans="1:1">
      <c r="A377" s="19"/>
    </row>
    <row r="378" spans="1:1">
      <c r="A378" s="20" t="s">
        <v>105</v>
      </c>
    </row>
    <row r="379" spans="1:1">
      <c r="A379" s="19"/>
    </row>
    <row r="380" spans="1:1">
      <c r="A380" s="20">
        <v>2</v>
      </c>
    </row>
    <row r="381" spans="1:1">
      <c r="A381" s="19"/>
    </row>
    <row r="382" spans="1:1">
      <c r="A382" s="20" t="s">
        <v>105</v>
      </c>
    </row>
    <row r="384" spans="1:1">
      <c r="A384" s="19" t="s">
        <v>117</v>
      </c>
    </row>
    <row r="385" spans="1:1">
      <c r="A385" s="20">
        <v>1</v>
      </c>
    </row>
    <row r="386" spans="1:1">
      <c r="A386" s="19"/>
    </row>
    <row r="387" spans="1:1">
      <c r="A387" s="20">
        <v>2</v>
      </c>
    </row>
    <row r="388" spans="1:1">
      <c r="A388" s="19"/>
    </row>
    <row r="389" spans="1:1">
      <c r="A389" s="20">
        <v>2</v>
      </c>
    </row>
    <row r="390" spans="1:1">
      <c r="A390" s="19"/>
    </row>
    <row r="391" spans="1:1">
      <c r="A391" s="20">
        <v>1</v>
      </c>
    </row>
    <row r="392" spans="1:1">
      <c r="A392" s="19"/>
    </row>
    <row r="393" spans="1:1">
      <c r="A393" s="20">
        <v>2</v>
      </c>
    </row>
    <row r="395" spans="1:1">
      <c r="A395" s="19" t="s">
        <v>118</v>
      </c>
    </row>
    <row r="396" spans="1:1">
      <c r="A396" s="20">
        <v>1</v>
      </c>
    </row>
    <row r="397" spans="1:1">
      <c r="A397" s="19"/>
    </row>
    <row r="398" spans="1:1">
      <c r="A398" s="20">
        <v>2</v>
      </c>
    </row>
    <row r="399" spans="1:1">
      <c r="A399" s="19"/>
    </row>
    <row r="400" spans="1:1">
      <c r="A400" s="20">
        <v>1</v>
      </c>
    </row>
    <row r="401" spans="1:1">
      <c r="A401" s="19"/>
    </row>
    <row r="402" spans="1:1">
      <c r="A402" s="19"/>
    </row>
    <row r="403" spans="1:1">
      <c r="A403" s="20">
        <v>2</v>
      </c>
    </row>
    <row r="405" spans="1:1">
      <c r="A405" s="19" t="s">
        <v>119</v>
      </c>
    </row>
    <row r="406" spans="1:1">
      <c r="A406" s="21" t="s">
        <v>102</v>
      </c>
    </row>
    <row r="407" spans="1:1">
      <c r="A407" s="19"/>
    </row>
    <row r="408" spans="1:1">
      <c r="A408" s="21" t="s">
        <v>102</v>
      </c>
    </row>
    <row r="409" spans="1:1">
      <c r="A409" s="19"/>
    </row>
    <row r="410" spans="1:1">
      <c r="A410" s="21" t="s">
        <v>102</v>
      </c>
    </row>
    <row r="411" spans="1:1">
      <c r="A411" s="19"/>
    </row>
    <row r="412" spans="1:1">
      <c r="A412" s="21" t="s">
        <v>102</v>
      </c>
    </row>
    <row r="413" spans="1:1">
      <c r="A413" s="19"/>
    </row>
    <row r="414" spans="1:1">
      <c r="A414" s="21" t="s">
        <v>102</v>
      </c>
    </row>
    <row r="416" spans="1:1">
      <c r="A416" s="19" t="s">
        <v>120</v>
      </c>
    </row>
    <row r="417" spans="1:1">
      <c r="A417" s="21" t="s">
        <v>121</v>
      </c>
    </row>
    <row r="418" spans="1:1">
      <c r="A418" s="19"/>
    </row>
    <row r="419" spans="1:1">
      <c r="A419" s="21" t="s">
        <v>121</v>
      </c>
    </row>
    <row r="420" spans="1:1">
      <c r="A420" s="19"/>
    </row>
    <row r="421" spans="1:1">
      <c r="A421" s="21" t="s">
        <v>121</v>
      </c>
    </row>
    <row r="422" spans="1:1">
      <c r="A422" s="19"/>
    </row>
    <row r="423" spans="1:1">
      <c r="A423" s="21" t="s">
        <v>121</v>
      </c>
    </row>
    <row r="424" spans="1:1">
      <c r="A424" s="19"/>
    </row>
    <row r="425" spans="1:1">
      <c r="A425" s="21" t="s">
        <v>121</v>
      </c>
    </row>
    <row r="427" spans="1:1">
      <c r="A427" s="19" t="s">
        <v>122</v>
      </c>
    </row>
    <row r="428" spans="1:1">
      <c r="A428" s="20" t="s">
        <v>102</v>
      </c>
    </row>
    <row r="429" spans="1:1">
      <c r="A429" s="19"/>
    </row>
    <row r="430" spans="1:1">
      <c r="A430" s="20" t="s">
        <v>102</v>
      </c>
    </row>
    <row r="431" spans="1:1">
      <c r="A431" s="19"/>
    </row>
    <row r="432" spans="1:1">
      <c r="A432" s="20" t="s">
        <v>102</v>
      </c>
    </row>
    <row r="433" spans="1:1">
      <c r="A433" s="19"/>
    </row>
    <row r="434" spans="1:1">
      <c r="A434" s="20" t="s">
        <v>102</v>
      </c>
    </row>
    <row r="435" spans="1:1">
      <c r="A435" s="19"/>
    </row>
    <row r="436" spans="1:1">
      <c r="A436" s="20" t="s">
        <v>105</v>
      </c>
    </row>
    <row r="438" spans="1:1">
      <c r="A438" s="19" t="s">
        <v>123</v>
      </c>
    </row>
    <row r="439" spans="1:1">
      <c r="A439" s="20" t="s">
        <v>124</v>
      </c>
    </row>
    <row r="440" spans="1:1">
      <c r="A440" s="19"/>
    </row>
    <row r="441" spans="1:1">
      <c r="A441" s="20" t="s">
        <v>125</v>
      </c>
    </row>
    <row r="442" spans="1:1">
      <c r="A442" s="19"/>
    </row>
    <row r="443" spans="1:1">
      <c r="A443" s="20" t="s">
        <v>124</v>
      </c>
    </row>
    <row r="444" spans="1:1">
      <c r="A444" s="19"/>
    </row>
    <row r="445" spans="1:1">
      <c r="A445" s="20" t="s">
        <v>126</v>
      </c>
    </row>
    <row r="446" spans="1:1">
      <c r="A446" s="19"/>
    </row>
    <row r="447" spans="1:1">
      <c r="A447" s="20" t="s">
        <v>124</v>
      </c>
    </row>
    <row r="449" spans="1:1">
      <c r="A449" s="19" t="s">
        <v>127</v>
      </c>
    </row>
    <row r="450" spans="1:1">
      <c r="A450" s="20" t="s">
        <v>128</v>
      </c>
    </row>
    <row r="451" spans="1:1">
      <c r="A451" s="19"/>
    </row>
    <row r="452" spans="1:1">
      <c r="A452" s="20" t="s">
        <v>128</v>
      </c>
    </row>
    <row r="453" spans="1:1">
      <c r="A453" s="19"/>
    </row>
    <row r="454" spans="1:1">
      <c r="A454" s="20" t="s">
        <v>129</v>
      </c>
    </row>
    <row r="455" spans="1:1">
      <c r="A455" s="19"/>
    </row>
    <row r="456" spans="1:1">
      <c r="A456" s="20" t="s">
        <v>128</v>
      </c>
    </row>
    <row r="457" spans="1:1">
      <c r="A457" s="19"/>
    </row>
    <row r="458" spans="1:1">
      <c r="A458" s="20" t="s">
        <v>129</v>
      </c>
    </row>
    <row r="460" spans="1:1">
      <c r="A460" s="19" t="s">
        <v>130</v>
      </c>
    </row>
    <row r="461" spans="1:1">
      <c r="A461" s="21" t="s">
        <v>131</v>
      </c>
    </row>
    <row r="462" spans="1:1">
      <c r="A462" s="19"/>
    </row>
    <row r="463" spans="1:1">
      <c r="A463" s="21" t="s">
        <v>131</v>
      </c>
    </row>
    <row r="464" spans="1:1">
      <c r="A464" s="19"/>
    </row>
    <row r="465" spans="1:1">
      <c r="A465" s="21" t="s">
        <v>131</v>
      </c>
    </row>
    <row r="466" spans="1:1">
      <c r="A466" s="19"/>
    </row>
    <row r="467" spans="1:1">
      <c r="A467" s="21" t="s">
        <v>131</v>
      </c>
    </row>
    <row r="468" spans="1:1">
      <c r="A468" s="19"/>
    </row>
    <row r="469" spans="1:1">
      <c r="A469" s="21" t="s">
        <v>131</v>
      </c>
    </row>
    <row r="471" spans="1:1">
      <c r="A471" s="19" t="s">
        <v>132</v>
      </c>
    </row>
    <row r="472" spans="1:1">
      <c r="A472" s="19"/>
    </row>
    <row r="473" spans="1:1">
      <c r="A473" s="20" t="s">
        <v>105</v>
      </c>
    </row>
    <row r="474" spans="1:1">
      <c r="A474" s="19"/>
    </row>
    <row r="475" spans="1:1">
      <c r="A475" s="20" t="s">
        <v>105</v>
      </c>
    </row>
    <row r="476" spans="1:1">
      <c r="A476" s="19"/>
    </row>
    <row r="477" spans="1:1">
      <c r="A477" s="19"/>
    </row>
    <row r="478" spans="1:1">
      <c r="A478" s="20" t="s">
        <v>105</v>
      </c>
    </row>
    <row r="480" spans="1:1">
      <c r="A480" s="19" t="s">
        <v>133</v>
      </c>
    </row>
    <row r="481" spans="1:1">
      <c r="A481" s="19"/>
    </row>
    <row r="482" spans="1:1">
      <c r="A482" s="20" t="s">
        <v>105</v>
      </c>
    </row>
    <row r="483" spans="1:1">
      <c r="A483" s="19"/>
    </row>
    <row r="484" spans="1:1">
      <c r="A484" s="19"/>
    </row>
    <row r="485" spans="1:1">
      <c r="A485" s="19"/>
    </row>
    <row r="486" spans="1:1">
      <c r="A486" s="20" t="s">
        <v>102</v>
      </c>
    </row>
    <row r="488" spans="1:1">
      <c r="A488" s="19" t="s">
        <v>134</v>
      </c>
    </row>
    <row r="489" spans="1:1">
      <c r="A489" s="19"/>
    </row>
    <row r="490" spans="1:1">
      <c r="A490" s="20" t="s">
        <v>102</v>
      </c>
    </row>
    <row r="491" spans="1:1">
      <c r="A491" s="19"/>
    </row>
    <row r="492" spans="1:1">
      <c r="A492" s="19"/>
    </row>
    <row r="493" spans="1:1">
      <c r="A493" s="19"/>
    </row>
    <row r="494" spans="1:1">
      <c r="A494" s="20" t="s">
        <v>102</v>
      </c>
    </row>
    <row r="496" spans="1:1" ht="15" thickBot="1">
      <c r="A496" s="18" t="s">
        <v>135</v>
      </c>
    </row>
    <row r="497" spans="1:1">
      <c r="A497" s="19" t="s">
        <v>136</v>
      </c>
    </row>
    <row r="498" spans="1:1">
      <c r="A498" s="19"/>
    </row>
    <row r="499" spans="1:1">
      <c r="A499" s="20" t="s">
        <v>137</v>
      </c>
    </row>
    <row r="500" spans="1:1">
      <c r="A500" s="19"/>
    </row>
    <row r="501" spans="1:1">
      <c r="A501" s="20" t="s">
        <v>137</v>
      </c>
    </row>
    <row r="502" spans="1:1">
      <c r="A502" s="19"/>
    </row>
    <row r="503" spans="1:1">
      <c r="A503" s="19"/>
    </row>
    <row r="504" spans="1:1">
      <c r="A504" s="20" t="s">
        <v>137</v>
      </c>
    </row>
    <row r="506" spans="1:1">
      <c r="A506" s="19" t="s">
        <v>138</v>
      </c>
    </row>
    <row r="507" spans="1:1">
      <c r="A507" s="19"/>
    </row>
    <row r="508" spans="1:1">
      <c r="A508" s="20" t="s">
        <v>91</v>
      </c>
    </row>
    <row r="509" spans="1:1">
      <c r="A509" s="19"/>
    </row>
    <row r="510" spans="1:1">
      <c r="A510" s="19"/>
    </row>
    <row r="511" spans="1:1">
      <c r="A511" s="19"/>
    </row>
    <row r="513" spans="1:1" ht="15" thickBot="1">
      <c r="A513" s="18" t="s">
        <v>139</v>
      </c>
    </row>
    <row r="514" spans="1:1">
      <c r="A514" s="19" t="s">
        <v>140</v>
      </c>
    </row>
    <row r="515" spans="1:1">
      <c r="A515" s="19"/>
    </row>
    <row r="516" spans="1:1">
      <c r="A516" s="20">
        <v>4</v>
      </c>
    </row>
    <row r="517" spans="1:1">
      <c r="A517" s="19"/>
    </row>
    <row r="518" spans="1:1">
      <c r="A518" s="20">
        <v>4</v>
      </c>
    </row>
    <row r="519" spans="1:1">
      <c r="A519" s="19"/>
    </row>
    <row r="520" spans="1:1">
      <c r="A520" s="20">
        <v>3</v>
      </c>
    </row>
    <row r="521" spans="1:1">
      <c r="A521" s="19"/>
    </row>
    <row r="522" spans="1:1">
      <c r="A522" s="20">
        <v>4</v>
      </c>
    </row>
    <row r="524" spans="1:1" ht="15" thickBot="1">
      <c r="A524" s="18" t="s">
        <v>141</v>
      </c>
    </row>
    <row r="525" spans="1:1">
      <c r="A525" s="19" t="s">
        <v>142</v>
      </c>
    </row>
    <row r="526" spans="1:1">
      <c r="A526" s="19"/>
    </row>
    <row r="527" spans="1:1">
      <c r="A527" s="19"/>
    </row>
    <row r="528" spans="1:1">
      <c r="A528" s="19"/>
    </row>
    <row r="529" spans="1:1">
      <c r="A529" s="20" t="s">
        <v>102</v>
      </c>
    </row>
    <row r="530" spans="1:1">
      <c r="A530" s="19"/>
    </row>
    <row r="532" spans="1:1">
      <c r="A532" s="9"/>
    </row>
    <row r="533" spans="1:1" ht="15" thickBot="1">
      <c r="A533" s="23" t="s">
        <v>143</v>
      </c>
    </row>
    <row r="534" spans="1:1">
      <c r="A534" s="24" t="s">
        <v>144</v>
      </c>
    </row>
    <row r="535" spans="1:1">
      <c r="A535" s="24" t="s">
        <v>145</v>
      </c>
    </row>
    <row r="536" spans="1:1">
      <c r="A536" s="24" t="s">
        <v>146</v>
      </c>
    </row>
    <row r="537" spans="1:1">
      <c r="A537" s="24" t="s">
        <v>147</v>
      </c>
    </row>
    <row r="538" spans="1:1">
      <c r="A538" s="24" t="s">
        <v>148</v>
      </c>
    </row>
    <row r="539" spans="1:1">
      <c r="A539" s="24" t="s">
        <v>149</v>
      </c>
    </row>
    <row r="540" spans="1:1" ht="15" thickBot="1">
      <c r="A540" s="23" t="s">
        <v>150</v>
      </c>
    </row>
    <row r="541" spans="1:1">
      <c r="A541" s="24" t="s">
        <v>151</v>
      </c>
    </row>
    <row r="542" spans="1:1">
      <c r="A542" s="24" t="s">
        <v>152</v>
      </c>
    </row>
    <row r="543" spans="1:1">
      <c r="A543" s="24" t="s">
        <v>130</v>
      </c>
    </row>
    <row r="544" spans="1:1">
      <c r="A544" s="24" t="s">
        <v>153</v>
      </c>
    </row>
    <row r="545" spans="1:1">
      <c r="A545" s="24" t="s">
        <v>154</v>
      </c>
    </row>
    <row r="546" spans="1:1">
      <c r="A546" s="24" t="s">
        <v>155</v>
      </c>
    </row>
    <row r="547" spans="1:1" ht="15" thickBot="1">
      <c r="A547" s="23" t="s">
        <v>156</v>
      </c>
    </row>
    <row r="548" spans="1:1">
      <c r="A548" s="24" t="s">
        <v>157</v>
      </c>
    </row>
    <row r="549" spans="1:1">
      <c r="A549" s="24" t="s">
        <v>158</v>
      </c>
    </row>
    <row r="550" spans="1:1">
      <c r="A550" s="24" t="s">
        <v>159</v>
      </c>
    </row>
    <row r="551" spans="1:1">
      <c r="A551" s="24" t="s">
        <v>160</v>
      </c>
    </row>
    <row r="552" spans="1:1">
      <c r="A552" s="24" t="s">
        <v>161</v>
      </c>
    </row>
    <row r="553" spans="1:1" ht="15" thickBot="1">
      <c r="A553" s="23" t="s">
        <v>162</v>
      </c>
    </row>
    <row r="554" spans="1:1">
      <c r="A554" s="24" t="s">
        <v>163</v>
      </c>
    </row>
    <row r="555" spans="1:1">
      <c r="A555" s="24" t="s">
        <v>164</v>
      </c>
    </row>
    <row r="556" spans="1:1">
      <c r="A556" s="24" t="s">
        <v>165</v>
      </c>
    </row>
    <row r="557" spans="1:1" ht="15" thickBot="1">
      <c r="A557" s="23" t="s">
        <v>166</v>
      </c>
    </row>
    <row r="558" spans="1:1">
      <c r="A558" s="24" t="s">
        <v>167</v>
      </c>
    </row>
    <row r="559" spans="1:1">
      <c r="A559" s="24" t="s">
        <v>168</v>
      </c>
    </row>
    <row r="560" spans="1:1">
      <c r="A560" s="24" t="s">
        <v>169</v>
      </c>
    </row>
    <row r="561" spans="1:1">
      <c r="A561" s="24" t="s">
        <v>170</v>
      </c>
    </row>
    <row r="562" spans="1:1">
      <c r="A562" s="24" t="s">
        <v>171</v>
      </c>
    </row>
    <row r="563" spans="1:1">
      <c r="A563" s="24" t="s">
        <v>172</v>
      </c>
    </row>
    <row r="564" spans="1:1">
      <c r="A564" s="24" t="s">
        <v>173</v>
      </c>
    </row>
    <row r="565" spans="1:1">
      <c r="A565" s="24" t="s">
        <v>174</v>
      </c>
    </row>
    <row r="566" spans="1:1" ht="15" thickBot="1">
      <c r="A566" s="22" t="s">
        <v>175</v>
      </c>
    </row>
    <row r="567" spans="1:1">
      <c r="A567" s="25" t="s">
        <v>176</v>
      </c>
    </row>
    <row r="568" spans="1:1">
      <c r="A568" t="s">
        <v>177</v>
      </c>
    </row>
    <row r="569" spans="1:1" ht="27">
      <c r="A569" s="26" t="s">
        <v>178</v>
      </c>
    </row>
    <row r="570" spans="1:1">
      <c r="A570" s="27"/>
    </row>
  </sheetData>
  <hyperlinks>
    <hyperlink ref="A7" r:id="rId1" tooltip="Eltávolítás a listáról" display="https://www.arukereso.hu/notebook-c3100/fn:termekek-osszehasonlitasa:asus-rog-strix-g15-g513rm-hf203-p800274528,asus-tuf-dash-f15-fx517zm-hn099-p794814474,asus-vivobook-pro-15-k6500zh-hn030-p842884059,asus-tuf-dash-f15-fx517ze-hn043-p797663808,asus-rog-strix-g15-g513rm-hf235-p807460344,asus-tuf-gaming-fa507re-hn021-p794176947,asus-tuf-gaming-f15-fx507zc-hn075-p802128270,asus-tuf-gaming-a15-fa507re-hn031-p778013871,asus-g513qe-hf006-p671057901/" xr:uid="{01FB7521-A41B-4E5B-A3AF-F6480C3FC966}"/>
    <hyperlink ref="A8" r:id="rId2" tooltip="ASUS ZenBook Pro 15 UM535QE-KY156 - Boltok és árak" display="https://www.arukereso.hu/notebook-c3100/asus/zenbook-pro-15-um535qe-ky156-p828268122/" xr:uid="{2DBA5F00-489D-4775-A5A3-04E99EB7FD48}"/>
    <hyperlink ref="A12" r:id="rId3" tooltip="Eltávolítás a listáról" display="https://www.arukereso.hu/notebook-c3100/fn:termekek-osszehasonlitasa:asus-zenbook-pro-15-um535qe-ky156-p828268122,asus-tuf-dash-f15-fx517zm-hn099-p794814474,asus-vivobook-pro-15-k6500zh-hn030-p842884059,asus-tuf-dash-f15-fx517ze-hn043-p797663808,asus-rog-strix-g15-g513rm-hf235-p807460344,asus-tuf-gaming-fa507re-hn021-p794176947,asus-tuf-gaming-f15-fx507zc-hn075-p802128270,asus-tuf-gaming-a15-fa507re-hn031-p778013871,asus-g513qe-hf006-p671057901/" xr:uid="{5701013C-091D-4549-8B30-6581E92244A7}"/>
    <hyperlink ref="A13" r:id="rId4" tooltip="ASUS ROG Strix G15 G513RM-HF203 - Boltok és árak" display="https://www.arukereso.hu/notebook-c3100/asus/rog-strix-g15-g513rm-hf203-p800274528/" xr:uid="{B8D53C5E-CBD7-4126-9398-15D54F56E6E0}"/>
    <hyperlink ref="A17" r:id="rId5" tooltip="Eltávolítás a listáról" display="https://www.arukereso.hu/notebook-c3100/fn:termekek-osszehasonlitasa:asus-zenbook-pro-15-um535qe-ky156-p828268122,asus-rog-strix-g15-g513rm-hf203-p800274528,asus-vivobook-pro-15-k6500zh-hn030-p842884059,asus-tuf-dash-f15-fx517ze-hn043-p797663808,asus-rog-strix-g15-g513rm-hf235-p807460344,asus-tuf-gaming-fa507re-hn021-p794176947,asus-tuf-gaming-f15-fx507zc-hn075-p802128270,asus-tuf-gaming-a15-fa507re-hn031-p778013871,asus-g513qe-hf006-p671057901/" xr:uid="{2163E5FC-ABE4-46BF-9BB1-CF6C18B2EE02}"/>
    <hyperlink ref="A18" r:id="rId6" tooltip="ASUS TUF Dash F15 FX517ZM-HN099 - Boltok és árak" display="https://www.arukereso.hu/notebook-c3100/asus/tuf-dash-f15-fx517zm-hn099-p794814474/" xr:uid="{507E138D-769F-49D3-AA7A-FEA38B3B4566}"/>
    <hyperlink ref="A22" r:id="rId7" tooltip="Eltávolítás a listáról" display="https://www.arukereso.hu/notebook-c3100/fn:termekek-osszehasonlitasa:asus-zenbook-pro-15-um535qe-ky156-p828268122,asus-rog-strix-g15-g513rm-hf203-p800274528,asus-tuf-dash-f15-fx517zm-hn099-p794814474,asus-tuf-dash-f15-fx517ze-hn043-p797663808,asus-rog-strix-g15-g513rm-hf235-p807460344,asus-tuf-gaming-fa507re-hn021-p794176947,asus-tuf-gaming-f15-fx507zc-hn075-p802128270,asus-tuf-gaming-a15-fa507re-hn031-p778013871,asus-g513qe-hf006-p671057901/" xr:uid="{0707B803-20C3-456B-9FC2-0AC6D6791CA8}"/>
    <hyperlink ref="A23" r:id="rId8" tooltip="ASUS VivoBook Pro 15 K6500ZH-HN030 - Boltok és árak" display="https://www.arukereso.hu/notebook-c3100/asus/vivobook-pro-15-k6500zh-hn030-p842884059/" xr:uid="{273E75F0-D3CA-470D-B0D8-4923D09BA883}"/>
    <hyperlink ref="A27" r:id="rId9" tooltip="Eltávolítás a listáról" display="https://www.arukereso.hu/notebook-c3100/fn:termekek-osszehasonlitasa:asus-zenbook-pro-15-um535qe-ky156-p828268122,asus-rog-strix-g15-g513rm-hf203-p800274528,asus-tuf-dash-f15-fx517zm-hn099-p794814474,asus-vivobook-pro-15-k6500zh-hn030-p842884059,asus-rog-strix-g15-g513rm-hf235-p807460344,asus-tuf-gaming-fa507re-hn021-p794176947,asus-tuf-gaming-f15-fx507zc-hn075-p802128270,asus-tuf-gaming-a15-fa507re-hn031-p778013871,asus-g513qe-hf006-p671057901/" xr:uid="{4A363295-94A4-4BCA-8A9A-58E739F3710D}"/>
    <hyperlink ref="A28" r:id="rId10" tooltip="ASUS TUF Dash F15 FX517ZE-HN043 - Boltok és árak" display="https://www.arukereso.hu/notebook-c3100/asus/tuf-dash-f15-fx517ze-hn043-p797663808/" xr:uid="{8EFDD28E-7333-4970-A4C4-C0F743AD60BA}"/>
    <hyperlink ref="A32" r:id="rId11" tooltip="ASUS ZenBook Pro 15 UM535QE-KY156 - Boltok és árak" display="https://www.arukereso.hu/notebook-c3100/asus/zenbook-pro-15-um535qe-ky156-p828268122/" xr:uid="{225B1CBC-94AF-4A4A-A398-C1B2F6DB8409}"/>
    <hyperlink ref="B33" r:id="rId12" tooltip="irány a bolt: Asus ZenBook Pro 15 UM535QE - Ajándék Sleeve - AMD Ryzen 9 5900HX , 1000 GB PCI EXPRESS , 16 GB , NVIDIA GeForce RTX 3050 Ti, FreeDos; UM535QE-KY156 (UM535QE-KY156)" display="https://www.arukereso.hu/Jump.php?ProductAttributeId=998181960&amp;ProductType=p&amp;dat=3Gu56dQCYAwqMv%2BhgwUz9WtHJOSkwW2U9lE%2BrtYSciqCygTBbJO9esmnEtUkYz1vSHpel2c3IszkiYNJ70EOs5QZ854haR0AIqouWgaCY0LvxAQSH8nnL5kOJDSFu8WUhRfagxQ7IgvxS%2BWMbqL20R2fzglXHeQJvbgS%2FT3P6bIxbUJp4DGW0DmIgGIGpAibnnksk0f%2BmlYV6VGd%2B7mqCnt9%2FaI14HqkLy%2B2nGoD4h%2F%2BoKwoTPDaFNRfzQUbsdTDj3FltZE%2FMi0vU5sY1sjjDDYAapwJHzZkggc3YirduXeHiYynK1Zm%2BgYguLaZfmhR%2F%2FG6cVr%2FZvIxRO0ZfSMtM7KL8Zsn%2B0skftpAH8rtuUg5b9uXlKlBX3NEsyvzhwebdKC%2Bqwsxni2i6p7a%2Ft3bS2gpfzrLyb0pICOOt209c7JZh3bfuaraI4yNYqeftG2g&amp;pp=f0a336937757c40f69ab367abe95e35b&amp;ptp=5&amp;ct=header&amp;cp=Price&amp;pt=fn-compare" xr:uid="{181BDAD1-5ADE-4A44-A9CE-0A42135B16EA}"/>
    <hyperlink ref="A34" r:id="rId13" location="velemenyek" tooltip="ASUS ZenBook Pro 15 UM535QE-KY156 - Vásárlói vélemények" display="https://www.arukereso.hu/notebook-c3100/asus/zenbook-pro-15-um535qe-ky156-p828268122/ - velemenyek" xr:uid="{656BA92C-9C75-4730-9C95-827FD6FDA4DB}"/>
    <hyperlink ref="A36" r:id="rId14" tooltip="ASUS ROG Strix G15 G513RM-HF203 - Boltok és árak" display="https://www.arukereso.hu/notebook-c3100/asus/rog-strix-g15-g513rm-hf203-p800274528/" xr:uid="{92CA5D84-F932-496E-A1E7-90A245E08E9B}"/>
    <hyperlink ref="B37" r:id="rId15" tooltip="irány a bolt: ASUS ROG Strix G15 G513RM-HF203 - Ryzen 7 6800H, 15.6FULL HD, 512 GB, 16GB, Geforce RTX 3060 6GB (G513RM-HF203)" display="https://www.arukereso.hu/Jump.php?ProductAttributeId=966872760&amp;ProductType=p&amp;dat=GPY5o8xrnEWW1GnFl3P5XtO1Dkr2SvPW2GHp0gfS0bI6bnMctofU7JUX9LS3Nmg9LEnf8BqMqfhte%2Bzw87zu72iPjm1cyYaaRxkTvvZS730etZMaxyKt%2B7tOl5vK4rvknsU53ndNxp5PIVpqKGb0WzGkMrkXZ4rVhQ1WdenJv9MJt5YyKo9WIpLCsQn04SdXnPHJN8xngs1VJ1foYCs03uVHLmhQfQQNlpcUthWIZDykYFGo%2Bckk2kDUUPO%2FLd%2BGI%2BdBtG%2BxpJgWK1tLMVbKoAhTJzM7CuAqE2NjsWqNrtchoFwfcnRJDkLhjLq7wtXuBfzbd9lZaqS50EK69iqnI6db8%2BJGGrIBu%2BS2AWp0vmlOmWeLAhNTWzbiTVHl629I5P%2F2Ep6KStIdk4PvQuNFvjnLR0PAtdzJHweVs%2BPIlrF9NjAuvk3HKR6tcqJvrA%2F6&amp;pp=9aa8a7c076782356afe3e3a33e0e504b&amp;ptp=5&amp;ct=header&amp;cp=Price&amp;pt=fn-compare" xr:uid="{441287EF-E726-4F54-9C7C-909F29565ACE}"/>
    <hyperlink ref="B38" r:id="rId16" tooltip="irány a bolt: ASUS ROG Strix G15 G513RM-HF203 Szürke (G513RM-HF203)" display="https://www.arukereso.hu/Jump.php?ProductAttributeId=974740800&amp;ProductType=p&amp;dat=gDmiXWjY9qLX6ObA%2Fmrb9q5OXDB1smByZyNyZtyU6hMVfT%2FmJ97XiaAU2g2BRzfhb2imBDzf3%2Fao6NC%2BukkS1jfp15iWtxwmfQza%2BvTGr%2BPmuD5PfyEI1KwrbplNc9Wq6Nr8WRM2KuDdtTrIeQ%2B%2F7grh%2BZLZ9uFcTdGV4R8wyuXz8uwiWk27DStcrV98WTJ7Rfc4f6fWOLLcJKOwkGNbRFTLosDVM7OFG%2FR6YByOpjfLXgiaLFQNTm4YciutDIR5MVsRxq795xv21BILi05PQhjYqE%2FK2MU4Wc8foT5fJ74AeORQxdz4yVfjTrH7MP7VQOorg470OukKlrnYLuOO243iLwJTrO%2FJW2kbF5cWCnr5myDysWKl%2Bp7IpQgtOL3eiS1FLM0uRWcYC6aWsw6WAKK%2BDfbzDuZPLhm7NxQaBDr2CHse8g9%2Bk33LQEmaet6p&amp;pp=6277a8235332af8697df46e03eb39d41&amp;ptp=5&amp;ct=header&amp;cp=Price&amp;pt=fn-compare" xr:uid="{FFBF0CD5-200E-4A7D-9E6D-CD931846DD11}"/>
    <hyperlink ref="B39" r:id="rId17" tooltip="irány a bolt: Asus ROG STRIX G15 G513RM - AMD Ryzen 7 6800H , 512 GB PCI EXPRESS , 16 GB , NVIDIA GeForce RTX 3060, FreeDos; G513RM-HF203 (G513RM-HF203)" display="https://www.arukereso.hu/Jump.php?ProductAttributeId=969163635&amp;ProductType=p&amp;dat=5tQz3X3fGPuUza5S57grc0j92xnAA6KJ%2BLJPHbzKX5Ubz6%2BwiNYnKo0svtmuj7mh4jNWgG27WzfePA2PrtT%2F%2BK4p8yiW0lxwYSbceZsY%2FHaUUc7l4gVwDWzywc0QO2QQq2cmSm6UvHEsHKFk1qaFAQoYE5xZXImiAtZwCsFt%2FMc4TQuSFiMS2uxjt%2BclMF%2FxrO%2BTtKVrL3ty2Z8ENRtkq%2FK4zhbCxLz%2FFhDgMfCciB5ijzTlPVri9n8mE1syNcMOlK337ple4BnI5GlpAfW%2FCZ2g0orZe8ax798sQ73UTpvlpv2FtjuxTvsOl1zg10Os%2BDmrtKEuHQhTfh2wNPuN7VOofaWK6o0pvozffCE0pNNPToqivTYRx%2FlyKRHfodgNhGEVOMNeZtkJN5Rv2H2gCqRH%2BUB012mqBG%2FF20Vt9kUotZUsBzbMM5wMilTvAY%2BP&amp;pp=2b1a90d78ab1a4bd101a97a816595f8b&amp;ptp=5&amp;ct=header&amp;cp=Price&amp;pt=fn-compare" xr:uid="{7B6FEA1D-21FD-4421-8B0E-2942A105FAE1}"/>
    <hyperlink ref="A40" r:id="rId18" location="velemenyek" tooltip="ASUS ROG Strix G15 G513RM-HF203 - Vásárlói vélemények" display="https://www.arukereso.hu/notebook-c3100/asus/rog-strix-g15-g513rm-hf203-p800274528/ - velemenyek" xr:uid="{46538618-7744-420F-8D7F-83FA23AA1C63}"/>
    <hyperlink ref="A42" r:id="rId19" tooltip="ASUS TUF Dash F15 FX517ZM-HN099 - Boltok és árak" display="https://www.arukereso.hu/notebook-c3100/asus/tuf-dash-f15-fx517zm-hn099-p794814474/" xr:uid="{40FC0A15-76B6-4A6E-886A-21008028DBB4}"/>
    <hyperlink ref="B43" r:id="rId20" tooltip="irány a bolt: Asus TUF Gaming FX517ZM-HN099 Black NOS (FX517ZM-HN099)" display="https://www.arukereso.hu/Jump.php?ProductAttributeId=965111718&amp;ProductType=p&amp;dat=s%2FuCkn4ddavMIYxgBftx2nXuO8%2B%2Bjoh3bWc2u5U5TGjvTSpCS%2F7cKrqw45kF4xVmQCc0JbaANOHvAFIF4OBeBsQYJWEUfFY2dgpZOslAlmFq%2FeUT%2B8bQTBxvTePxHRz4zFJidIOWgM7fJtBgsXJ2MbG19gIGw478Cw7OgFRoAYNXQ9HPreG8oLmstzW1eAYWpULRfXAnrDgt4uAvBFrkTtPG0OOMkylKLlXGIU3OtiB7FsTUXlwkbcDWw34V2PXmuoF00alKWHit3V3RUNruQtQ%2FOJiOXXrqq9iKsNSgp%2FgIKTrEwTQIQ5MpBxfidBWI2YQDWT7iROM9V0fcESJ4Jf5ZpNuCjCpxphbkDG6K3l1ZwnpQlMqdqWEkCFBz8QMWLxzToahSwyzQn8DfYhG4nm77UijmMpZ6gTiX5cSv%2FfMNBr5jsct4%2FyIIII%2BAA%2FDN&amp;pp=660871a4b770fe8b512fd2bd53d1c51c&amp;ptp=5&amp;ct=header&amp;cp=Price&amp;pt=fn-compare" xr:uid="{3CFD8B3D-3B11-4370-B44F-6972C6238E9C}"/>
    <hyperlink ref="A44" r:id="rId21" location="velemenyek" tooltip="ASUS TUF Dash F15 FX517ZM-HN099 - Vásárlói vélemények" display="https://www.arukereso.hu/notebook-c3100/asus/tuf-dash-f15-fx517zm-hn099-p794814474/ - velemenyek" xr:uid="{1ECFB2C9-221D-4D45-B90B-6E1881097E6A}"/>
    <hyperlink ref="A46" r:id="rId22" tooltip="ASUS VivoBook Pro 15 K6500ZH-HN030 - Boltok és árak" display="https://www.arukereso.hu/notebook-c3100/asus/vivobook-pro-15-k6500zh-hn030-p842884059/" xr:uid="{ABD014F1-4C37-4EF6-9869-7F6617FBC2D7}"/>
    <hyperlink ref="B47" r:id="rId23" tooltip="irány a bolt: ASUS VivoBook Pro 15 K6500ZH-HN030 (Cool Silver) (K6500ZH-HN030) (K6500ZH-HN030)" display="https://www.arukereso.hu/Jump.php?ProductAttributeId=1014710670&amp;ProductType=p&amp;dat=XuITLpbU4IEdsyytrhIJzrIOrL0%2FLnG2rG985Gvu6tHqXLSHYSwFnxEzqN4G%2BlRK7QQ4TGVkC3kRHdG77i261tI91CkYzjLpmWgbIPFY9itXSxsRevIAbzSuRHFWz40z4Z3MFW7%2FA7k7UpovbI9eWbSOdg20qcNcOFF%2BeRxIqIye6IFKGE6exQzV32iUbQLQyyGByCeMmESrCOj44PgaGoVVokR8JkuTEpxjBfaBjQC357YaoOvolvrQan4%2FDYCQyPsxSMznahkWA6D1orClitt%2B%2Bk7qqBOs%2BlVb3Pq8RhoECvTSc%2BnvnS%2Fz2GHwiD0jlChMYJ3bpeTmg5s60Q8almiJ%2FNlqI4oonUbkt0f8mzJbHVf5J3EXU3eBeKvG8GasRP1VQ5IcuRhr1CXYZbTaP0M6OSHkxp4zDK8%2Bl3BsVXQ%3D&amp;pp=b40b1ebe3e3414df304bae7aa25408a3&amp;ptp=5&amp;ct=header&amp;cp=Price&amp;pt=fn-compare" xr:uid="{A5C2A274-3400-4C28-9970-60FF60B12FD8}"/>
    <hyperlink ref="B48" r:id="rId24" tooltip="irány a bolt: Asus VivoBook Pro 15 OLED (K6500ZH) - 15.6&quot; FullHD OLED, Core i5-12500H, 16GB, 512GB SSD, nVidia GeForce GTX 1650 4GB, DOS - Hűvös ezüst Laptop 3 év garanciával (K6500ZH-HN030)" display="https://www.arukereso.hu/Jump.php?ProductAttributeId=1019003934&amp;ProductType=p&amp;dat=RyfIBWD92f1oOTCaZ4PpdXRSnVDpsmYIeSHhwyL0U8BD%2B4RYY8s9CTBR8YnooBw4vnn%2BM%2BLCfCdea8iC%2F9a2zkQchkFQRJJspQZv%2F5FeDQtpX1grKYIaEVdZM2jjMtVWR%2F%2FFMriWo%2F708JOouYEi9UQfSYUWtDx2epU8HqEWRPSAhI0Azqmbn1chzgT9QSUjiK4cXI37LQNMfbKJdTYbOYxr1YlTGXFXBq%2FqA4yFauUm%2FspoJxJ8MZ2MS1sooEwUXCkjnWOg3OSv1ED7j4iyV3o%2F0%2BC5aA5QEE7BogfUwsjL2XUaFht9AmUqQ9zM2FjVCvYFTUJoNO7O4UNgm%2Fy5hVG36C8X6%2FDgu0AtVYc07944wcpkYQRDFreHar9W4aZHrGz9JTK36xWMMVKFTAD9DfQnPW19tLV0caOB4hu7UT609iIZjktfF3Oje8GxjQpy&amp;pp=20eb2f6519e2ffa12d19d96fb68a0a0e&amp;ptp=5&amp;ct=header&amp;cp=Price&amp;pt=fn-compare" xr:uid="{8E85E908-D2D2-44BD-8428-2AB3955DDA4A}"/>
    <hyperlink ref="B49" r:id="rId25" tooltip="irány a bolt: ASUS VivoBook Pro 15 K6500ZH-HN030 - i5-12500H, 15.6FULL HD, 512 GB, 16GB, Geforce GTX 1650 4GB (K6500ZH-HN030)" display="https://www.arukereso.hu/Jump.php?ProductAttributeId=1014710661&amp;ProductType=p&amp;dat=CiCwhMo0EjnsxRU3k51RWhmAn45oDrXKsR7665ThfzFuf9nPrQv2TbtiRS0yM5BBBH49IhMg88pTZBcS3HehSJKlA7k%2BYhQW8IOLmadezGDe1Vd3LHc1iTKGHOUJRD5iQxx%2BhOEan9LdYRi3LKXZIDfI1qurkKr8xc46kSFO%2FBeCXV%2BTyokJzLHnr%2FuY8WqVfRFK8L3r6ThJCbzNGPiQCKOtLIel4%2BHEQYKzDMD9JDVmtFV3hfqtGLchMVIATwWIkDmNLmvIeVMsvPqE9zrL4o6iO70LD7vJaKMb6AZbpCJTMiYNCFSftmhP4y%2B8VPv8U9bhmtrp1cNa%2FYr0JB5OyNyhP2pVbdgDheGkibSVCSlcU3yxcgW79BqRg5fDE7Bd7SObp7KTvUOj%2FDq6B2GjFPNcmn%2FNzCYA0POifLyWtO6hF9DYPRApWcSxfu%2FnUt%2BC&amp;pp=d17dda6fe270ec3faff262357c7a7bf0&amp;ptp=5&amp;ct=header&amp;cp=Price&amp;pt=fn-compare" xr:uid="{B572057D-E5B9-4544-9AC0-A5EB04B1CABF}"/>
    <hyperlink ref="A50" r:id="rId26" location="velemenyek" tooltip="ASUS VivoBook Pro 15 K6500ZH-HN030 - Vásárlói vélemények" display="https://www.arukereso.hu/notebook-c3100/asus/vivobook-pro-15-k6500zh-hn030-p842884059/ - velemenyek" xr:uid="{186430C3-6179-44AD-9F43-027B4F05F530}"/>
    <hyperlink ref="A52" r:id="rId27" tooltip="ASUS TUF Dash F15 FX517ZE-HN043 - Boltok és árak" display="https://www.arukereso.hu/notebook-c3100/asus/tuf-dash-f15-fx517ze-hn043-p797663808/" xr:uid="{71E2469F-7479-43C0-AB64-29B89B089F87}"/>
    <hyperlink ref="B53" r:id="rId28" tooltip="irány a bolt: ASUS TUF Dash F15 FX517ZE-HN043 (Off Black) (FX517ZE-HN043) (FX517ZE-HN043)" display="https://www.arukereso.hu/Jump.php?ProductAttributeId=982928388&amp;ProductType=p&amp;dat=Hxf8qlh%2FT81%2FOQcZ0mdeX1tyYwxBWo%2B4%2F17797TmWT63dXcFbwzE2KhlUk%2B9mT396uI%2F9dssQgKq%2FzprrwEvFSteRuOG8hjrQVhNyVNVnt7V6ALMLgBkxGF2qjzK1j2uiv7Jp3jsoClS4Tb3ZJdbvq7NLXBXX53PCP8vRKa%2BODa0aU4kJJyNlyCKQD0URjufv%2B6Tx3dQMeypBaq3mgcaPV2Iaw5cpLwkwAwyDZR5cgrdIfGqL1%2BRTdU5q%2F57rwlntkQyt8vZBvumkRZIJhpC7JWJtTuepQYylgBgXeoIvTJFfG%2F7%2BFmUY2LsDtp8nAbCJkk%2BG303emai%2FZwyyU%2F%2FVNZrarKXOAfmfBOpAD%2BYCjEt5oo0KEiKTfV8X7QfgYQso2E8Nuu7cr3YkkGgjBVdILBoDK2ZIJRZ1YpKaQXOZ8E%2FIVT5MolIJATmZWG%2BVaGE&amp;pp=402c9cbcfc8d27f316af31e157bb7bbd&amp;ptp=5&amp;ct=header&amp;cp=Price&amp;pt=fn-compare" xr:uid="{B98DD726-4425-44FC-9A42-0A660BCFD0FE}"/>
    <hyperlink ref="B54" r:id="rId29" tooltip="irány a bolt: ASUS TUF Dash F15 FX517ZE-HN043 - i7-12650H, 15.6FULL HD, 512 GB, 8GB, Geforce RTX 3050Ti 4GB (FX517ZE-HN043)" display="https://www.arukereso.hu/Jump.php?ProductAttributeId=963830376&amp;ProductType=p&amp;dat=e0IHmOcDnQmwWvd0pc3ugo98dYWSmdgxqT%2B3sXyEVPghQ5EI0BzXOdQuoqc%2B5GZZJpY73PgulM2%2F43JJIexI1mwxuCyIoO8bRs4YgEI%2BlhtCu3WcRidhgorxaPJws0TeY%2BGSZJ40SijGC%2BanW0DPHugDJi3yMEcXqVcJdc0y4uFaDKNh3MNXmf4f3LlSZTLjtstyWqAKF08HFgp%2B91jg6ZEaIO7NLW%2Fy59O2RDz9ND8FOGKdV3nz16E3X7TtYiGDfUdPuYscEV7zd2HRAHY2u2rPRpAXTivrqdPXJiwp2clA5S1dB4Q3iCees5LiUgQwt94iOpwvgAu0r3a6njPLXyiYXp5R%2BNbYJcIuqhtmIFkKTp6H4LqG1N7zRzKETM%2BXR2fxgkkwjFS0fdSv15V3Ty8Q1145Ah%2FTbHIsVj4o0BV2T5wtydbe79wIHmHlb6dB&amp;pp=836e08c62fb850da374efc6ffe117fd0&amp;ptp=5&amp;ct=header&amp;cp=Price&amp;pt=fn-compare" xr:uid="{F8F305B0-CEE7-419A-8CFE-F882C32212F2}"/>
    <hyperlink ref="B55" r:id="rId30" tooltip="irány a bolt: Asus TUF Dash F15 (FX517ZE) - 15.6&quot; FullHD IPS-Level 144Hz, Core i7-12650H, 8GB, 512GB SSD, nVidia GeForce RTX 3050TI 4GB, DOS - Fekete Gamer Laptop 3 év garanciával (FX517ZE-HN043)" display="https://www.arukereso.hu/Jump.php?ProductAttributeId=985271484&amp;ProductType=p&amp;dat=NfjDwosXqEXfENP%2BpQS6L6JcX7T4soNjxyRNLIsprXAM%2B9NnKpdj6tiiQTHBm10O5fzW7U9oEcPODoPyqOXi0DaHQV1KaFFccgC9V19DXCJqwLWa8e7B%2BzWbhVm9hy%2BxO8o1Kg96NgJsjZTvjSbeetcPACp0btpdnizHDMhMsNIiQAfI4IZPcWcteg1%2F4AUy3fjYLQ%2BIeWLscdFrbtUYxPzcT20lVpixOYW4uKoexcBR61HYGXMMF4sBAPtlQ20aSsjZiMwINUzuESuElpCpooyy%2FFtH4Eg2P9S2YVgNg5WPrp%2BOVZb35seJ75SalMwBaxkYIen74CqTChm7TfG6VDvmeDXDYv5Ue7d2igtFELFr3ptcUnM5nhBbvI58T8WXezI6zcNzD9knFlA8yf7RJ2SEb0vaKaSLjk8wfJ10oCS4MgUaEBsLdt%2BulAzNEFPo&amp;pp=37b21032e3f10f831f9bba63ea459733&amp;ptp=5&amp;ct=header&amp;cp=Price&amp;pt=fn-compare" xr:uid="{4AC4FA99-638E-4295-8781-2B5CC2498F91}"/>
    <hyperlink ref="A56" r:id="rId31" location="velemenyek" tooltip="ASUS TUF Dash F15 FX517ZE-HN043 - Vásárlói vélemények" display="https://www.arukereso.hu/notebook-c3100/asus/tuf-dash-f15-fx517ze-hn043-p797663808/ - velemenyek" xr:uid="{570F813C-592D-4137-8913-92022BE5BAD0}"/>
    <hyperlink ref="A534" r:id="rId32" display="https://www.arukereso.hu/static/bemutatkozas.html" xr:uid="{18683CBA-4AF2-4C6C-A745-7618B2C93F6A}"/>
    <hyperlink ref="A535" r:id="rId33" display="https://www.arukereso.hu/static/elerhetosegeink.html" xr:uid="{5A869910-6CF1-4E58-AE9B-2951A7345FC1}"/>
    <hyperlink ref="A536" r:id="rId34" display="https://www.arukereso.hu/static/dijaink_es_elismereseink.html" xr:uid="{20987258-3001-47BC-B3D3-BA45F98CCEF2}"/>
    <hyperlink ref="A537" r:id="rId35" display="https://karrier.arukereso.hu/" xr:uid="{2F814402-D942-48E8-A421-D75CF3625EF4}"/>
    <hyperlink ref="A538" r:id="rId36" display="https://blog.arukereso.hu/" xr:uid="{EEE6547C-2637-4A27-B87B-EE852FD58255}"/>
    <hyperlink ref="A539" r:id="rId37" display="https://pr.arukereso.hu/" xr:uid="{9CDB6E25-BF0E-4FDE-9EB8-E6691792DC25}"/>
    <hyperlink ref="A541" r:id="rId38" tooltip="Laptop táska, hátizsák" display="https://laptop-taska-hatizsak.arukereso.hu/" xr:uid="{BAAAB0DC-99D4-41E3-A0A8-D9002964568B}"/>
    <hyperlink ref="A542" r:id="rId39" tooltip="Notebook hűtő" display="https://notebook-huto.arukereso.hu/" xr:uid="{D3168A6C-BC21-425B-B757-F59490CFBAAB}"/>
    <hyperlink ref="A543" r:id="rId40" tooltip="Operációs rendszer" display="https://operacios-rendszer.arukereso.hu/" xr:uid="{781937DB-EB3D-4914-8A47-D39DEFE688D7}"/>
    <hyperlink ref="A544" r:id="rId41" tooltip="Irodai programok" display="https://irodai-programok.arukereso.hu/" xr:uid="{BCCD3394-88B4-43AF-9503-81877996D84C}"/>
    <hyperlink ref="A545" r:id="rId42" tooltip="Notebook töltő" display="https://notebook-tolto.arukereso.hu/" xr:uid="{C137A058-0B34-492C-847B-C7F1DA85A09A}"/>
    <hyperlink ref="A546" r:id="rId43" tooltip="Notebook vásárlási útmutató" display="https://www.arukereso.hu/buyingguide/notebook-utmutato.html" xr:uid="{8A54DECB-FE46-4CAC-BF8F-029A6D297CAC}"/>
    <hyperlink ref="A548" r:id="rId44" tooltip="ASUS X515EA-BQ1187" display="https://www.arukereso.hu/notebook-c3100/asus/x515ea-bq1187-p772411476/" xr:uid="{BE91FE5A-8374-4D96-8CE5-ADF8847DF44B}"/>
    <hyperlink ref="A549" r:id="rId45" tooltip="Apple MacBook Air 13.3 M1 8GB 256GB MGN63" display="https://www.arukereso.hu/notebook-c3100/apple/macbook-air-13-3-m1-8gb-256gb-mgn63-p610120605/" xr:uid="{E197BAF3-6C24-40E1-9FD8-22172FD82B5B}"/>
    <hyperlink ref="A550" r:id="rId46" tooltip="ASUS VivoBook X712EA-AU693" display="https://www.arukereso.hu/notebook-c3100/asus/vivobook-x712ea-au693-p809277420/" xr:uid="{09C57007-952C-4E3D-9B32-B32E60A678BA}"/>
    <hyperlink ref="A551" r:id="rId47" tooltip="ASUS ROG STRIX G15 G513IH-HN004" display="https://www.arukereso.hu/notebook-c3100/asus/rog-strix-g15-g513ih-hn004-p671057952/" xr:uid="{769B8161-3F5B-412A-817D-6A68ABC04742}"/>
    <hyperlink ref="A552" r:id="rId48" tooltip="ASUS ZenBook 14X UM5401QA-L7208W" display="https://www.arukereso.hu/notebook-c3100/asus/zenbook-14x-um5401qa-l7208w-p828652917/" xr:uid="{F2AFAD26-2DB9-4ADD-92A6-70C4E01E3724}"/>
    <hyperlink ref="A554" r:id="rId49" display="https://www.arukereso.hu/static/szolgaltatasok.html" xr:uid="{7653BF8B-0315-4566-97CA-4A23EBB0FC65}"/>
    <hyperlink ref="A555" r:id="rId50" display="https://www.arukereso.hu/static/hirlevel.html" xr:uid="{6F72201D-BF27-4A48-9A4F-380A0136D0FA}"/>
    <hyperlink ref="A556" r:id="rId51" display="https://www.arukereso.hu/notebook-c3100/fn:termekek-osszehasonlitasa:asus-zenbook-pro-15-um535qe-ky156-p828268122,asus-rog-strix-g15-g513rm-hf203-p800274528,asus-tuf-dash-f15-fx517zm-hn099-p794814474,asus-vivobook-pro-15-k6500zh-hn030-p842884059,asus-tuf-dash-f15-fx517ze-hn043-p797663808,asus-rog-strix-g15-g513rm-hf235-p807460344,asus-tuf-gaming-fa507re-hn021-p794176947,asus-tuf-gaming-f15-fx507zc-hn075-p802128270,asus-tuf-gaming-a15-fa507re-hn031-p778013871,asus-g513qe-hf006-p671057901/" xr:uid="{DADC3AD7-C9EF-4FA9-8A17-8B94D4AE150F}"/>
    <hyperlink ref="A558" r:id="rId52" display="https://www.arukereso.hu/admin/" xr:uid="{E628FAB0-32D4-4B81-8FEF-5FCC729D9C18}"/>
    <hyperlink ref="A559" r:id="rId53" display="https://www.arukereso.hu/static/megbizhato_bolt_szolgaltatas.html" xr:uid="{382D928E-4648-4636-AF91-7E4633DEAB6F}"/>
    <hyperlink ref="A560" r:id="rId54" display="https://www.arukereso.hu/static/marketplace.html" xr:uid="{F515C4B0-B2F7-4A92-8D00-71D293BDE641}"/>
    <hyperlink ref="A561" r:id="rId55" display="https://www.productads.hu/" xr:uid="{AAED6939-0EF5-4174-BCD0-2D5AA88CCE6B}"/>
    <hyperlink ref="A562" r:id="rId56" display="https://mediaajanlat.arukereso.hu/" xr:uid="{B1A35E0A-1395-4DFE-88B3-230BCC99C2C2}"/>
    <hyperlink ref="A563" r:id="rId57" display="https://www.arukereso.hu/static/shopping_ads_css.html" xr:uid="{3B0E6236-B375-4BD4-BBF3-3DC0C260D694}"/>
    <hyperlink ref="A564" r:id="rId58" display="https://www.arukereso.hu/static/shopping-hirdetesek.html" xr:uid="{EDA1FF58-495F-4032-B749-B6FD0E4DAD4F}"/>
    <hyperlink ref="A565" r:id="rId59" display="https://www.arukereso.hu/admin/" xr:uid="{CFDA0771-3CF7-4072-A1E1-60432FE679B3}"/>
  </hyperlinks>
  <pageMargins left="0.7" right="0.7" top="0.75" bottom="0.75" header="0.3" footer="0.3"/>
  <drawing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B1C06-A8A1-426F-BDFD-0C47E001A274}">
  <dimension ref="A1:A43"/>
  <sheetViews>
    <sheetView workbookViewId="0"/>
  </sheetViews>
  <sheetFormatPr defaultRowHeight="14.4"/>
  <sheetData>
    <row r="1" spans="1:1">
      <c r="A1" s="19" t="s">
        <v>38</v>
      </c>
    </row>
    <row r="2" spans="1:1" ht="20.399999999999999">
      <c r="A2" s="20" t="s">
        <v>39</v>
      </c>
    </row>
    <row r="3" spans="1:1">
      <c r="A3" s="28"/>
    </row>
    <row r="4" spans="1:1" ht="20.399999999999999">
      <c r="A4" s="20" t="s">
        <v>40</v>
      </c>
    </row>
    <row r="5" spans="1:1">
      <c r="A5" s="28"/>
    </row>
    <row r="6" spans="1:1">
      <c r="A6" s="20" t="s">
        <v>41</v>
      </c>
    </row>
    <row r="7" spans="1:1">
      <c r="A7" s="28"/>
    </row>
    <row r="8" spans="1:1">
      <c r="A8" s="20" t="s">
        <v>41</v>
      </c>
    </row>
    <row r="9" spans="1:1">
      <c r="A9" s="28"/>
    </row>
    <row r="10" spans="1:1">
      <c r="A10" s="20" t="s">
        <v>42</v>
      </c>
    </row>
    <row r="12" spans="1:1">
      <c r="A12" s="19" t="s">
        <v>43</v>
      </c>
    </row>
    <row r="13" spans="1:1" ht="20.399999999999999">
      <c r="A13" s="20" t="s">
        <v>44</v>
      </c>
    </row>
    <row r="14" spans="1:1">
      <c r="A14" s="28"/>
    </row>
    <row r="15" spans="1:1" ht="20.399999999999999">
      <c r="A15" s="20" t="s">
        <v>45</v>
      </c>
    </row>
    <row r="16" spans="1:1">
      <c r="A16" s="28"/>
    </row>
    <row r="17" spans="1:1" ht="20.399999999999999">
      <c r="A17" s="20" t="s">
        <v>46</v>
      </c>
    </row>
    <row r="18" spans="1:1">
      <c r="A18" s="28"/>
    </row>
    <row r="19" spans="1:1" ht="20.399999999999999">
      <c r="A19" s="20" t="s">
        <v>47</v>
      </c>
    </row>
    <row r="20" spans="1:1">
      <c r="A20" s="28"/>
    </row>
    <row r="21" spans="1:1" ht="20.399999999999999">
      <c r="A21" s="20" t="s">
        <v>48</v>
      </c>
    </row>
    <row r="23" spans="1:1">
      <c r="A23" s="19" t="s">
        <v>49</v>
      </c>
    </row>
    <row r="24" spans="1:1">
      <c r="A24" s="20" t="s">
        <v>50</v>
      </c>
    </row>
    <row r="25" spans="1:1">
      <c r="A25" s="28"/>
    </row>
    <row r="26" spans="1:1">
      <c r="A26" s="20" t="s">
        <v>51</v>
      </c>
    </row>
    <row r="27" spans="1:1">
      <c r="A27" s="28"/>
    </row>
    <row r="28" spans="1:1">
      <c r="A28" s="20" t="s">
        <v>50</v>
      </c>
    </row>
    <row r="29" spans="1:1">
      <c r="A29" s="28"/>
    </row>
    <row r="30" spans="1:1">
      <c r="A30" s="20" t="s">
        <v>52</v>
      </c>
    </row>
    <row r="31" spans="1:1">
      <c r="A31" s="28"/>
    </row>
    <row r="32" spans="1:1">
      <c r="A32" s="20" t="s">
        <v>53</v>
      </c>
    </row>
    <row r="34" spans="1:1">
      <c r="A34" s="19" t="s">
        <v>54</v>
      </c>
    </row>
    <row r="35" spans="1:1">
      <c r="A35" s="20" t="s">
        <v>55</v>
      </c>
    </row>
    <row r="36" spans="1:1">
      <c r="A36" s="28"/>
    </row>
    <row r="37" spans="1:1">
      <c r="A37" s="20" t="s">
        <v>55</v>
      </c>
    </row>
    <row r="38" spans="1:1">
      <c r="A38" s="28"/>
    </row>
    <row r="39" spans="1:1">
      <c r="A39" s="20" t="s">
        <v>56</v>
      </c>
    </row>
    <row r="40" spans="1:1">
      <c r="A40" s="28"/>
    </row>
    <row r="41" spans="1:1">
      <c r="A41" s="20" t="s">
        <v>57</v>
      </c>
    </row>
    <row r="42" spans="1:1">
      <c r="A42" s="28"/>
    </row>
    <row r="43" spans="1:1">
      <c r="A43" s="20"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5F2CD-7D62-44E6-B623-4B46BD049B85}">
  <dimension ref="A1:D12"/>
  <sheetViews>
    <sheetView workbookViewId="0">
      <selection activeCell="C3" sqref="C3:C12"/>
    </sheetView>
  </sheetViews>
  <sheetFormatPr defaultRowHeight="14.4"/>
  <cols>
    <col min="1" max="1" width="8.109375" bestFit="1" customWidth="1"/>
    <col min="2" max="2" width="72.88671875" customWidth="1"/>
    <col min="3" max="3" width="15.88671875" bestFit="1" customWidth="1"/>
  </cols>
  <sheetData>
    <row r="1" spans="1:4" ht="43.2">
      <c r="A1" s="29" t="s">
        <v>179</v>
      </c>
    </row>
    <row r="2" spans="1:4">
      <c r="A2" s="29"/>
      <c r="B2" s="29" t="s">
        <v>180</v>
      </c>
    </row>
    <row r="3" spans="1:4">
      <c r="A3" s="30" t="s">
        <v>188</v>
      </c>
      <c r="B3" s="29" t="s">
        <v>185</v>
      </c>
      <c r="C3" s="31" t="s">
        <v>39</v>
      </c>
      <c r="D3" t="s">
        <v>186</v>
      </c>
    </row>
    <row r="4" spans="1:4">
      <c r="A4" s="30" t="s">
        <v>189</v>
      </c>
      <c r="B4" s="29" t="s">
        <v>185</v>
      </c>
      <c r="C4" s="31" t="s">
        <v>40</v>
      </c>
      <c r="D4" t="s">
        <v>186</v>
      </c>
    </row>
    <row r="5" spans="1:4">
      <c r="A5" s="30" t="s">
        <v>190</v>
      </c>
      <c r="B5" s="29" t="s">
        <v>185</v>
      </c>
      <c r="C5" s="31" t="s">
        <v>41</v>
      </c>
      <c r="D5" t="s">
        <v>186</v>
      </c>
    </row>
    <row r="6" spans="1:4">
      <c r="A6" s="30" t="s">
        <v>191</v>
      </c>
      <c r="B6" s="29" t="s">
        <v>185</v>
      </c>
      <c r="C6" s="31" t="s">
        <v>41</v>
      </c>
      <c r="D6" t="s">
        <v>186</v>
      </c>
    </row>
    <row r="7" spans="1:4">
      <c r="A7" s="30" t="s">
        <v>192</v>
      </c>
      <c r="B7" s="29" t="s">
        <v>185</v>
      </c>
      <c r="C7" s="31" t="s">
        <v>42</v>
      </c>
      <c r="D7" t="s">
        <v>186</v>
      </c>
    </row>
    <row r="8" spans="1:4">
      <c r="A8" s="30" t="s">
        <v>193</v>
      </c>
      <c r="B8" s="29" t="s">
        <v>185</v>
      </c>
      <c r="C8" s="31" t="s">
        <v>40</v>
      </c>
      <c r="D8" t="s">
        <v>186</v>
      </c>
    </row>
    <row r="9" spans="1:4">
      <c r="A9" s="30" t="s">
        <v>194</v>
      </c>
      <c r="B9" s="29" t="s">
        <v>185</v>
      </c>
      <c r="C9" s="31" t="s">
        <v>40</v>
      </c>
      <c r="D9" t="s">
        <v>186</v>
      </c>
    </row>
    <row r="10" spans="1:4">
      <c r="A10" s="30" t="s">
        <v>195</v>
      </c>
      <c r="B10" s="29" t="s">
        <v>185</v>
      </c>
      <c r="C10" s="31" t="s">
        <v>42</v>
      </c>
      <c r="D10" t="s">
        <v>186</v>
      </c>
    </row>
    <row r="11" spans="1:4">
      <c r="A11" s="30" t="s">
        <v>196</v>
      </c>
      <c r="B11" s="29" t="s">
        <v>185</v>
      </c>
      <c r="C11" s="31" t="s">
        <v>40</v>
      </c>
      <c r="D11" t="s">
        <v>186</v>
      </c>
    </row>
    <row r="12" spans="1:4">
      <c r="A12" s="30" t="s">
        <v>197</v>
      </c>
      <c r="B12" s="29" t="s">
        <v>185</v>
      </c>
      <c r="C12" s="31" t="s">
        <v>40</v>
      </c>
      <c r="D12" t="s">
        <v>186</v>
      </c>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3BE5-A41F-4F5F-BB2F-041F5FDE1E30}">
  <dimension ref="A1:D800"/>
  <sheetViews>
    <sheetView topLeftCell="A4" workbookViewId="0">
      <selection activeCell="B20" sqref="B20:B28"/>
    </sheetView>
  </sheetViews>
  <sheetFormatPr defaultColWidth="79.21875" defaultRowHeight="14.4"/>
  <cols>
    <col min="1" max="1" width="6.88671875" bestFit="1" customWidth="1"/>
    <col min="2" max="2" width="79.109375" bestFit="1" customWidth="1"/>
    <col min="3" max="3" width="22.5546875" bestFit="1" customWidth="1"/>
    <col min="4" max="4" width="16.44140625" customWidth="1"/>
  </cols>
  <sheetData>
    <row r="1" spans="1:4" hidden="1">
      <c r="A1" s="29" t="s">
        <v>198</v>
      </c>
    </row>
    <row r="2" spans="1:4" hidden="1">
      <c r="A2" s="29"/>
      <c r="B2" s="29" t="s">
        <v>179</v>
      </c>
    </row>
    <row r="3" spans="1:4" hidden="1">
      <c r="A3" s="29"/>
      <c r="B3" s="29" t="s">
        <v>180</v>
      </c>
    </row>
    <row r="4" spans="1:4">
      <c r="A4" s="29" t="s">
        <v>188</v>
      </c>
      <c r="B4" s="29" t="s">
        <v>181</v>
      </c>
      <c r="C4" t="str">
        <f>B2</f>
        <v>Processzor típusa &lt;/label&gt;</v>
      </c>
      <c r="D4" t="s">
        <v>336</v>
      </c>
    </row>
    <row r="5" spans="1:4">
      <c r="A5" s="29" t="s">
        <v>189</v>
      </c>
      <c r="B5" s="29" t="s">
        <v>182</v>
      </c>
      <c r="C5" t="str">
        <f>C4</f>
        <v>Processzor típusa &lt;/label&gt;</v>
      </c>
      <c r="D5" t="s">
        <v>336</v>
      </c>
    </row>
    <row r="6" spans="1:4">
      <c r="A6" s="29" t="s">
        <v>190</v>
      </c>
      <c r="B6" s="29" t="s">
        <v>183</v>
      </c>
      <c r="C6" t="str">
        <f t="shared" ref="C6:C13" si="0">C5</f>
        <v>Processzor típusa &lt;/label&gt;</v>
      </c>
      <c r="D6" t="s">
        <v>336</v>
      </c>
    </row>
    <row r="7" spans="1:4">
      <c r="A7" s="29" t="s">
        <v>191</v>
      </c>
      <c r="B7" s="29" t="s">
        <v>183</v>
      </c>
      <c r="C7" t="str">
        <f t="shared" si="0"/>
        <v>Processzor típusa &lt;/label&gt;</v>
      </c>
      <c r="D7" t="s">
        <v>336</v>
      </c>
    </row>
    <row r="8" spans="1:4">
      <c r="A8" s="29" t="s">
        <v>192</v>
      </c>
      <c r="B8" s="29" t="s">
        <v>184</v>
      </c>
      <c r="C8" t="str">
        <f t="shared" si="0"/>
        <v>Processzor típusa &lt;/label&gt;</v>
      </c>
      <c r="D8" t="s">
        <v>336</v>
      </c>
    </row>
    <row r="9" spans="1:4">
      <c r="A9" s="29" t="s">
        <v>193</v>
      </c>
      <c r="B9" s="29" t="s">
        <v>182</v>
      </c>
      <c r="C9" t="str">
        <f t="shared" si="0"/>
        <v>Processzor típusa &lt;/label&gt;</v>
      </c>
      <c r="D9" t="s">
        <v>336</v>
      </c>
    </row>
    <row r="10" spans="1:4">
      <c r="A10" s="29" t="s">
        <v>194</v>
      </c>
      <c r="B10" s="29" t="s">
        <v>182</v>
      </c>
      <c r="C10" t="str">
        <f t="shared" si="0"/>
        <v>Processzor típusa &lt;/label&gt;</v>
      </c>
      <c r="D10" t="s">
        <v>336</v>
      </c>
    </row>
    <row r="11" spans="1:4">
      <c r="A11" s="29" t="s">
        <v>195</v>
      </c>
      <c r="B11" s="29" t="s">
        <v>184</v>
      </c>
      <c r="C11" t="str">
        <f t="shared" si="0"/>
        <v>Processzor típusa &lt;/label&gt;</v>
      </c>
      <c r="D11" t="s">
        <v>336</v>
      </c>
    </row>
    <row r="12" spans="1:4">
      <c r="A12" s="29" t="s">
        <v>196</v>
      </c>
      <c r="B12" s="29" t="s">
        <v>182</v>
      </c>
      <c r="C12" t="str">
        <f t="shared" si="0"/>
        <v>Processzor típusa &lt;/label&gt;</v>
      </c>
      <c r="D12" t="s">
        <v>336</v>
      </c>
    </row>
    <row r="13" spans="1:4">
      <c r="A13" s="29" t="s">
        <v>197</v>
      </c>
      <c r="B13" s="29" t="s">
        <v>182</v>
      </c>
      <c r="C13" t="str">
        <f t="shared" si="0"/>
        <v>Processzor típusa &lt;/label&gt;</v>
      </c>
      <c r="D13" t="s">
        <v>336</v>
      </c>
    </row>
    <row r="14" spans="1:4" hidden="1">
      <c r="A14" s="29"/>
      <c r="B14" s="29" t="s">
        <v>199</v>
      </c>
      <c r="D14" t="s">
        <v>336</v>
      </c>
    </row>
    <row r="15" spans="1:4" hidden="1">
      <c r="A15" s="29"/>
      <c r="B15" s="29" t="s">
        <v>200</v>
      </c>
      <c r="D15" t="s">
        <v>336</v>
      </c>
    </row>
    <row r="16" spans="1:4" hidden="1">
      <c r="A16" s="29"/>
      <c r="B16" s="29" t="s">
        <v>201</v>
      </c>
      <c r="D16" t="s">
        <v>336</v>
      </c>
    </row>
    <row r="17" spans="1:4" hidden="1">
      <c r="A17" s="29"/>
      <c r="B17" s="29" t="s">
        <v>198</v>
      </c>
      <c r="D17" t="s">
        <v>336</v>
      </c>
    </row>
    <row r="18" spans="1:4" hidden="1">
      <c r="A18" s="29"/>
      <c r="B18" s="29" t="s">
        <v>202</v>
      </c>
      <c r="D18" t="s">
        <v>336</v>
      </c>
    </row>
    <row r="19" spans="1:4" hidden="1">
      <c r="A19" s="29"/>
      <c r="B19" s="29" t="s">
        <v>180</v>
      </c>
      <c r="D19" t="s">
        <v>336</v>
      </c>
    </row>
    <row r="20" spans="1:4">
      <c r="A20" s="29" t="s">
        <v>188</v>
      </c>
      <c r="B20" s="29" t="s">
        <v>203</v>
      </c>
      <c r="C20" t="str">
        <f>B18</f>
        <v>Processzor modell &lt;/label&gt;</v>
      </c>
      <c r="D20" t="s">
        <v>336</v>
      </c>
    </row>
    <row r="21" spans="1:4">
      <c r="A21" s="29" t="s">
        <v>189</v>
      </c>
      <c r="B21" s="29" t="s">
        <v>204</v>
      </c>
      <c r="C21" t="str">
        <f>C20</f>
        <v>Processzor modell &lt;/label&gt;</v>
      </c>
      <c r="D21" t="s">
        <v>336</v>
      </c>
    </row>
    <row r="22" spans="1:4">
      <c r="A22" s="29" t="s">
        <v>190</v>
      </c>
      <c r="B22" s="29" t="s">
        <v>205</v>
      </c>
      <c r="C22" t="str">
        <f t="shared" ref="C22:C29" si="1">C21</f>
        <v>Processzor modell &lt;/label&gt;</v>
      </c>
      <c r="D22" t="s">
        <v>336</v>
      </c>
    </row>
    <row r="23" spans="1:4">
      <c r="A23" s="29" t="s">
        <v>191</v>
      </c>
      <c r="B23" s="29" t="s">
        <v>206</v>
      </c>
      <c r="C23" t="str">
        <f t="shared" si="1"/>
        <v>Processzor modell &lt;/label&gt;</v>
      </c>
      <c r="D23" t="s">
        <v>336</v>
      </c>
    </row>
    <row r="24" spans="1:4">
      <c r="A24" s="29" t="s">
        <v>192</v>
      </c>
      <c r="B24" s="29" t="s">
        <v>207</v>
      </c>
      <c r="C24" t="str">
        <f t="shared" si="1"/>
        <v>Processzor modell &lt;/label&gt;</v>
      </c>
      <c r="D24" t="s">
        <v>336</v>
      </c>
    </row>
    <row r="25" spans="1:4">
      <c r="A25" s="29" t="s">
        <v>193</v>
      </c>
      <c r="B25" s="29" t="s">
        <v>204</v>
      </c>
      <c r="C25" t="str">
        <f t="shared" si="1"/>
        <v>Processzor modell &lt;/label&gt;</v>
      </c>
      <c r="D25" t="s">
        <v>336</v>
      </c>
    </row>
    <row r="26" spans="1:4">
      <c r="A26" s="29" t="s">
        <v>194</v>
      </c>
      <c r="B26" s="29" t="s">
        <v>208</v>
      </c>
      <c r="C26" t="str">
        <f t="shared" si="1"/>
        <v>Processzor modell &lt;/label&gt;</v>
      </c>
      <c r="D26" t="s">
        <v>336</v>
      </c>
    </row>
    <row r="27" spans="1:4">
      <c r="A27" s="29" t="s">
        <v>195</v>
      </c>
      <c r="B27" s="29" t="s">
        <v>209</v>
      </c>
      <c r="C27" t="str">
        <f t="shared" si="1"/>
        <v>Processzor modell &lt;/label&gt;</v>
      </c>
      <c r="D27" t="s">
        <v>336</v>
      </c>
    </row>
    <row r="28" spans="1:4">
      <c r="A28" s="29" t="s">
        <v>196</v>
      </c>
      <c r="B28" s="29" t="s">
        <v>210</v>
      </c>
      <c r="C28" t="str">
        <f t="shared" si="1"/>
        <v>Processzor modell &lt;/label&gt;</v>
      </c>
      <c r="D28" t="s">
        <v>336</v>
      </c>
    </row>
    <row r="29" spans="1:4">
      <c r="A29" s="29" t="s">
        <v>197</v>
      </c>
      <c r="B29" s="29" t="s">
        <v>211</v>
      </c>
      <c r="C29" t="str">
        <f t="shared" si="1"/>
        <v>Processzor modell &lt;/label&gt;</v>
      </c>
      <c r="D29" t="s">
        <v>336</v>
      </c>
    </row>
    <row r="30" spans="1:4" hidden="1">
      <c r="A30" s="29"/>
      <c r="B30" s="29" t="s">
        <v>199</v>
      </c>
    </row>
    <row r="31" spans="1:4" hidden="1">
      <c r="A31" s="29"/>
      <c r="B31" s="29" t="s">
        <v>200</v>
      </c>
    </row>
    <row r="32" spans="1:4" hidden="1">
      <c r="A32" s="29"/>
      <c r="B32" s="29" t="s">
        <v>201</v>
      </c>
    </row>
    <row r="33" spans="1:4" hidden="1">
      <c r="A33" s="29"/>
      <c r="B33" s="29" t="s">
        <v>198</v>
      </c>
    </row>
    <row r="34" spans="1:4" hidden="1">
      <c r="A34" s="29"/>
      <c r="B34" s="29" t="s">
        <v>212</v>
      </c>
    </row>
    <row r="35" spans="1:4" hidden="1">
      <c r="A35" s="29"/>
      <c r="B35" s="29" t="s">
        <v>180</v>
      </c>
    </row>
    <row r="36" spans="1:4">
      <c r="A36" s="29" t="s">
        <v>188</v>
      </c>
      <c r="B36" s="29" t="s">
        <v>213</v>
      </c>
      <c r="C36" t="str">
        <f>B34</f>
        <v>Processzor órajel &lt;/label&gt;</v>
      </c>
      <c r="D36">
        <v>3.3</v>
      </c>
    </row>
    <row r="37" spans="1:4">
      <c r="A37" s="29" t="s">
        <v>189</v>
      </c>
      <c r="B37" s="29" t="s">
        <v>214</v>
      </c>
      <c r="C37" t="str">
        <f>C36</f>
        <v>Processzor órajel &lt;/label&gt;</v>
      </c>
      <c r="D37">
        <v>3.2</v>
      </c>
    </row>
    <row r="38" spans="1:4">
      <c r="A38" s="29" t="s">
        <v>190</v>
      </c>
      <c r="B38" s="29" t="s">
        <v>213</v>
      </c>
      <c r="C38" t="str">
        <f t="shared" ref="C38:C45" si="2">C37</f>
        <v>Processzor órajel &lt;/label&gt;</v>
      </c>
      <c r="D38">
        <v>3.3</v>
      </c>
    </row>
    <row r="39" spans="1:4">
      <c r="A39" s="29" t="s">
        <v>191</v>
      </c>
      <c r="B39" s="29" t="s">
        <v>215</v>
      </c>
      <c r="C39" t="str">
        <f t="shared" si="2"/>
        <v>Processzor órajel &lt;/label&gt;</v>
      </c>
      <c r="D39">
        <v>4.5</v>
      </c>
    </row>
    <row r="40" spans="1:4">
      <c r="A40" s="29" t="s">
        <v>192</v>
      </c>
      <c r="B40" s="29" t="s">
        <v>216</v>
      </c>
      <c r="C40" t="str">
        <f t="shared" si="2"/>
        <v>Processzor órajel &lt;/label&gt;</v>
      </c>
      <c r="D40">
        <v>3.5</v>
      </c>
    </row>
    <row r="41" spans="1:4">
      <c r="A41" s="29" t="s">
        <v>193</v>
      </c>
      <c r="B41" s="29" t="s">
        <v>214</v>
      </c>
      <c r="C41" t="str">
        <f t="shared" si="2"/>
        <v>Processzor órajel &lt;/label&gt;</v>
      </c>
      <c r="D41">
        <v>3.2</v>
      </c>
    </row>
    <row r="42" spans="1:4">
      <c r="A42" s="29" t="s">
        <v>194</v>
      </c>
      <c r="B42" s="29" t="s">
        <v>214</v>
      </c>
      <c r="C42" t="str">
        <f t="shared" si="2"/>
        <v>Processzor órajel &lt;/label&gt;</v>
      </c>
      <c r="D42">
        <v>3.2</v>
      </c>
    </row>
    <row r="43" spans="1:4">
      <c r="A43" s="29" t="s">
        <v>195</v>
      </c>
      <c r="B43" s="29" t="s">
        <v>216</v>
      </c>
      <c r="C43" t="str">
        <f t="shared" si="2"/>
        <v>Processzor órajel &lt;/label&gt;</v>
      </c>
      <c r="D43">
        <v>3.5</v>
      </c>
    </row>
    <row r="44" spans="1:4">
      <c r="A44" s="29" t="s">
        <v>196</v>
      </c>
      <c r="B44" s="29" t="s">
        <v>217</v>
      </c>
      <c r="C44" t="str">
        <f t="shared" si="2"/>
        <v>Processzor órajel &lt;/label&gt;</v>
      </c>
      <c r="D44">
        <v>3.2</v>
      </c>
    </row>
    <row r="45" spans="1:4">
      <c r="A45" s="29" t="s">
        <v>197</v>
      </c>
      <c r="B45" s="29" t="s">
        <v>217</v>
      </c>
      <c r="C45" t="str">
        <f t="shared" si="2"/>
        <v>Processzor órajel &lt;/label&gt;</v>
      </c>
      <c r="D45">
        <v>3.2</v>
      </c>
    </row>
    <row r="46" spans="1:4" hidden="1">
      <c r="A46" s="29"/>
      <c r="B46" s="29" t="s">
        <v>199</v>
      </c>
    </row>
    <row r="47" spans="1:4" hidden="1">
      <c r="A47" s="29"/>
      <c r="B47" s="29" t="s">
        <v>200</v>
      </c>
    </row>
    <row r="48" spans="1:4" hidden="1">
      <c r="A48" s="29"/>
      <c r="B48" s="29" t="s">
        <v>201</v>
      </c>
    </row>
    <row r="49" spans="1:4" hidden="1">
      <c r="A49" s="29"/>
      <c r="B49" s="29" t="s">
        <v>198</v>
      </c>
    </row>
    <row r="50" spans="1:4" hidden="1">
      <c r="A50" s="29"/>
      <c r="B50" s="29" t="s">
        <v>218</v>
      </c>
    </row>
    <row r="51" spans="1:4" hidden="1">
      <c r="A51" s="29"/>
      <c r="B51" s="29" t="s">
        <v>180</v>
      </c>
    </row>
    <row r="52" spans="1:4">
      <c r="A52" s="29" t="s">
        <v>188</v>
      </c>
      <c r="B52" s="29" t="s">
        <v>219</v>
      </c>
      <c r="C52" t="str">
        <f>B50</f>
        <v>Cache mérete &lt;/label&gt;</v>
      </c>
      <c r="D52">
        <v>16</v>
      </c>
    </row>
    <row r="53" spans="1:4">
      <c r="A53" s="29" t="s">
        <v>189</v>
      </c>
      <c r="B53" s="29" t="s">
        <v>219</v>
      </c>
      <c r="C53" t="str">
        <f>C52</f>
        <v>Cache mérete &lt;/label&gt;</v>
      </c>
      <c r="D53">
        <v>16</v>
      </c>
    </row>
    <row r="54" spans="1:4">
      <c r="A54" s="29" t="s">
        <v>190</v>
      </c>
      <c r="B54" s="29" t="s">
        <v>220</v>
      </c>
      <c r="C54" t="str">
        <f t="shared" ref="C54:C61" si="3">C53</f>
        <v>Cache mérete &lt;/label&gt;</v>
      </c>
      <c r="D54">
        <v>12</v>
      </c>
    </row>
    <row r="55" spans="1:4">
      <c r="A55" s="29" t="s">
        <v>191</v>
      </c>
      <c r="B55" s="29" t="s">
        <v>221</v>
      </c>
      <c r="C55" t="str">
        <f t="shared" si="3"/>
        <v>Cache mérete &lt;/label&gt;</v>
      </c>
      <c r="D55">
        <v>18</v>
      </c>
    </row>
    <row r="56" spans="1:4">
      <c r="A56" s="29" t="s">
        <v>192</v>
      </c>
      <c r="B56" s="29" t="s">
        <v>222</v>
      </c>
      <c r="C56" t="str">
        <f t="shared" si="3"/>
        <v>Cache mérete &lt;/label&gt;</v>
      </c>
      <c r="D56">
        <v>24</v>
      </c>
    </row>
    <row r="57" spans="1:4">
      <c r="A57" s="29" t="s">
        <v>193</v>
      </c>
      <c r="B57" s="29" t="s">
        <v>219</v>
      </c>
      <c r="C57" t="str">
        <f t="shared" si="3"/>
        <v>Cache mérete &lt;/label&gt;</v>
      </c>
      <c r="D57">
        <v>16</v>
      </c>
    </row>
    <row r="58" spans="1:4">
      <c r="A58" s="29" t="s">
        <v>194</v>
      </c>
      <c r="B58" s="29" t="s">
        <v>219</v>
      </c>
      <c r="C58" t="str">
        <f t="shared" si="3"/>
        <v>Cache mérete &lt;/label&gt;</v>
      </c>
      <c r="D58">
        <v>16</v>
      </c>
    </row>
    <row r="59" spans="1:4">
      <c r="A59" s="29" t="s">
        <v>195</v>
      </c>
      <c r="B59" s="29" t="s">
        <v>222</v>
      </c>
      <c r="C59" t="str">
        <f t="shared" si="3"/>
        <v>Cache mérete &lt;/label&gt;</v>
      </c>
      <c r="D59">
        <v>24</v>
      </c>
    </row>
    <row r="60" spans="1:4">
      <c r="A60" s="29" t="s">
        <v>196</v>
      </c>
      <c r="B60" s="29" t="s">
        <v>219</v>
      </c>
      <c r="C60" t="str">
        <f t="shared" si="3"/>
        <v>Cache mérete &lt;/label&gt;</v>
      </c>
      <c r="D60">
        <v>16</v>
      </c>
    </row>
    <row r="61" spans="1:4">
      <c r="A61" s="29" t="s">
        <v>197</v>
      </c>
      <c r="B61" s="29" t="s">
        <v>219</v>
      </c>
      <c r="C61" t="str">
        <f t="shared" si="3"/>
        <v>Cache mérete &lt;/label&gt;</v>
      </c>
      <c r="D61">
        <v>16</v>
      </c>
    </row>
    <row r="62" spans="1:4">
      <c r="A62" s="29"/>
      <c r="B62" s="29" t="s">
        <v>199</v>
      </c>
    </row>
    <row r="63" spans="1:4">
      <c r="A63" s="29"/>
      <c r="B63" s="29" t="s">
        <v>200</v>
      </c>
    </row>
    <row r="64" spans="1:4">
      <c r="A64" s="29"/>
      <c r="B64" s="29" t="s">
        <v>200</v>
      </c>
    </row>
    <row r="65" spans="1:2">
      <c r="A65" s="29"/>
      <c r="B65" s="29" t="s">
        <v>223</v>
      </c>
    </row>
    <row r="66" spans="1:2">
      <c r="A66" s="29"/>
      <c r="B66" s="29" t="s">
        <v>224</v>
      </c>
    </row>
    <row r="67" spans="1:2">
      <c r="A67" s="29"/>
      <c r="B67" s="29" t="s">
        <v>225</v>
      </c>
    </row>
    <row r="68" spans="1:2">
      <c r="A68" s="29"/>
      <c r="B68" s="29" t="s">
        <v>226</v>
      </c>
    </row>
    <row r="69" spans="1:2">
      <c r="A69" s="29"/>
      <c r="B69" s="29" t="s">
        <v>227</v>
      </c>
    </row>
    <row r="70" spans="1:2">
      <c r="A70" s="29"/>
      <c r="B70" s="29" t="s">
        <v>228</v>
      </c>
    </row>
    <row r="71" spans="1:2">
      <c r="A71" s="29"/>
      <c r="B71" s="29" t="s">
        <v>201</v>
      </c>
    </row>
    <row r="72" spans="1:2">
      <c r="A72" s="29"/>
      <c r="B72" s="29" t="s">
        <v>198</v>
      </c>
    </row>
    <row r="73" spans="1:2">
      <c r="A73" s="29"/>
      <c r="B73" s="29" t="s">
        <v>229</v>
      </c>
    </row>
    <row r="74" spans="1:2">
      <c r="A74" s="29"/>
      <c r="B74" s="29" t="s">
        <v>180</v>
      </c>
    </row>
    <row r="75" spans="1:2">
      <c r="A75" s="29"/>
      <c r="B75" s="29" t="s">
        <v>230</v>
      </c>
    </row>
    <row r="76" spans="1:2">
      <c r="A76" s="29"/>
      <c r="B76" s="29" t="s">
        <v>230</v>
      </c>
    </row>
    <row r="77" spans="1:2">
      <c r="A77" s="29"/>
      <c r="B77" s="29" t="s">
        <v>231</v>
      </c>
    </row>
    <row r="78" spans="1:2">
      <c r="A78" s="29"/>
      <c r="B78" s="29" t="s">
        <v>230</v>
      </c>
    </row>
    <row r="79" spans="1:2">
      <c r="A79" s="29"/>
      <c r="B79" s="29" t="s">
        <v>231</v>
      </c>
    </row>
    <row r="80" spans="1:2">
      <c r="A80" s="29"/>
      <c r="B80" s="29" t="s">
        <v>231</v>
      </c>
    </row>
    <row r="81" spans="1:2">
      <c r="A81" s="29"/>
      <c r="B81" s="29" t="s">
        <v>230</v>
      </c>
    </row>
    <row r="82" spans="1:2">
      <c r="A82" s="29"/>
      <c r="B82" s="29" t="s">
        <v>231</v>
      </c>
    </row>
    <row r="83" spans="1:2">
      <c r="A83" s="29"/>
      <c r="B83" s="29" t="s">
        <v>230</v>
      </c>
    </row>
    <row r="84" spans="1:2">
      <c r="A84" s="29"/>
      <c r="B84" s="29" t="s">
        <v>231</v>
      </c>
    </row>
    <row r="85" spans="1:2">
      <c r="A85" s="29"/>
      <c r="B85" s="29" t="s">
        <v>199</v>
      </c>
    </row>
    <row r="86" spans="1:2">
      <c r="A86" s="29"/>
      <c r="B86" s="29" t="s">
        <v>200</v>
      </c>
    </row>
    <row r="87" spans="1:2">
      <c r="A87" s="29"/>
      <c r="B87" s="29" t="s">
        <v>201</v>
      </c>
    </row>
    <row r="88" spans="1:2">
      <c r="A88" s="29"/>
      <c r="B88" s="29" t="s">
        <v>198</v>
      </c>
    </row>
    <row r="89" spans="1:2">
      <c r="A89" s="29"/>
      <c r="B89" s="29" t="s">
        <v>232</v>
      </c>
    </row>
    <row r="90" spans="1:2">
      <c r="A90" s="29"/>
      <c r="B90" s="29" t="s">
        <v>180</v>
      </c>
    </row>
    <row r="91" spans="1:2">
      <c r="A91" s="29"/>
      <c r="B91" s="29" t="s">
        <v>233</v>
      </c>
    </row>
    <row r="92" spans="1:2">
      <c r="A92" s="29"/>
      <c r="B92" s="29" t="s">
        <v>234</v>
      </c>
    </row>
    <row r="93" spans="1:2">
      <c r="A93" s="29"/>
      <c r="B93" s="29" t="s">
        <v>234</v>
      </c>
    </row>
    <row r="94" spans="1:2">
      <c r="A94" s="29"/>
      <c r="B94" s="29" t="s">
        <v>234</v>
      </c>
    </row>
    <row r="95" spans="1:2">
      <c r="A95" s="29"/>
      <c r="B95" s="29" t="s">
        <v>234</v>
      </c>
    </row>
    <row r="96" spans="1:2">
      <c r="A96" s="29"/>
      <c r="B96" s="29" t="s">
        <v>234</v>
      </c>
    </row>
    <row r="97" spans="1:2">
      <c r="A97" s="29"/>
      <c r="B97" s="29" t="s">
        <v>234</v>
      </c>
    </row>
    <row r="98" spans="1:2">
      <c r="A98" s="29"/>
      <c r="B98" s="29" t="s">
        <v>234</v>
      </c>
    </row>
    <row r="99" spans="1:2">
      <c r="A99" s="29"/>
      <c r="B99" s="29" t="s">
        <v>234</v>
      </c>
    </row>
    <row r="100" spans="1:2">
      <c r="A100" s="29"/>
      <c r="B100" s="29" t="s">
        <v>233</v>
      </c>
    </row>
    <row r="101" spans="1:2">
      <c r="A101" s="29"/>
      <c r="B101" s="29" t="s">
        <v>199</v>
      </c>
    </row>
    <row r="102" spans="1:2">
      <c r="A102" s="29"/>
      <c r="B102" s="29" t="s">
        <v>200</v>
      </c>
    </row>
    <row r="103" spans="1:2">
      <c r="A103" s="29"/>
      <c r="B103" s="29" t="s">
        <v>201</v>
      </c>
    </row>
    <row r="104" spans="1:2">
      <c r="A104" s="29"/>
      <c r="B104" s="29" t="s">
        <v>198</v>
      </c>
    </row>
    <row r="105" spans="1:2">
      <c r="A105" s="29"/>
      <c r="B105" s="29" t="s">
        <v>235</v>
      </c>
    </row>
    <row r="106" spans="1:2">
      <c r="A106" s="29"/>
      <c r="B106" s="29" t="s">
        <v>180</v>
      </c>
    </row>
    <row r="107" spans="1:2">
      <c r="A107" s="29"/>
      <c r="B107" s="29" t="s">
        <v>236</v>
      </c>
    </row>
    <row r="108" spans="1:2">
      <c r="A108" s="29"/>
      <c r="B108" s="29" t="s">
        <v>237</v>
      </c>
    </row>
    <row r="109" spans="1:2">
      <c r="A109" s="29"/>
      <c r="B109" s="29" t="s">
        <v>236</v>
      </c>
    </row>
    <row r="110" spans="1:2">
      <c r="A110" s="29"/>
      <c r="B110" s="29" t="s">
        <v>236</v>
      </c>
    </row>
    <row r="111" spans="1:2">
      <c r="A111" s="29"/>
      <c r="B111" s="29" t="s">
        <v>237</v>
      </c>
    </row>
    <row r="112" spans="1:2">
      <c r="A112" s="29"/>
      <c r="B112" s="29" t="s">
        <v>237</v>
      </c>
    </row>
    <row r="113" spans="1:2">
      <c r="A113" s="29"/>
      <c r="B113" s="29" t="s">
        <v>237</v>
      </c>
    </row>
    <row r="114" spans="1:2">
      <c r="A114" s="29"/>
      <c r="B114" s="29" t="s">
        <v>237</v>
      </c>
    </row>
    <row r="115" spans="1:2">
      <c r="A115" s="29"/>
      <c r="B115" s="29" t="s">
        <v>237</v>
      </c>
    </row>
    <row r="116" spans="1:2">
      <c r="A116" s="29"/>
      <c r="B116" s="29" t="s">
        <v>238</v>
      </c>
    </row>
    <row r="117" spans="1:2">
      <c r="A117" s="29"/>
      <c r="B117" s="29" t="s">
        <v>199</v>
      </c>
    </row>
    <row r="118" spans="1:2">
      <c r="A118" s="29"/>
      <c r="B118" s="29" t="s">
        <v>200</v>
      </c>
    </row>
    <row r="119" spans="1:2">
      <c r="A119" s="29"/>
      <c r="B119" s="29" t="s">
        <v>201</v>
      </c>
    </row>
    <row r="120" spans="1:2">
      <c r="A120" s="29"/>
      <c r="B120" s="29" t="s">
        <v>198</v>
      </c>
    </row>
    <row r="121" spans="1:2">
      <c r="A121" s="29"/>
      <c r="B121" s="29" t="s">
        <v>239</v>
      </c>
    </row>
    <row r="122" spans="1:2">
      <c r="A122" s="29"/>
      <c r="B122" s="29" t="s">
        <v>180</v>
      </c>
    </row>
    <row r="123" spans="1:2">
      <c r="A123" s="29"/>
      <c r="B123" s="29" t="s">
        <v>236</v>
      </c>
    </row>
    <row r="124" spans="1:2">
      <c r="A124" s="29"/>
      <c r="B124" s="29" t="s">
        <v>236</v>
      </c>
    </row>
    <row r="125" spans="1:2">
      <c r="A125" s="29"/>
      <c r="B125" s="29" t="s">
        <v>236</v>
      </c>
    </row>
    <row r="126" spans="1:2">
      <c r="A126" s="29"/>
      <c r="B126" s="29" t="s">
        <v>236</v>
      </c>
    </row>
    <row r="127" spans="1:2">
      <c r="A127" s="29"/>
      <c r="B127" s="29" t="s">
        <v>236</v>
      </c>
    </row>
    <row r="128" spans="1:2">
      <c r="A128" s="29"/>
      <c r="B128" s="29" t="s">
        <v>240</v>
      </c>
    </row>
    <row r="129" spans="1:2">
      <c r="A129" s="29"/>
      <c r="B129" s="29" t="s">
        <v>236</v>
      </c>
    </row>
    <row r="130" spans="1:2">
      <c r="A130" s="29"/>
      <c r="B130" s="29" t="s">
        <v>236</v>
      </c>
    </row>
    <row r="131" spans="1:2">
      <c r="A131" s="29"/>
      <c r="B131" s="29" t="s">
        <v>240</v>
      </c>
    </row>
    <row r="132" spans="1:2">
      <c r="A132" s="29"/>
      <c r="B132" s="29" t="s">
        <v>236</v>
      </c>
    </row>
    <row r="133" spans="1:2">
      <c r="A133" s="29"/>
      <c r="B133" s="29" t="s">
        <v>199</v>
      </c>
    </row>
    <row r="134" spans="1:2">
      <c r="A134" s="29"/>
      <c r="B134" s="29" t="s">
        <v>200</v>
      </c>
    </row>
    <row r="135" spans="1:2">
      <c r="A135" s="29"/>
      <c r="B135" s="29" t="s">
        <v>201</v>
      </c>
    </row>
    <row r="136" spans="1:2">
      <c r="A136" s="29"/>
      <c r="B136" s="29" t="s">
        <v>198</v>
      </c>
    </row>
    <row r="137" spans="1:2">
      <c r="A137" s="29"/>
      <c r="B137" s="29" t="s">
        <v>241</v>
      </c>
    </row>
    <row r="138" spans="1:2">
      <c r="A138" s="29"/>
      <c r="B138" s="29" t="s">
        <v>180</v>
      </c>
    </row>
    <row r="139" spans="1:2">
      <c r="A139" s="29"/>
      <c r="B139" s="29" t="s">
        <v>236</v>
      </c>
    </row>
    <row r="140" spans="1:2">
      <c r="A140" s="29"/>
      <c r="B140" s="29" t="s">
        <v>236</v>
      </c>
    </row>
    <row r="141" spans="1:2">
      <c r="A141" s="29"/>
      <c r="B141" s="29" t="s">
        <v>236</v>
      </c>
    </row>
    <row r="142" spans="1:2">
      <c r="A142" s="29"/>
      <c r="B142" s="29" t="s">
        <v>236</v>
      </c>
    </row>
    <row r="143" spans="1:2">
      <c r="A143" s="29"/>
      <c r="B143" s="29" t="s">
        <v>236</v>
      </c>
    </row>
    <row r="144" spans="1:2">
      <c r="A144" s="29"/>
      <c r="B144" s="29" t="s">
        <v>236</v>
      </c>
    </row>
    <row r="145" spans="1:2">
      <c r="A145" s="29"/>
      <c r="B145" s="29" t="s">
        <v>236</v>
      </c>
    </row>
    <row r="146" spans="1:2">
      <c r="A146" s="29"/>
      <c r="B146" s="29" t="s">
        <v>236</v>
      </c>
    </row>
    <row r="147" spans="1:2">
      <c r="A147" s="29"/>
      <c r="B147" s="29" t="s">
        <v>242</v>
      </c>
    </row>
    <row r="148" spans="1:2">
      <c r="A148" s="29"/>
      <c r="B148" s="29" t="s">
        <v>236</v>
      </c>
    </row>
    <row r="149" spans="1:2">
      <c r="A149" s="29"/>
      <c r="B149" s="29" t="s">
        <v>199</v>
      </c>
    </row>
    <row r="150" spans="1:2">
      <c r="A150" s="29"/>
      <c r="B150" s="29" t="s">
        <v>200</v>
      </c>
    </row>
    <row r="151" spans="1:2">
      <c r="A151" s="29"/>
      <c r="B151" s="29" t="s">
        <v>200</v>
      </c>
    </row>
    <row r="152" spans="1:2">
      <c r="A152" s="29"/>
      <c r="B152" s="29" t="s">
        <v>223</v>
      </c>
    </row>
    <row r="153" spans="1:2">
      <c r="A153" s="29"/>
      <c r="B153" s="29" t="s">
        <v>224</v>
      </c>
    </row>
    <row r="154" spans="1:2">
      <c r="A154" s="29"/>
      <c r="B154" s="29" t="s">
        <v>243</v>
      </c>
    </row>
    <row r="155" spans="1:2">
      <c r="A155" s="29"/>
      <c r="B155" s="29" t="s">
        <v>226</v>
      </c>
    </row>
    <row r="156" spans="1:2">
      <c r="A156" s="29"/>
      <c r="B156" s="29" t="s">
        <v>227</v>
      </c>
    </row>
    <row r="157" spans="1:2">
      <c r="A157" s="29"/>
      <c r="B157" s="29" t="s">
        <v>228</v>
      </c>
    </row>
    <row r="158" spans="1:2">
      <c r="A158" s="29"/>
      <c r="B158" s="29" t="s">
        <v>244</v>
      </c>
    </row>
    <row r="159" spans="1:2">
      <c r="A159" s="29"/>
      <c r="B159" s="29" t="s">
        <v>198</v>
      </c>
    </row>
    <row r="160" spans="1:2">
      <c r="A160" s="29"/>
      <c r="B160" s="29" t="s">
        <v>245</v>
      </c>
    </row>
    <row r="161" spans="1:2">
      <c r="A161" s="29"/>
      <c r="B161" s="29" t="s">
        <v>180</v>
      </c>
    </row>
    <row r="162" spans="1:2">
      <c r="A162" s="29"/>
      <c r="B162" s="29" t="s">
        <v>246</v>
      </c>
    </row>
    <row r="163" spans="1:2">
      <c r="A163" s="29"/>
      <c r="B163" s="29" t="s">
        <v>246</v>
      </c>
    </row>
    <row r="164" spans="1:2">
      <c r="A164" s="29"/>
      <c r="B164" s="29" t="s">
        <v>246</v>
      </c>
    </row>
    <row r="165" spans="1:2">
      <c r="A165" s="29"/>
      <c r="B165" s="29" t="s">
        <v>246</v>
      </c>
    </row>
    <row r="166" spans="1:2">
      <c r="A166" s="29"/>
      <c r="B166" s="29" t="s">
        <v>246</v>
      </c>
    </row>
    <row r="167" spans="1:2">
      <c r="A167" s="29"/>
      <c r="B167" s="29" t="s">
        <v>246</v>
      </c>
    </row>
    <row r="168" spans="1:2">
      <c r="A168" s="29"/>
      <c r="B168" s="29" t="s">
        <v>246</v>
      </c>
    </row>
    <row r="169" spans="1:2">
      <c r="A169" s="29"/>
      <c r="B169" s="29" t="s">
        <v>246</v>
      </c>
    </row>
    <row r="170" spans="1:2">
      <c r="A170" s="29"/>
      <c r="B170" s="29" t="s">
        <v>246</v>
      </c>
    </row>
    <row r="171" spans="1:2">
      <c r="A171" s="29"/>
      <c r="B171" s="29" t="s">
        <v>246</v>
      </c>
    </row>
    <row r="172" spans="1:2">
      <c r="A172" s="29"/>
      <c r="B172" s="29" t="s">
        <v>199</v>
      </c>
    </row>
    <row r="173" spans="1:2">
      <c r="A173" s="29"/>
      <c r="B173" s="29" t="s">
        <v>200</v>
      </c>
    </row>
    <row r="174" spans="1:2">
      <c r="A174" s="29"/>
      <c r="B174" s="29" t="s">
        <v>244</v>
      </c>
    </row>
    <row r="175" spans="1:2">
      <c r="A175" s="29"/>
      <c r="B175" s="29" t="s">
        <v>198</v>
      </c>
    </row>
    <row r="176" spans="1:2">
      <c r="A176" s="29"/>
      <c r="B176" s="29" t="s">
        <v>247</v>
      </c>
    </row>
    <row r="177" spans="1:2">
      <c r="A177" s="29"/>
      <c r="B177" s="29" t="s">
        <v>180</v>
      </c>
    </row>
    <row r="178" spans="1:2">
      <c r="A178" s="29"/>
      <c r="B178" s="29" t="s">
        <v>248</v>
      </c>
    </row>
    <row r="179" spans="1:2">
      <c r="A179" s="29"/>
      <c r="B179" s="29" t="s">
        <v>248</v>
      </c>
    </row>
    <row r="180" spans="1:2">
      <c r="A180" s="29"/>
      <c r="B180" s="29" t="s">
        <v>248</v>
      </c>
    </row>
    <row r="181" spans="1:2">
      <c r="A181" s="29"/>
      <c r="B181" s="29" t="s">
        <v>248</v>
      </c>
    </row>
    <row r="182" spans="1:2">
      <c r="A182" s="29"/>
      <c r="B182" s="29" t="s">
        <v>248</v>
      </c>
    </row>
    <row r="183" spans="1:2">
      <c r="A183" s="29"/>
      <c r="B183" s="29" t="s">
        <v>248</v>
      </c>
    </row>
    <row r="184" spans="1:2">
      <c r="A184" s="29"/>
      <c r="B184" s="29" t="s">
        <v>248</v>
      </c>
    </row>
    <row r="185" spans="1:2">
      <c r="A185" s="29"/>
      <c r="B185" s="29" t="s">
        <v>248</v>
      </c>
    </row>
    <row r="186" spans="1:2">
      <c r="A186" s="29"/>
      <c r="B186" s="29" t="s">
        <v>248</v>
      </c>
    </row>
    <row r="187" spans="1:2">
      <c r="A187" s="29"/>
      <c r="B187" s="29" t="s">
        <v>248</v>
      </c>
    </row>
    <row r="188" spans="1:2">
      <c r="A188" s="29"/>
      <c r="B188" s="29" t="s">
        <v>199</v>
      </c>
    </row>
    <row r="189" spans="1:2">
      <c r="A189" s="29"/>
      <c r="B189" s="29" t="s">
        <v>200</v>
      </c>
    </row>
    <row r="190" spans="1:2">
      <c r="A190" s="29"/>
      <c r="B190" s="29" t="s">
        <v>201</v>
      </c>
    </row>
    <row r="191" spans="1:2">
      <c r="A191" s="29"/>
      <c r="B191" s="29" t="s">
        <v>198</v>
      </c>
    </row>
    <row r="192" spans="1:2">
      <c r="A192" s="29"/>
      <c r="B192" s="29" t="s">
        <v>249</v>
      </c>
    </row>
    <row r="193" spans="1:2">
      <c r="A193" s="29"/>
      <c r="B193" s="29" t="s">
        <v>180</v>
      </c>
    </row>
    <row r="194" spans="1:2">
      <c r="A194" s="29"/>
      <c r="B194" s="29" t="s">
        <v>250</v>
      </c>
    </row>
    <row r="195" spans="1:2">
      <c r="A195" s="29"/>
      <c r="B195" s="29" t="s">
        <v>251</v>
      </c>
    </row>
    <row r="196" spans="1:2">
      <c r="A196" s="29"/>
      <c r="B196" s="29" t="s">
        <v>252</v>
      </c>
    </row>
    <row r="197" spans="1:2">
      <c r="A197" s="29"/>
      <c r="B197" s="29" t="s">
        <v>252</v>
      </c>
    </row>
    <row r="198" spans="1:2">
      <c r="A198" s="29"/>
      <c r="B198" s="29" t="s">
        <v>252</v>
      </c>
    </row>
    <row r="199" spans="1:2">
      <c r="A199" s="29"/>
      <c r="B199" s="29" t="s">
        <v>251</v>
      </c>
    </row>
    <row r="200" spans="1:2">
      <c r="A200" s="29"/>
      <c r="B200" s="29" t="s">
        <v>252</v>
      </c>
    </row>
    <row r="201" spans="1:2">
      <c r="A201" s="29"/>
      <c r="B201" s="29" t="s">
        <v>252</v>
      </c>
    </row>
    <row r="202" spans="1:2">
      <c r="A202" s="29"/>
      <c r="B202" s="29" t="s">
        <v>252</v>
      </c>
    </row>
    <row r="203" spans="1:2">
      <c r="A203" s="29"/>
      <c r="B203" s="29" t="s">
        <v>251</v>
      </c>
    </row>
    <row r="204" spans="1:2">
      <c r="A204" s="29"/>
      <c r="B204" s="29" t="s">
        <v>199</v>
      </c>
    </row>
    <row r="205" spans="1:2">
      <c r="A205" s="29"/>
      <c r="B205" s="29" t="s">
        <v>200</v>
      </c>
    </row>
    <row r="206" spans="1:2">
      <c r="A206" s="29"/>
      <c r="B206" s="29" t="s">
        <v>244</v>
      </c>
    </row>
    <row r="207" spans="1:2" ht="86.4">
      <c r="A207" s="29"/>
      <c r="B207" s="29" t="s">
        <v>253</v>
      </c>
    </row>
    <row r="208" spans="1:2">
      <c r="A208" s="29"/>
      <c r="B208" s="29" t="s">
        <v>254</v>
      </c>
    </row>
    <row r="209" spans="1:2">
      <c r="A209" s="29"/>
      <c r="B209" s="29" t="s">
        <v>180</v>
      </c>
    </row>
    <row r="210" spans="1:2">
      <c r="A210" s="29"/>
      <c r="B210" s="29" t="s">
        <v>255</v>
      </c>
    </row>
    <row r="211" spans="1:2">
      <c r="A211" s="29"/>
      <c r="B211" s="29" t="s">
        <v>255</v>
      </c>
    </row>
    <row r="212" spans="1:2">
      <c r="A212" s="29"/>
      <c r="B212" s="29" t="s">
        <v>255</v>
      </c>
    </row>
    <row r="213" spans="1:2">
      <c r="A213" s="29"/>
      <c r="B213" s="29" t="s">
        <v>255</v>
      </c>
    </row>
    <row r="214" spans="1:2">
      <c r="A214" s="29"/>
      <c r="B214" s="29" t="s">
        <v>255</v>
      </c>
    </row>
    <row r="215" spans="1:2">
      <c r="A215" s="29"/>
      <c r="B215" s="29" t="s">
        <v>255</v>
      </c>
    </row>
    <row r="216" spans="1:2">
      <c r="A216" s="29"/>
      <c r="B216" s="29" t="s">
        <v>255</v>
      </c>
    </row>
    <row r="217" spans="1:2">
      <c r="A217" s="29"/>
      <c r="B217" s="29" t="s">
        <v>255</v>
      </c>
    </row>
    <row r="218" spans="1:2">
      <c r="A218" s="29"/>
      <c r="B218" s="29" t="s">
        <v>255</v>
      </c>
    </row>
    <row r="219" spans="1:2">
      <c r="A219" s="29"/>
      <c r="B219" s="29" t="s">
        <v>255</v>
      </c>
    </row>
    <row r="220" spans="1:2">
      <c r="A220" s="29"/>
      <c r="B220" s="29" t="s">
        <v>199</v>
      </c>
    </row>
    <row r="221" spans="1:2">
      <c r="A221" s="29"/>
      <c r="B221" s="29" t="s">
        <v>200</v>
      </c>
    </row>
    <row r="222" spans="1:2">
      <c r="A222" s="29"/>
      <c r="B222" s="29" t="s">
        <v>201</v>
      </c>
    </row>
    <row r="223" spans="1:2">
      <c r="A223" s="29"/>
      <c r="B223" s="29" t="s">
        <v>198</v>
      </c>
    </row>
    <row r="224" spans="1:2">
      <c r="A224" s="29"/>
      <c r="B224" s="29" t="s">
        <v>256</v>
      </c>
    </row>
    <row r="225" spans="1:2">
      <c r="A225" s="29"/>
      <c r="B225" s="29" t="s">
        <v>180</v>
      </c>
    </row>
    <row r="226" spans="1:2">
      <c r="A226" s="29"/>
      <c r="B226" s="29" t="s">
        <v>257</v>
      </c>
    </row>
    <row r="227" spans="1:2">
      <c r="A227" s="29"/>
      <c r="B227" s="29" t="s">
        <v>258</v>
      </c>
    </row>
    <row r="228" spans="1:2">
      <c r="A228" s="29"/>
      <c r="B228" s="29" t="s">
        <v>259</v>
      </c>
    </row>
    <row r="229" spans="1:2">
      <c r="A229" s="29"/>
      <c r="B229" s="29" t="s">
        <v>260</v>
      </c>
    </row>
    <row r="230" spans="1:2">
      <c r="A230" s="29"/>
      <c r="B230" s="29" t="s">
        <v>261</v>
      </c>
    </row>
    <row r="231" spans="1:2">
      <c r="A231" s="29"/>
      <c r="B231" s="29" t="s">
        <v>258</v>
      </c>
    </row>
    <row r="232" spans="1:2">
      <c r="A232" s="29"/>
      <c r="B232" s="29" t="s">
        <v>262</v>
      </c>
    </row>
    <row r="233" spans="1:2">
      <c r="A233" s="29"/>
      <c r="B233" s="29" t="s">
        <v>263</v>
      </c>
    </row>
    <row r="234" spans="1:2">
      <c r="A234" s="29"/>
      <c r="B234" s="29" t="s">
        <v>264</v>
      </c>
    </row>
    <row r="235" spans="1:2">
      <c r="A235" s="29"/>
      <c r="B235" s="29" t="s">
        <v>265</v>
      </c>
    </row>
    <row r="236" spans="1:2">
      <c r="A236" s="29"/>
      <c r="B236" s="29" t="s">
        <v>199</v>
      </c>
    </row>
    <row r="237" spans="1:2">
      <c r="A237" s="29"/>
      <c r="B237" s="29" t="s">
        <v>200</v>
      </c>
    </row>
    <row r="238" spans="1:2">
      <c r="A238" s="29"/>
      <c r="B238" s="29" t="s">
        <v>201</v>
      </c>
    </row>
    <row r="239" spans="1:2">
      <c r="A239" s="29"/>
      <c r="B239" s="29" t="s">
        <v>198</v>
      </c>
    </row>
    <row r="240" spans="1:2">
      <c r="A240" s="29"/>
      <c r="B240" s="29" t="s">
        <v>266</v>
      </c>
    </row>
    <row r="241" spans="1:2">
      <c r="A241" s="29"/>
      <c r="B241" s="29" t="s">
        <v>180</v>
      </c>
    </row>
    <row r="242" spans="1:2">
      <c r="A242" s="29"/>
      <c r="B242" s="29" t="s">
        <v>267</v>
      </c>
    </row>
    <row r="243" spans="1:2">
      <c r="A243" s="29"/>
      <c r="B243" s="29" t="s">
        <v>268</v>
      </c>
    </row>
    <row r="244" spans="1:2">
      <c r="A244" s="29"/>
      <c r="B244" s="29" t="s">
        <v>268</v>
      </c>
    </row>
    <row r="245" spans="1:2">
      <c r="A245" s="29"/>
      <c r="B245" s="29" t="s">
        <v>267</v>
      </c>
    </row>
    <row r="246" spans="1:2">
      <c r="A246" s="29"/>
      <c r="B246" s="29" t="s">
        <v>267</v>
      </c>
    </row>
    <row r="247" spans="1:2">
      <c r="A247" s="29"/>
      <c r="B247" s="29" t="s">
        <v>268</v>
      </c>
    </row>
    <row r="248" spans="1:2">
      <c r="A248" s="29"/>
      <c r="B248" s="29" t="s">
        <v>267</v>
      </c>
    </row>
    <row r="249" spans="1:2">
      <c r="A249" s="29"/>
      <c r="B249" s="29" t="s">
        <v>267</v>
      </c>
    </row>
    <row r="250" spans="1:2">
      <c r="A250" s="29"/>
      <c r="B250" s="29" t="s">
        <v>267</v>
      </c>
    </row>
    <row r="251" spans="1:2">
      <c r="A251" s="29"/>
      <c r="B251" s="29" t="s">
        <v>267</v>
      </c>
    </row>
    <row r="252" spans="1:2">
      <c r="A252" s="29"/>
      <c r="B252" s="29" t="s">
        <v>199</v>
      </c>
    </row>
    <row r="253" spans="1:2">
      <c r="A253" s="29"/>
      <c r="B253" s="29" t="s">
        <v>200</v>
      </c>
    </row>
    <row r="254" spans="1:2">
      <c r="A254" s="29"/>
      <c r="B254" s="29" t="s">
        <v>244</v>
      </c>
    </row>
    <row r="255" spans="1:2">
      <c r="A255" s="29"/>
      <c r="B255" s="29" t="s">
        <v>198</v>
      </c>
    </row>
    <row r="256" spans="1:2">
      <c r="A256" s="29"/>
      <c r="B256" s="29" t="s">
        <v>269</v>
      </c>
    </row>
    <row r="257" spans="1:2">
      <c r="A257" s="29"/>
      <c r="B257" s="29" t="s">
        <v>180</v>
      </c>
    </row>
    <row r="258" spans="1:2">
      <c r="A258" s="29"/>
      <c r="B258" s="29" t="s">
        <v>270</v>
      </c>
    </row>
    <row r="259" spans="1:2">
      <c r="A259" s="29"/>
      <c r="B259" s="29" t="s">
        <v>270</v>
      </c>
    </row>
    <row r="260" spans="1:2">
      <c r="A260" s="29"/>
      <c r="B260" s="29" t="s">
        <v>270</v>
      </c>
    </row>
    <row r="261" spans="1:2">
      <c r="A261" s="29"/>
      <c r="B261" s="29" t="s">
        <v>270</v>
      </c>
    </row>
    <row r="262" spans="1:2">
      <c r="A262" s="29"/>
      <c r="B262" s="29" t="s">
        <v>270</v>
      </c>
    </row>
    <row r="263" spans="1:2">
      <c r="A263" s="29"/>
      <c r="B263" s="29" t="s">
        <v>270</v>
      </c>
    </row>
    <row r="264" spans="1:2">
      <c r="A264" s="29"/>
      <c r="B264" s="29" t="s">
        <v>270</v>
      </c>
    </row>
    <row r="265" spans="1:2">
      <c r="A265" s="29"/>
      <c r="B265" s="29" t="s">
        <v>270</v>
      </c>
    </row>
    <row r="266" spans="1:2">
      <c r="A266" s="29"/>
      <c r="B266" s="29" t="s">
        <v>270</v>
      </c>
    </row>
    <row r="267" spans="1:2">
      <c r="A267" s="29"/>
      <c r="B267" s="29" t="s">
        <v>270</v>
      </c>
    </row>
    <row r="268" spans="1:2">
      <c r="A268" s="29"/>
      <c r="B268" s="29" t="s">
        <v>199</v>
      </c>
    </row>
    <row r="269" spans="1:2">
      <c r="A269" s="29"/>
      <c r="B269" s="29" t="s">
        <v>200</v>
      </c>
    </row>
    <row r="270" spans="1:2">
      <c r="A270" s="29"/>
      <c r="B270" s="29" t="s">
        <v>201</v>
      </c>
    </row>
    <row r="271" spans="1:2">
      <c r="A271" s="29"/>
      <c r="B271" s="29" t="s">
        <v>198</v>
      </c>
    </row>
    <row r="272" spans="1:2">
      <c r="A272" s="29"/>
      <c r="B272" s="29" t="s">
        <v>271</v>
      </c>
    </row>
    <row r="273" spans="1:2">
      <c r="A273" s="29"/>
      <c r="B273" s="29" t="s">
        <v>180</v>
      </c>
    </row>
    <row r="274" spans="1:2">
      <c r="A274" s="29"/>
      <c r="B274" s="29" t="s">
        <v>236</v>
      </c>
    </row>
    <row r="275" spans="1:2">
      <c r="A275" s="29"/>
      <c r="B275" s="29" t="s">
        <v>272</v>
      </c>
    </row>
    <row r="276" spans="1:2">
      <c r="A276" s="29"/>
      <c r="B276" s="29" t="s">
        <v>272</v>
      </c>
    </row>
    <row r="277" spans="1:2">
      <c r="A277" s="29"/>
      <c r="B277" s="29" t="s">
        <v>272</v>
      </c>
    </row>
    <row r="278" spans="1:2">
      <c r="A278" s="29"/>
      <c r="B278" s="29" t="s">
        <v>272</v>
      </c>
    </row>
    <row r="279" spans="1:2">
      <c r="A279" s="29"/>
      <c r="B279" s="29" t="s">
        <v>272</v>
      </c>
    </row>
    <row r="280" spans="1:2">
      <c r="A280" s="29"/>
      <c r="B280" s="29" t="s">
        <v>272</v>
      </c>
    </row>
    <row r="281" spans="1:2">
      <c r="A281" s="29"/>
      <c r="B281" s="29" t="s">
        <v>272</v>
      </c>
    </row>
    <row r="282" spans="1:2">
      <c r="A282" s="29"/>
      <c r="B282" s="29" t="s">
        <v>272</v>
      </c>
    </row>
    <row r="283" spans="1:2">
      <c r="A283" s="29"/>
      <c r="B283" s="29" t="s">
        <v>272</v>
      </c>
    </row>
    <row r="284" spans="1:2">
      <c r="A284" s="29"/>
      <c r="B284" s="29" t="s">
        <v>199</v>
      </c>
    </row>
    <row r="285" spans="1:2">
      <c r="A285" s="29"/>
      <c r="B285" s="29" t="s">
        <v>200</v>
      </c>
    </row>
    <row r="286" spans="1:2">
      <c r="A286" s="29"/>
      <c r="B286" s="29" t="s">
        <v>200</v>
      </c>
    </row>
    <row r="287" spans="1:2">
      <c r="A287" s="29"/>
      <c r="B287" s="29" t="s">
        <v>223</v>
      </c>
    </row>
    <row r="288" spans="1:2">
      <c r="A288" s="29"/>
      <c r="B288" s="29" t="s">
        <v>224</v>
      </c>
    </row>
    <row r="289" spans="1:2">
      <c r="A289" s="29"/>
      <c r="B289" s="29" t="s">
        <v>273</v>
      </c>
    </row>
    <row r="290" spans="1:2">
      <c r="A290" s="29"/>
      <c r="B290" s="29" t="s">
        <v>226</v>
      </c>
    </row>
    <row r="291" spans="1:2">
      <c r="A291" s="29"/>
      <c r="B291" s="29" t="s">
        <v>227</v>
      </c>
    </row>
    <row r="292" spans="1:2">
      <c r="A292" s="29"/>
      <c r="B292" s="29" t="s">
        <v>228</v>
      </c>
    </row>
    <row r="293" spans="1:2">
      <c r="A293" s="29"/>
      <c r="B293" s="29" t="s">
        <v>244</v>
      </c>
    </row>
    <row r="294" spans="1:2" ht="115.2">
      <c r="A294" s="29"/>
      <c r="B294" s="29" t="s">
        <v>274</v>
      </c>
    </row>
    <row r="295" spans="1:2">
      <c r="A295" s="29"/>
      <c r="B295" s="29" t="s">
        <v>275</v>
      </c>
    </row>
    <row r="296" spans="1:2">
      <c r="A296" s="29"/>
      <c r="B296" s="29" t="s">
        <v>180</v>
      </c>
    </row>
    <row r="297" spans="1:2">
      <c r="A297" s="29"/>
      <c r="B297" s="29" t="s">
        <v>276</v>
      </c>
    </row>
    <row r="298" spans="1:2">
      <c r="A298" s="29"/>
      <c r="B298" s="29" t="s">
        <v>276</v>
      </c>
    </row>
    <row r="299" spans="1:2">
      <c r="A299" s="29"/>
      <c r="B299" s="29" t="s">
        <v>276</v>
      </c>
    </row>
    <row r="300" spans="1:2">
      <c r="A300" s="29"/>
      <c r="B300" s="29" t="s">
        <v>276</v>
      </c>
    </row>
    <row r="301" spans="1:2">
      <c r="A301" s="29"/>
      <c r="B301" s="29" t="s">
        <v>276</v>
      </c>
    </row>
    <row r="302" spans="1:2">
      <c r="A302" s="29"/>
      <c r="B302" s="29" t="s">
        <v>276</v>
      </c>
    </row>
    <row r="303" spans="1:2">
      <c r="A303" s="29"/>
      <c r="B303" s="29" t="s">
        <v>276</v>
      </c>
    </row>
    <row r="304" spans="1:2">
      <c r="A304" s="29"/>
      <c r="B304" s="29" t="s">
        <v>276</v>
      </c>
    </row>
    <row r="305" spans="1:2">
      <c r="A305" s="29"/>
      <c r="B305" s="29" t="s">
        <v>276</v>
      </c>
    </row>
    <row r="306" spans="1:2">
      <c r="A306" s="29"/>
      <c r="B306" s="29" t="s">
        <v>276</v>
      </c>
    </row>
    <row r="307" spans="1:2">
      <c r="A307" s="29"/>
      <c r="B307" s="29" t="s">
        <v>199</v>
      </c>
    </row>
    <row r="308" spans="1:2">
      <c r="A308" s="29"/>
      <c r="B308" s="29" t="s">
        <v>200</v>
      </c>
    </row>
    <row r="309" spans="1:2">
      <c r="A309" s="29"/>
      <c r="B309" s="29" t="s">
        <v>201</v>
      </c>
    </row>
    <row r="310" spans="1:2">
      <c r="A310" s="29"/>
      <c r="B310" s="29" t="s">
        <v>198</v>
      </c>
    </row>
    <row r="311" spans="1:2">
      <c r="A311" s="29"/>
      <c r="B311" s="29" t="s">
        <v>277</v>
      </c>
    </row>
    <row r="312" spans="1:2">
      <c r="A312" s="29"/>
      <c r="B312" s="29" t="s">
        <v>180</v>
      </c>
    </row>
    <row r="313" spans="1:2">
      <c r="A313" s="29"/>
      <c r="B313" s="29" t="s">
        <v>278</v>
      </c>
    </row>
    <row r="314" spans="1:2">
      <c r="A314" s="29"/>
      <c r="B314" s="29" t="s">
        <v>279</v>
      </c>
    </row>
    <row r="315" spans="1:2">
      <c r="A315" s="29"/>
      <c r="B315" s="29" t="s">
        <v>279</v>
      </c>
    </row>
    <row r="316" spans="1:2">
      <c r="A316" s="29"/>
      <c r="B316" s="29" t="s">
        <v>279</v>
      </c>
    </row>
    <row r="317" spans="1:2">
      <c r="A317" s="29"/>
      <c r="B317" s="29" t="s">
        <v>279</v>
      </c>
    </row>
    <row r="318" spans="1:2">
      <c r="A318" s="29"/>
      <c r="B318" s="29" t="s">
        <v>279</v>
      </c>
    </row>
    <row r="319" spans="1:2">
      <c r="A319" s="29"/>
      <c r="B319" s="29" t="s">
        <v>279</v>
      </c>
    </row>
    <row r="320" spans="1:2">
      <c r="A320" s="29"/>
      <c r="B320" s="29" t="s">
        <v>279</v>
      </c>
    </row>
    <row r="321" spans="1:2">
      <c r="A321" s="29"/>
      <c r="B321" s="29" t="s">
        <v>279</v>
      </c>
    </row>
    <row r="322" spans="1:2">
      <c r="A322" s="29"/>
      <c r="B322" s="29" t="s">
        <v>279</v>
      </c>
    </row>
    <row r="323" spans="1:2">
      <c r="A323" s="29"/>
      <c r="B323" s="29" t="s">
        <v>199</v>
      </c>
    </row>
    <row r="324" spans="1:2">
      <c r="A324" s="29"/>
      <c r="B324" s="29" t="s">
        <v>200</v>
      </c>
    </row>
    <row r="325" spans="1:2">
      <c r="A325" s="29"/>
      <c r="B325" s="29" t="s">
        <v>200</v>
      </c>
    </row>
    <row r="326" spans="1:2">
      <c r="A326" s="29"/>
      <c r="B326" s="29" t="s">
        <v>223</v>
      </c>
    </row>
    <row r="327" spans="1:2">
      <c r="A327" s="29"/>
      <c r="B327" s="29" t="s">
        <v>224</v>
      </c>
    </row>
    <row r="328" spans="1:2">
      <c r="A328" s="29"/>
      <c r="B328" s="29" t="s">
        <v>280</v>
      </c>
    </row>
    <row r="329" spans="1:2">
      <c r="A329" s="29"/>
      <c r="B329" s="29" t="s">
        <v>226</v>
      </c>
    </row>
    <row r="330" spans="1:2">
      <c r="A330" s="29"/>
      <c r="B330" s="29" t="s">
        <v>227</v>
      </c>
    </row>
    <row r="331" spans="1:2">
      <c r="A331" s="29"/>
      <c r="B331" s="29" t="s">
        <v>228</v>
      </c>
    </row>
    <row r="332" spans="1:2">
      <c r="A332" s="29"/>
      <c r="B332" s="29" t="s">
        <v>244</v>
      </c>
    </row>
    <row r="333" spans="1:2">
      <c r="A333" s="29"/>
      <c r="B333" s="29" t="s">
        <v>198</v>
      </c>
    </row>
    <row r="334" spans="1:2">
      <c r="A334" s="29"/>
      <c r="B334" s="29" t="s">
        <v>281</v>
      </c>
    </row>
    <row r="335" spans="1:2">
      <c r="A335" s="29"/>
      <c r="B335" s="29" t="s">
        <v>180</v>
      </c>
    </row>
    <row r="336" spans="1:2">
      <c r="A336" s="29"/>
      <c r="B336" s="29" t="s">
        <v>282</v>
      </c>
    </row>
    <row r="337" spans="1:2">
      <c r="A337" s="29"/>
      <c r="B337" s="29" t="s">
        <v>282</v>
      </c>
    </row>
    <row r="338" spans="1:2">
      <c r="A338" s="29"/>
      <c r="B338" s="29" t="s">
        <v>282</v>
      </c>
    </row>
    <row r="339" spans="1:2">
      <c r="A339" s="29"/>
      <c r="B339" s="29" t="s">
        <v>282</v>
      </c>
    </row>
    <row r="340" spans="1:2">
      <c r="A340" s="29"/>
      <c r="B340" s="29" t="s">
        <v>282</v>
      </c>
    </row>
    <row r="341" spans="1:2">
      <c r="A341" s="29"/>
      <c r="B341" s="29" t="s">
        <v>282</v>
      </c>
    </row>
    <row r="342" spans="1:2">
      <c r="A342" s="29"/>
      <c r="B342" s="29" t="s">
        <v>282</v>
      </c>
    </row>
    <row r="343" spans="1:2">
      <c r="A343" s="29"/>
      <c r="B343" s="29" t="s">
        <v>282</v>
      </c>
    </row>
    <row r="344" spans="1:2">
      <c r="A344" s="29"/>
      <c r="B344" s="29" t="s">
        <v>282</v>
      </c>
    </row>
    <row r="345" spans="1:2">
      <c r="A345" s="29"/>
      <c r="B345" s="29" t="s">
        <v>282</v>
      </c>
    </row>
    <row r="346" spans="1:2">
      <c r="A346" s="29"/>
      <c r="B346" s="29" t="s">
        <v>199</v>
      </c>
    </row>
    <row r="347" spans="1:2">
      <c r="A347" s="29"/>
      <c r="B347" s="29" t="s">
        <v>200</v>
      </c>
    </row>
    <row r="348" spans="1:2">
      <c r="A348" s="29"/>
      <c r="B348" s="29" t="s">
        <v>244</v>
      </c>
    </row>
    <row r="349" spans="1:2" ht="43.2">
      <c r="A349" s="29"/>
      <c r="B349" s="29" t="s">
        <v>283</v>
      </c>
    </row>
    <row r="350" spans="1:2">
      <c r="A350" s="29"/>
      <c r="B350" s="29" t="s">
        <v>284</v>
      </c>
    </row>
    <row r="351" spans="1:2">
      <c r="A351" s="29"/>
      <c r="B351" s="29" t="s">
        <v>180</v>
      </c>
    </row>
    <row r="352" spans="1:2">
      <c r="A352" s="29"/>
      <c r="B352" s="29" t="s">
        <v>282</v>
      </c>
    </row>
    <row r="353" spans="1:2">
      <c r="A353" s="29"/>
      <c r="B353" s="29" t="s">
        <v>282</v>
      </c>
    </row>
    <row r="354" spans="1:2">
      <c r="A354" s="29"/>
      <c r="B354" s="29" t="s">
        <v>282</v>
      </c>
    </row>
    <row r="355" spans="1:2">
      <c r="A355" s="29"/>
      <c r="B355" s="29" t="s">
        <v>282</v>
      </c>
    </row>
    <row r="356" spans="1:2">
      <c r="A356" s="29"/>
      <c r="B356" s="29" t="s">
        <v>282</v>
      </c>
    </row>
    <row r="357" spans="1:2">
      <c r="A357" s="29"/>
      <c r="B357" s="29" t="s">
        <v>282</v>
      </c>
    </row>
    <row r="358" spans="1:2">
      <c r="A358" s="29"/>
      <c r="B358" s="29" t="s">
        <v>282</v>
      </c>
    </row>
    <row r="359" spans="1:2">
      <c r="A359" s="29"/>
      <c r="B359" s="29" t="s">
        <v>282</v>
      </c>
    </row>
    <row r="360" spans="1:2">
      <c r="A360" s="29"/>
      <c r="B360" s="29" t="s">
        <v>282</v>
      </c>
    </row>
    <row r="361" spans="1:2">
      <c r="A361" s="29"/>
      <c r="B361" s="29" t="s">
        <v>282</v>
      </c>
    </row>
    <row r="362" spans="1:2">
      <c r="A362" s="29"/>
      <c r="B362" s="29" t="s">
        <v>199</v>
      </c>
    </row>
    <row r="363" spans="1:2">
      <c r="A363" s="29"/>
      <c r="B363" s="29" t="s">
        <v>200</v>
      </c>
    </row>
    <row r="364" spans="1:2">
      <c r="A364" s="29"/>
      <c r="B364" s="29" t="s">
        <v>201</v>
      </c>
    </row>
    <row r="365" spans="1:2">
      <c r="A365" s="29"/>
      <c r="B365" s="29" t="s">
        <v>198</v>
      </c>
    </row>
    <row r="366" spans="1:2">
      <c r="A366" s="29"/>
      <c r="B366" s="29" t="s">
        <v>285</v>
      </c>
    </row>
    <row r="367" spans="1:2">
      <c r="A367" s="29"/>
      <c r="B367" s="29" t="s">
        <v>180</v>
      </c>
    </row>
    <row r="368" spans="1:2">
      <c r="A368" s="29"/>
      <c r="B368" s="29" t="s">
        <v>286</v>
      </c>
    </row>
    <row r="369" spans="1:2">
      <c r="A369" s="29"/>
      <c r="B369" s="29" t="s">
        <v>286</v>
      </c>
    </row>
    <row r="370" spans="1:2">
      <c r="A370" s="29"/>
      <c r="B370" s="29" t="s">
        <v>236</v>
      </c>
    </row>
    <row r="371" spans="1:2">
      <c r="A371" s="29"/>
      <c r="B371" s="29" t="s">
        <v>286</v>
      </c>
    </row>
    <row r="372" spans="1:2">
      <c r="A372" s="29"/>
      <c r="B372" s="29" t="s">
        <v>286</v>
      </c>
    </row>
    <row r="373" spans="1:2">
      <c r="A373" s="29"/>
      <c r="B373" s="29" t="s">
        <v>286</v>
      </c>
    </row>
    <row r="374" spans="1:2">
      <c r="A374" s="29"/>
      <c r="B374" s="29" t="s">
        <v>286</v>
      </c>
    </row>
    <row r="375" spans="1:2">
      <c r="A375" s="29"/>
      <c r="B375" s="29" t="s">
        <v>286</v>
      </c>
    </row>
    <row r="376" spans="1:2">
      <c r="A376" s="29"/>
      <c r="B376" s="29" t="s">
        <v>286</v>
      </c>
    </row>
    <row r="377" spans="1:2">
      <c r="A377" s="29"/>
      <c r="B377" s="29" t="s">
        <v>286</v>
      </c>
    </row>
    <row r="378" spans="1:2">
      <c r="A378" s="29"/>
      <c r="B378" s="29" t="s">
        <v>199</v>
      </c>
    </row>
    <row r="379" spans="1:2">
      <c r="A379" s="29"/>
      <c r="B379" s="29" t="s">
        <v>200</v>
      </c>
    </row>
    <row r="380" spans="1:2">
      <c r="A380" s="29"/>
      <c r="B380" s="29" t="s">
        <v>200</v>
      </c>
    </row>
    <row r="381" spans="1:2">
      <c r="A381" s="29"/>
      <c r="B381" s="29" t="s">
        <v>223</v>
      </c>
    </row>
    <row r="382" spans="1:2">
      <c r="A382" s="29"/>
      <c r="B382" s="29" t="s">
        <v>224</v>
      </c>
    </row>
    <row r="383" spans="1:2">
      <c r="A383" s="29"/>
      <c r="B383" s="29" t="s">
        <v>287</v>
      </c>
    </row>
    <row r="384" spans="1:2">
      <c r="A384" s="29"/>
      <c r="B384" s="29" t="s">
        <v>226</v>
      </c>
    </row>
    <row r="385" spans="1:2">
      <c r="A385" s="29"/>
      <c r="B385" s="29" t="s">
        <v>227</v>
      </c>
    </row>
    <row r="386" spans="1:2">
      <c r="A386" s="29"/>
      <c r="B386" s="29" t="s">
        <v>228</v>
      </c>
    </row>
    <row r="387" spans="1:2">
      <c r="A387" s="29"/>
      <c r="B387" s="29" t="s">
        <v>244</v>
      </c>
    </row>
    <row r="388" spans="1:2">
      <c r="A388" s="29"/>
      <c r="B388" s="29" t="s">
        <v>198</v>
      </c>
    </row>
    <row r="389" spans="1:2">
      <c r="A389" s="29"/>
      <c r="B389" s="29" t="s">
        <v>288</v>
      </c>
    </row>
    <row r="390" spans="1:2">
      <c r="A390" s="29"/>
      <c r="B390" s="29" t="s">
        <v>180</v>
      </c>
    </row>
    <row r="391" spans="1:2">
      <c r="A391" s="29"/>
      <c r="B391" s="29" t="s">
        <v>286</v>
      </c>
    </row>
    <row r="392" spans="1:2">
      <c r="A392" s="29"/>
      <c r="B392" s="29" t="s">
        <v>286</v>
      </c>
    </row>
    <row r="393" spans="1:2">
      <c r="A393" s="29"/>
      <c r="B393" s="29" t="s">
        <v>286</v>
      </c>
    </row>
    <row r="394" spans="1:2">
      <c r="A394" s="29"/>
      <c r="B394" s="29" t="s">
        <v>286</v>
      </c>
    </row>
    <row r="395" spans="1:2">
      <c r="A395" s="29"/>
      <c r="B395" s="29" t="s">
        <v>286</v>
      </c>
    </row>
    <row r="396" spans="1:2">
      <c r="A396" s="29"/>
      <c r="B396" s="29" t="s">
        <v>286</v>
      </c>
    </row>
    <row r="397" spans="1:2">
      <c r="A397" s="29"/>
      <c r="B397" s="29" t="s">
        <v>286</v>
      </c>
    </row>
    <row r="398" spans="1:2">
      <c r="A398" s="29"/>
      <c r="B398" s="29" t="s">
        <v>286</v>
      </c>
    </row>
    <row r="399" spans="1:2">
      <c r="A399" s="29"/>
      <c r="B399" s="29" t="s">
        <v>286</v>
      </c>
    </row>
    <row r="400" spans="1:2">
      <c r="A400" s="29"/>
      <c r="B400" s="29" t="s">
        <v>286</v>
      </c>
    </row>
    <row r="401" spans="1:2">
      <c r="A401" s="29"/>
      <c r="B401" s="29" t="s">
        <v>199</v>
      </c>
    </row>
    <row r="402" spans="1:2">
      <c r="A402" s="29"/>
      <c r="B402" s="29" t="s">
        <v>200</v>
      </c>
    </row>
    <row r="403" spans="1:2">
      <c r="A403" s="29"/>
      <c r="B403" s="29" t="s">
        <v>244</v>
      </c>
    </row>
    <row r="404" spans="1:2" ht="43.2">
      <c r="A404" s="29"/>
      <c r="B404" s="29" t="s">
        <v>289</v>
      </c>
    </row>
    <row r="405" spans="1:2">
      <c r="A405" s="29"/>
      <c r="B405" s="29" t="s">
        <v>290</v>
      </c>
    </row>
    <row r="406" spans="1:2">
      <c r="A406" s="29"/>
      <c r="B406" s="29" t="s">
        <v>180</v>
      </c>
    </row>
    <row r="407" spans="1:2">
      <c r="A407" s="29"/>
      <c r="B407" s="29" t="s">
        <v>282</v>
      </c>
    </row>
    <row r="408" spans="1:2">
      <c r="A408" s="29"/>
      <c r="B408" s="29" t="s">
        <v>282</v>
      </c>
    </row>
    <row r="409" spans="1:2">
      <c r="A409" s="29"/>
      <c r="B409" s="29" t="s">
        <v>282</v>
      </c>
    </row>
    <row r="410" spans="1:2">
      <c r="A410" s="29"/>
      <c r="B410" s="29" t="s">
        <v>282</v>
      </c>
    </row>
    <row r="411" spans="1:2">
      <c r="A411" s="29"/>
      <c r="B411" s="29" t="s">
        <v>282</v>
      </c>
    </row>
    <row r="412" spans="1:2">
      <c r="A412" s="29"/>
      <c r="B412" s="29" t="s">
        <v>282</v>
      </c>
    </row>
    <row r="413" spans="1:2">
      <c r="A413" s="29"/>
      <c r="B413" s="29" t="s">
        <v>282</v>
      </c>
    </row>
    <row r="414" spans="1:2">
      <c r="A414" s="29"/>
      <c r="B414" s="29" t="s">
        <v>282</v>
      </c>
    </row>
    <row r="415" spans="1:2">
      <c r="A415" s="29"/>
      <c r="B415" s="29" t="s">
        <v>282</v>
      </c>
    </row>
    <row r="416" spans="1:2">
      <c r="A416" s="29"/>
      <c r="B416" s="29" t="s">
        <v>282</v>
      </c>
    </row>
    <row r="417" spans="1:2">
      <c r="A417" s="29"/>
      <c r="B417" s="29" t="s">
        <v>199</v>
      </c>
    </row>
    <row r="418" spans="1:2">
      <c r="A418" s="29"/>
      <c r="B418" s="29" t="s">
        <v>200</v>
      </c>
    </row>
    <row r="419" spans="1:2">
      <c r="A419" s="29"/>
      <c r="B419" s="29" t="s">
        <v>244</v>
      </c>
    </row>
    <row r="420" spans="1:2" ht="57.6">
      <c r="A420" s="29"/>
      <c r="B420" s="29" t="s">
        <v>291</v>
      </c>
    </row>
    <row r="421" spans="1:2">
      <c r="A421" s="29"/>
      <c r="B421" s="29" t="s">
        <v>292</v>
      </c>
    </row>
    <row r="422" spans="1:2">
      <c r="A422" s="29"/>
      <c r="B422" s="29" t="s">
        <v>180</v>
      </c>
    </row>
    <row r="423" spans="1:2">
      <c r="A423" s="29"/>
      <c r="B423" s="29" t="s">
        <v>286</v>
      </c>
    </row>
    <row r="424" spans="1:2">
      <c r="A424" s="29"/>
      <c r="B424" s="29" t="s">
        <v>286</v>
      </c>
    </row>
    <row r="425" spans="1:2">
      <c r="A425" s="29"/>
      <c r="B425" s="29" t="s">
        <v>286</v>
      </c>
    </row>
    <row r="426" spans="1:2">
      <c r="A426" s="29"/>
      <c r="B426" s="29" t="s">
        <v>286</v>
      </c>
    </row>
    <row r="427" spans="1:2">
      <c r="A427" s="29"/>
      <c r="B427" s="29" t="s">
        <v>286</v>
      </c>
    </row>
    <row r="428" spans="1:2">
      <c r="A428" s="29"/>
      <c r="B428" s="29" t="s">
        <v>286</v>
      </c>
    </row>
    <row r="429" spans="1:2">
      <c r="A429" s="29"/>
      <c r="B429" s="29" t="s">
        <v>286</v>
      </c>
    </row>
    <row r="430" spans="1:2">
      <c r="A430" s="29"/>
      <c r="B430" s="29" t="s">
        <v>286</v>
      </c>
    </row>
    <row r="431" spans="1:2">
      <c r="A431" s="29"/>
      <c r="B431" s="29" t="s">
        <v>286</v>
      </c>
    </row>
    <row r="432" spans="1:2">
      <c r="A432" s="29"/>
      <c r="B432" s="29" t="s">
        <v>286</v>
      </c>
    </row>
    <row r="433" spans="1:2">
      <c r="A433" s="29"/>
      <c r="B433" s="29" t="s">
        <v>199</v>
      </c>
    </row>
    <row r="434" spans="1:2">
      <c r="A434" s="29"/>
      <c r="B434" s="29" t="s">
        <v>200</v>
      </c>
    </row>
    <row r="435" spans="1:2">
      <c r="A435" s="29"/>
      <c r="B435" s="29" t="s">
        <v>244</v>
      </c>
    </row>
    <row r="436" spans="1:2">
      <c r="A436" s="29"/>
      <c r="B436" s="29" t="s">
        <v>198</v>
      </c>
    </row>
    <row r="437" spans="1:2">
      <c r="A437" s="29"/>
      <c r="B437" s="29" t="s">
        <v>293</v>
      </c>
    </row>
    <row r="438" spans="1:2">
      <c r="A438" s="29"/>
      <c r="B438" s="29" t="s">
        <v>180</v>
      </c>
    </row>
    <row r="439" spans="1:2">
      <c r="A439" s="29"/>
      <c r="B439" s="29" t="s">
        <v>282</v>
      </c>
    </row>
    <row r="440" spans="1:2">
      <c r="A440" s="29"/>
      <c r="B440" s="29" t="s">
        <v>282</v>
      </c>
    </row>
    <row r="441" spans="1:2">
      <c r="A441" s="29"/>
      <c r="B441" s="29" t="s">
        <v>282</v>
      </c>
    </row>
    <row r="442" spans="1:2">
      <c r="A442" s="29"/>
      <c r="B442" s="29" t="s">
        <v>282</v>
      </c>
    </row>
    <row r="443" spans="1:2">
      <c r="A443" s="29"/>
      <c r="B443" s="29" t="s">
        <v>282</v>
      </c>
    </row>
    <row r="444" spans="1:2">
      <c r="A444" s="29"/>
      <c r="B444" s="29" t="s">
        <v>282</v>
      </c>
    </row>
    <row r="445" spans="1:2">
      <c r="A445" s="29"/>
      <c r="B445" s="29" t="s">
        <v>282</v>
      </c>
    </row>
    <row r="446" spans="1:2">
      <c r="A446" s="29"/>
      <c r="B446" s="29" t="s">
        <v>282</v>
      </c>
    </row>
    <row r="447" spans="1:2">
      <c r="A447" s="29"/>
      <c r="B447" s="29" t="s">
        <v>282</v>
      </c>
    </row>
    <row r="448" spans="1:2">
      <c r="A448" s="29"/>
      <c r="B448" s="29" t="s">
        <v>282</v>
      </c>
    </row>
    <row r="449" spans="1:2">
      <c r="A449" s="29"/>
      <c r="B449" s="29" t="s">
        <v>199</v>
      </c>
    </row>
    <row r="450" spans="1:2">
      <c r="A450" s="29"/>
      <c r="B450" s="29" t="s">
        <v>200</v>
      </c>
    </row>
    <row r="451" spans="1:2">
      <c r="A451" s="29"/>
      <c r="B451" s="29" t="s">
        <v>201</v>
      </c>
    </row>
    <row r="452" spans="1:2" ht="43.2">
      <c r="A452" s="29"/>
      <c r="B452" s="29" t="s">
        <v>294</v>
      </c>
    </row>
    <row r="453" spans="1:2">
      <c r="A453" s="29"/>
      <c r="B453" s="29" t="s">
        <v>295</v>
      </c>
    </row>
    <row r="454" spans="1:2">
      <c r="A454" s="29"/>
      <c r="B454" s="29" t="s">
        <v>180</v>
      </c>
    </row>
    <row r="455" spans="1:2">
      <c r="A455" s="29"/>
      <c r="B455" s="29" t="s">
        <v>236</v>
      </c>
    </row>
    <row r="456" spans="1:2">
      <c r="A456" s="29"/>
      <c r="B456" s="29" t="s">
        <v>286</v>
      </c>
    </row>
    <row r="457" spans="1:2">
      <c r="A457" s="29"/>
      <c r="B457" s="29" t="s">
        <v>286</v>
      </c>
    </row>
    <row r="458" spans="1:2">
      <c r="A458" s="29"/>
      <c r="B458" s="29" t="s">
        <v>286</v>
      </c>
    </row>
    <row r="459" spans="1:2">
      <c r="A459" s="29"/>
      <c r="B459" s="29" t="s">
        <v>286</v>
      </c>
    </row>
    <row r="460" spans="1:2">
      <c r="A460" s="29"/>
      <c r="B460" s="29" t="s">
        <v>286</v>
      </c>
    </row>
    <row r="461" spans="1:2">
      <c r="A461" s="29"/>
      <c r="B461" s="29" t="s">
        <v>286</v>
      </c>
    </row>
    <row r="462" spans="1:2">
      <c r="A462" s="29"/>
      <c r="B462" s="29" t="s">
        <v>286</v>
      </c>
    </row>
    <row r="463" spans="1:2">
      <c r="A463" s="29"/>
      <c r="B463" s="29" t="s">
        <v>286</v>
      </c>
    </row>
    <row r="464" spans="1:2">
      <c r="A464" s="29"/>
      <c r="B464" s="29" t="s">
        <v>286</v>
      </c>
    </row>
    <row r="465" spans="1:2">
      <c r="A465" s="29"/>
      <c r="B465" s="29" t="s">
        <v>199</v>
      </c>
    </row>
    <row r="466" spans="1:2">
      <c r="A466" s="29"/>
      <c r="B466" s="29" t="s">
        <v>200</v>
      </c>
    </row>
    <row r="467" spans="1:2">
      <c r="A467" s="29"/>
      <c r="B467" s="29" t="s">
        <v>201</v>
      </c>
    </row>
    <row r="468" spans="1:2">
      <c r="A468" s="29"/>
      <c r="B468" s="29" t="s">
        <v>198</v>
      </c>
    </row>
    <row r="469" spans="1:2">
      <c r="A469" s="29"/>
      <c r="B469" s="29" t="s">
        <v>296</v>
      </c>
    </row>
    <row r="470" spans="1:2">
      <c r="A470" s="29"/>
      <c r="B470" s="29" t="s">
        <v>180</v>
      </c>
    </row>
    <row r="471" spans="1:2">
      <c r="A471" s="29"/>
      <c r="B471" s="29" t="s">
        <v>236</v>
      </c>
    </row>
    <row r="472" spans="1:2">
      <c r="A472" s="29"/>
      <c r="B472" s="29" t="s">
        <v>282</v>
      </c>
    </row>
    <row r="473" spans="1:2">
      <c r="A473" s="29"/>
      <c r="B473" s="29" t="s">
        <v>236</v>
      </c>
    </row>
    <row r="474" spans="1:2">
      <c r="A474" s="29"/>
      <c r="B474" s="29" t="s">
        <v>282</v>
      </c>
    </row>
    <row r="475" spans="1:2">
      <c r="A475" s="29"/>
      <c r="B475" s="29" t="s">
        <v>282</v>
      </c>
    </row>
    <row r="476" spans="1:2">
      <c r="A476" s="29"/>
      <c r="B476" s="29" t="s">
        <v>282</v>
      </c>
    </row>
    <row r="477" spans="1:2">
      <c r="A477" s="29"/>
      <c r="B477" s="29" t="s">
        <v>282</v>
      </c>
    </row>
    <row r="478" spans="1:2">
      <c r="A478" s="29"/>
      <c r="B478" s="29" t="s">
        <v>282</v>
      </c>
    </row>
    <row r="479" spans="1:2">
      <c r="A479" s="29"/>
      <c r="B479" s="29" t="s">
        <v>282</v>
      </c>
    </row>
    <row r="480" spans="1:2">
      <c r="A480" s="29"/>
      <c r="B480" s="29" t="s">
        <v>282</v>
      </c>
    </row>
    <row r="481" spans="1:2">
      <c r="A481" s="29"/>
      <c r="B481" s="29" t="s">
        <v>199</v>
      </c>
    </row>
    <row r="482" spans="1:2">
      <c r="A482" s="29"/>
      <c r="B482" s="29" t="s">
        <v>200</v>
      </c>
    </row>
    <row r="483" spans="1:2">
      <c r="A483" s="29"/>
      <c r="B483" s="29" t="s">
        <v>201</v>
      </c>
    </row>
    <row r="484" spans="1:2">
      <c r="A484" s="29"/>
      <c r="B484" s="29" t="s">
        <v>198</v>
      </c>
    </row>
    <row r="485" spans="1:2">
      <c r="A485" s="29"/>
      <c r="B485" s="29" t="s">
        <v>297</v>
      </c>
    </row>
    <row r="486" spans="1:2">
      <c r="A486" s="29"/>
      <c r="B486" s="29" t="s">
        <v>180</v>
      </c>
    </row>
    <row r="487" spans="1:2">
      <c r="A487" s="29"/>
      <c r="B487" s="29" t="s">
        <v>236</v>
      </c>
    </row>
    <row r="488" spans="1:2">
      <c r="A488" s="29"/>
      <c r="B488" s="29" t="s">
        <v>286</v>
      </c>
    </row>
    <row r="489" spans="1:2">
      <c r="A489" s="29"/>
      <c r="B489" s="29" t="s">
        <v>236</v>
      </c>
    </row>
    <row r="490" spans="1:2">
      <c r="A490" s="29"/>
      <c r="B490" s="29" t="s">
        <v>236</v>
      </c>
    </row>
    <row r="491" spans="1:2">
      <c r="A491" s="29"/>
      <c r="B491" s="29" t="s">
        <v>282</v>
      </c>
    </row>
    <row r="492" spans="1:2">
      <c r="A492" s="29"/>
      <c r="B492" s="29" t="s">
        <v>282</v>
      </c>
    </row>
    <row r="493" spans="1:2">
      <c r="A493" s="29"/>
      <c r="B493" s="29" t="s">
        <v>286</v>
      </c>
    </row>
    <row r="494" spans="1:2">
      <c r="A494" s="29"/>
      <c r="B494" s="29" t="s">
        <v>286</v>
      </c>
    </row>
    <row r="495" spans="1:2">
      <c r="A495" s="29"/>
      <c r="B495" s="29" t="s">
        <v>282</v>
      </c>
    </row>
    <row r="496" spans="1:2">
      <c r="A496" s="29"/>
      <c r="B496" s="29" t="s">
        <v>282</v>
      </c>
    </row>
    <row r="497" spans="1:2">
      <c r="A497" s="29"/>
      <c r="B497" s="29" t="s">
        <v>199</v>
      </c>
    </row>
    <row r="498" spans="1:2">
      <c r="A498" s="29"/>
      <c r="B498" s="29" t="s">
        <v>200</v>
      </c>
    </row>
    <row r="499" spans="1:2">
      <c r="A499" s="29"/>
      <c r="B499" s="29" t="s">
        <v>201</v>
      </c>
    </row>
    <row r="500" spans="1:2" ht="43.2">
      <c r="A500" s="29"/>
      <c r="B500" s="29" t="s">
        <v>298</v>
      </c>
    </row>
    <row r="501" spans="1:2">
      <c r="A501" s="29"/>
      <c r="B501" s="29" t="s">
        <v>299</v>
      </c>
    </row>
    <row r="502" spans="1:2">
      <c r="A502" s="29"/>
      <c r="B502" s="29" t="s">
        <v>180</v>
      </c>
    </row>
    <row r="503" spans="1:2">
      <c r="A503" s="29"/>
      <c r="B503" s="29" t="s">
        <v>236</v>
      </c>
    </row>
    <row r="504" spans="1:2">
      <c r="A504" s="29"/>
      <c r="B504" s="29" t="s">
        <v>286</v>
      </c>
    </row>
    <row r="505" spans="1:2">
      <c r="A505" s="29"/>
      <c r="B505" s="29" t="s">
        <v>286</v>
      </c>
    </row>
    <row r="506" spans="1:2">
      <c r="A506" s="29"/>
      <c r="B506" s="29" t="s">
        <v>286</v>
      </c>
    </row>
    <row r="507" spans="1:2">
      <c r="A507" s="29"/>
      <c r="B507" s="29" t="s">
        <v>286</v>
      </c>
    </row>
    <row r="508" spans="1:2">
      <c r="A508" s="29"/>
      <c r="B508" s="29" t="s">
        <v>286</v>
      </c>
    </row>
    <row r="509" spans="1:2">
      <c r="A509" s="29"/>
      <c r="B509" s="29" t="s">
        <v>286</v>
      </c>
    </row>
    <row r="510" spans="1:2">
      <c r="A510" s="29"/>
      <c r="B510" s="29" t="s">
        <v>286</v>
      </c>
    </row>
    <row r="511" spans="1:2">
      <c r="A511" s="29"/>
      <c r="B511" s="29" t="s">
        <v>286</v>
      </c>
    </row>
    <row r="512" spans="1:2">
      <c r="A512" s="29"/>
      <c r="B512" s="29" t="s">
        <v>286</v>
      </c>
    </row>
    <row r="513" spans="1:2">
      <c r="A513" s="29"/>
      <c r="B513" s="29" t="s">
        <v>199</v>
      </c>
    </row>
    <row r="514" spans="1:2">
      <c r="A514" s="29"/>
      <c r="B514" s="29" t="s">
        <v>200</v>
      </c>
    </row>
    <row r="515" spans="1:2">
      <c r="A515" s="29"/>
      <c r="B515" s="29" t="s">
        <v>200</v>
      </c>
    </row>
    <row r="516" spans="1:2">
      <c r="A516" s="29"/>
      <c r="B516" s="29" t="s">
        <v>223</v>
      </c>
    </row>
    <row r="517" spans="1:2">
      <c r="A517" s="29"/>
      <c r="B517" s="29" t="s">
        <v>224</v>
      </c>
    </row>
    <row r="518" spans="1:2">
      <c r="A518" s="29"/>
      <c r="B518" s="29" t="s">
        <v>300</v>
      </c>
    </row>
    <row r="519" spans="1:2">
      <c r="A519" s="29"/>
      <c r="B519" s="29" t="s">
        <v>226</v>
      </c>
    </row>
    <row r="520" spans="1:2">
      <c r="A520" s="29"/>
      <c r="B520" s="29" t="s">
        <v>227</v>
      </c>
    </row>
    <row r="521" spans="1:2">
      <c r="A521" s="29"/>
      <c r="B521" s="29" t="s">
        <v>228</v>
      </c>
    </row>
    <row r="522" spans="1:2">
      <c r="A522" s="29"/>
      <c r="B522" s="29" t="s">
        <v>201</v>
      </c>
    </row>
    <row r="523" spans="1:2">
      <c r="A523" s="29"/>
      <c r="B523" s="29" t="s">
        <v>198</v>
      </c>
    </row>
    <row r="524" spans="1:2">
      <c r="A524" s="29"/>
      <c r="B524" s="29" t="s">
        <v>301</v>
      </c>
    </row>
    <row r="525" spans="1:2">
      <c r="A525" s="29"/>
      <c r="B525" s="29" t="s">
        <v>180</v>
      </c>
    </row>
    <row r="526" spans="1:2">
      <c r="A526" s="29"/>
      <c r="B526" s="29" t="s">
        <v>286</v>
      </c>
    </row>
    <row r="527" spans="1:2">
      <c r="A527" s="29"/>
      <c r="B527" s="29" t="s">
        <v>286</v>
      </c>
    </row>
    <row r="528" spans="1:2">
      <c r="A528" s="29"/>
      <c r="B528" s="29" t="s">
        <v>286</v>
      </c>
    </row>
    <row r="529" spans="1:2">
      <c r="A529" s="29"/>
      <c r="B529" s="29" t="s">
        <v>240</v>
      </c>
    </row>
    <row r="530" spans="1:2">
      <c r="A530" s="29"/>
      <c r="B530" s="29" t="s">
        <v>286</v>
      </c>
    </row>
    <row r="531" spans="1:2">
      <c r="A531" s="29"/>
      <c r="B531" s="29" t="s">
        <v>286</v>
      </c>
    </row>
    <row r="532" spans="1:2">
      <c r="A532" s="29"/>
      <c r="B532" s="29" t="s">
        <v>286</v>
      </c>
    </row>
    <row r="533" spans="1:2">
      <c r="A533" s="29"/>
      <c r="B533" s="29" t="s">
        <v>286</v>
      </c>
    </row>
    <row r="534" spans="1:2">
      <c r="A534" s="29"/>
      <c r="B534" s="29" t="s">
        <v>286</v>
      </c>
    </row>
    <row r="535" spans="1:2">
      <c r="A535" s="29"/>
      <c r="B535" s="29" t="s">
        <v>286</v>
      </c>
    </row>
    <row r="536" spans="1:2">
      <c r="A536" s="29"/>
      <c r="B536" s="29" t="s">
        <v>199</v>
      </c>
    </row>
    <row r="537" spans="1:2">
      <c r="A537" s="29"/>
      <c r="B537" s="29" t="s">
        <v>200</v>
      </c>
    </row>
    <row r="538" spans="1:2">
      <c r="A538" s="29"/>
      <c r="B538" s="29" t="s">
        <v>201</v>
      </c>
    </row>
    <row r="539" spans="1:2">
      <c r="A539" s="29"/>
      <c r="B539" s="29" t="s">
        <v>198</v>
      </c>
    </row>
    <row r="540" spans="1:2">
      <c r="A540" s="29"/>
      <c r="B540" s="29" t="s">
        <v>302</v>
      </c>
    </row>
    <row r="541" spans="1:2">
      <c r="A541" s="29"/>
      <c r="B541" s="29" t="s">
        <v>180</v>
      </c>
    </row>
    <row r="542" spans="1:2">
      <c r="A542" s="29"/>
      <c r="B542" s="29" t="s">
        <v>303</v>
      </c>
    </row>
    <row r="543" spans="1:2">
      <c r="A543" s="29"/>
      <c r="B543" s="29" t="s">
        <v>240</v>
      </c>
    </row>
    <row r="544" spans="1:2">
      <c r="A544" s="29"/>
      <c r="B544" s="29" t="s">
        <v>240</v>
      </c>
    </row>
    <row r="545" spans="1:2">
      <c r="A545" s="29"/>
      <c r="B545" s="29" t="s">
        <v>303</v>
      </c>
    </row>
    <row r="546" spans="1:2">
      <c r="A546" s="29"/>
      <c r="B546" s="29" t="s">
        <v>240</v>
      </c>
    </row>
    <row r="547" spans="1:2">
      <c r="A547" s="29"/>
      <c r="B547" s="29" t="s">
        <v>240</v>
      </c>
    </row>
    <row r="548" spans="1:2">
      <c r="A548" s="29"/>
      <c r="B548" s="29" t="s">
        <v>240</v>
      </c>
    </row>
    <row r="549" spans="1:2">
      <c r="A549" s="29"/>
      <c r="B549" s="29" t="s">
        <v>240</v>
      </c>
    </row>
    <row r="550" spans="1:2">
      <c r="A550" s="29"/>
      <c r="B550" s="29" t="s">
        <v>240</v>
      </c>
    </row>
    <row r="551" spans="1:2">
      <c r="A551" s="29"/>
      <c r="B551" s="29" t="s">
        <v>304</v>
      </c>
    </row>
    <row r="552" spans="1:2">
      <c r="A552" s="29"/>
      <c r="B552" s="29" t="s">
        <v>199</v>
      </c>
    </row>
    <row r="553" spans="1:2">
      <c r="A553" s="29"/>
      <c r="B553" s="29" t="s">
        <v>200</v>
      </c>
    </row>
    <row r="554" spans="1:2">
      <c r="A554" s="29"/>
      <c r="B554" s="29" t="s">
        <v>201</v>
      </c>
    </row>
    <row r="555" spans="1:2">
      <c r="A555" s="29"/>
      <c r="B555" s="29" t="s">
        <v>198</v>
      </c>
    </row>
    <row r="556" spans="1:2">
      <c r="A556" s="29"/>
      <c r="B556" s="29" t="s">
        <v>305</v>
      </c>
    </row>
    <row r="557" spans="1:2">
      <c r="A557" s="29"/>
      <c r="B557" s="29" t="s">
        <v>180</v>
      </c>
    </row>
    <row r="558" spans="1:2">
      <c r="A558" s="29"/>
      <c r="B558" s="29" t="s">
        <v>303</v>
      </c>
    </row>
    <row r="559" spans="1:2">
      <c r="A559" s="29"/>
      <c r="B559" s="29" t="s">
        <v>240</v>
      </c>
    </row>
    <row r="560" spans="1:2">
      <c r="A560" s="29"/>
      <c r="B560" s="29" t="s">
        <v>303</v>
      </c>
    </row>
    <row r="561" spans="1:2">
      <c r="A561" s="29"/>
      <c r="B561" s="29" t="s">
        <v>236</v>
      </c>
    </row>
    <row r="562" spans="1:2">
      <c r="A562" s="29"/>
      <c r="B562" s="29" t="s">
        <v>240</v>
      </c>
    </row>
    <row r="563" spans="1:2">
      <c r="A563" s="29"/>
      <c r="B563" s="29" t="s">
        <v>240</v>
      </c>
    </row>
    <row r="564" spans="1:2">
      <c r="A564" s="29"/>
      <c r="B564" s="29" t="s">
        <v>240</v>
      </c>
    </row>
    <row r="565" spans="1:2">
      <c r="A565" s="29"/>
      <c r="B565" s="29" t="s">
        <v>240</v>
      </c>
    </row>
    <row r="566" spans="1:2">
      <c r="A566" s="29"/>
      <c r="B566" s="29" t="s">
        <v>240</v>
      </c>
    </row>
    <row r="567" spans="1:2">
      <c r="A567" s="29"/>
      <c r="B567" s="29" t="s">
        <v>286</v>
      </c>
    </row>
    <row r="568" spans="1:2">
      <c r="A568" s="29"/>
      <c r="B568" s="29" t="s">
        <v>199</v>
      </c>
    </row>
    <row r="569" spans="1:2">
      <c r="A569" s="29"/>
      <c r="B569" s="29" t="s">
        <v>200</v>
      </c>
    </row>
    <row r="570" spans="1:2">
      <c r="A570" s="29"/>
      <c r="B570" s="29" t="s">
        <v>244</v>
      </c>
    </row>
    <row r="571" spans="1:2">
      <c r="A571" s="29"/>
      <c r="B571" s="29" t="s">
        <v>198</v>
      </c>
    </row>
    <row r="572" spans="1:2">
      <c r="A572" s="29"/>
      <c r="B572" s="29" t="s">
        <v>306</v>
      </c>
    </row>
    <row r="573" spans="1:2">
      <c r="A573" s="29"/>
      <c r="B573" s="29" t="s">
        <v>180</v>
      </c>
    </row>
    <row r="574" spans="1:2">
      <c r="A574" s="29"/>
      <c r="B574" s="29" t="s">
        <v>282</v>
      </c>
    </row>
    <row r="575" spans="1:2">
      <c r="A575" s="29"/>
      <c r="B575" s="29" t="s">
        <v>282</v>
      </c>
    </row>
    <row r="576" spans="1:2">
      <c r="A576" s="29"/>
      <c r="B576" s="29" t="s">
        <v>282</v>
      </c>
    </row>
    <row r="577" spans="1:2">
      <c r="A577" s="29"/>
      <c r="B577" s="29" t="s">
        <v>282</v>
      </c>
    </row>
    <row r="578" spans="1:2">
      <c r="A578" s="29"/>
      <c r="B578" s="29" t="s">
        <v>282</v>
      </c>
    </row>
    <row r="579" spans="1:2">
      <c r="A579" s="29"/>
      <c r="B579" s="29" t="s">
        <v>282</v>
      </c>
    </row>
    <row r="580" spans="1:2">
      <c r="A580" s="29"/>
      <c r="B580" s="29" t="s">
        <v>282</v>
      </c>
    </row>
    <row r="581" spans="1:2">
      <c r="A581" s="29"/>
      <c r="B581" s="29" t="s">
        <v>282</v>
      </c>
    </row>
    <row r="582" spans="1:2">
      <c r="A582" s="29"/>
      <c r="B582" s="29" t="s">
        <v>282</v>
      </c>
    </row>
    <row r="583" spans="1:2">
      <c r="A583" s="29"/>
      <c r="B583" s="29" t="s">
        <v>282</v>
      </c>
    </row>
    <row r="584" spans="1:2">
      <c r="A584" s="29"/>
      <c r="B584" s="29" t="s">
        <v>199</v>
      </c>
    </row>
    <row r="585" spans="1:2">
      <c r="A585" s="29"/>
      <c r="B585" s="29" t="s">
        <v>200</v>
      </c>
    </row>
    <row r="586" spans="1:2">
      <c r="A586" s="29"/>
      <c r="B586" s="29" t="s">
        <v>244</v>
      </c>
    </row>
    <row r="587" spans="1:2">
      <c r="A587" s="29"/>
      <c r="B587" s="29" t="s">
        <v>198</v>
      </c>
    </row>
    <row r="588" spans="1:2">
      <c r="A588" s="29"/>
      <c r="B588" s="29" t="s">
        <v>307</v>
      </c>
    </row>
    <row r="589" spans="1:2">
      <c r="A589" s="29"/>
      <c r="B589" s="29" t="s">
        <v>180</v>
      </c>
    </row>
    <row r="590" spans="1:2">
      <c r="A590" s="29"/>
      <c r="B590" s="29" t="s">
        <v>308</v>
      </c>
    </row>
    <row r="591" spans="1:2">
      <c r="A591" s="29"/>
      <c r="B591" s="29" t="s">
        <v>308</v>
      </c>
    </row>
    <row r="592" spans="1:2">
      <c r="A592" s="29"/>
      <c r="B592" s="29" t="s">
        <v>308</v>
      </c>
    </row>
    <row r="593" spans="1:2">
      <c r="A593" s="29"/>
      <c r="B593" s="29" t="s">
        <v>308</v>
      </c>
    </row>
    <row r="594" spans="1:2">
      <c r="A594" s="29"/>
      <c r="B594" s="29" t="s">
        <v>308</v>
      </c>
    </row>
    <row r="595" spans="1:2">
      <c r="A595" s="29"/>
      <c r="B595" s="29" t="s">
        <v>308</v>
      </c>
    </row>
    <row r="596" spans="1:2">
      <c r="A596" s="29"/>
      <c r="B596" s="29" t="s">
        <v>308</v>
      </c>
    </row>
    <row r="597" spans="1:2">
      <c r="A597" s="29"/>
      <c r="B597" s="29" t="s">
        <v>308</v>
      </c>
    </row>
    <row r="598" spans="1:2">
      <c r="A598" s="29"/>
      <c r="B598" s="29" t="s">
        <v>308</v>
      </c>
    </row>
    <row r="599" spans="1:2">
      <c r="A599" s="29"/>
      <c r="B599" s="29" t="s">
        <v>308</v>
      </c>
    </row>
    <row r="600" spans="1:2">
      <c r="A600" s="29"/>
      <c r="B600" s="29" t="s">
        <v>199</v>
      </c>
    </row>
    <row r="601" spans="1:2">
      <c r="A601" s="29"/>
      <c r="B601" s="29" t="s">
        <v>200</v>
      </c>
    </row>
    <row r="602" spans="1:2">
      <c r="A602" s="29"/>
      <c r="B602" s="29" t="s">
        <v>201</v>
      </c>
    </row>
    <row r="603" spans="1:2">
      <c r="A603" s="29"/>
      <c r="B603" s="29" t="s">
        <v>198</v>
      </c>
    </row>
    <row r="604" spans="1:2">
      <c r="A604" s="29"/>
      <c r="B604" s="29" t="s">
        <v>309</v>
      </c>
    </row>
    <row r="605" spans="1:2">
      <c r="A605" s="29"/>
      <c r="B605" s="29" t="s">
        <v>180</v>
      </c>
    </row>
    <row r="606" spans="1:2">
      <c r="A606" s="29"/>
      <c r="B606" s="29" t="s">
        <v>282</v>
      </c>
    </row>
    <row r="607" spans="1:2">
      <c r="A607" s="29"/>
      <c r="B607" s="29" t="s">
        <v>282</v>
      </c>
    </row>
    <row r="608" spans="1:2">
      <c r="A608" s="29"/>
      <c r="B608" s="29" t="s">
        <v>282</v>
      </c>
    </row>
    <row r="609" spans="1:2">
      <c r="A609" s="29"/>
      <c r="B609" s="29" t="s">
        <v>282</v>
      </c>
    </row>
    <row r="610" spans="1:2">
      <c r="A610" s="29"/>
      <c r="B610" s="29" t="s">
        <v>286</v>
      </c>
    </row>
    <row r="611" spans="1:2">
      <c r="A611" s="29"/>
      <c r="B611" s="29" t="s">
        <v>286</v>
      </c>
    </row>
    <row r="612" spans="1:2">
      <c r="A612" s="29"/>
      <c r="B612" s="29" t="s">
        <v>282</v>
      </c>
    </row>
    <row r="613" spans="1:2">
      <c r="A613" s="29"/>
      <c r="B613" s="29" t="s">
        <v>282</v>
      </c>
    </row>
    <row r="614" spans="1:2">
      <c r="A614" s="29"/>
      <c r="B614" s="29" t="s">
        <v>286</v>
      </c>
    </row>
    <row r="615" spans="1:2">
      <c r="A615" s="29"/>
      <c r="B615" s="29" t="s">
        <v>286</v>
      </c>
    </row>
    <row r="616" spans="1:2">
      <c r="A616" s="29"/>
      <c r="B616" s="29" t="s">
        <v>199</v>
      </c>
    </row>
    <row r="617" spans="1:2">
      <c r="A617" s="29"/>
      <c r="B617" s="29" t="s">
        <v>200</v>
      </c>
    </row>
    <row r="618" spans="1:2">
      <c r="A618" s="29"/>
      <c r="B618" s="29" t="s">
        <v>201</v>
      </c>
    </row>
    <row r="619" spans="1:2">
      <c r="A619" s="29"/>
      <c r="B619" s="29" t="s">
        <v>198</v>
      </c>
    </row>
    <row r="620" spans="1:2">
      <c r="A620" s="29"/>
      <c r="B620" s="29" t="s">
        <v>310</v>
      </c>
    </row>
    <row r="621" spans="1:2">
      <c r="A621" s="29"/>
      <c r="B621" s="29" t="s">
        <v>180</v>
      </c>
    </row>
    <row r="622" spans="1:2">
      <c r="A622" s="29"/>
      <c r="B622" s="29" t="s">
        <v>311</v>
      </c>
    </row>
    <row r="623" spans="1:2">
      <c r="A623" s="29"/>
      <c r="B623" s="29" t="s">
        <v>312</v>
      </c>
    </row>
    <row r="624" spans="1:2">
      <c r="A624" s="29"/>
      <c r="B624" s="29" t="s">
        <v>311</v>
      </c>
    </row>
    <row r="625" spans="1:2">
      <c r="A625" s="29"/>
      <c r="B625" s="29" t="s">
        <v>313</v>
      </c>
    </row>
    <row r="626" spans="1:2">
      <c r="A626" s="29"/>
      <c r="B626" s="29" t="s">
        <v>311</v>
      </c>
    </row>
    <row r="627" spans="1:2">
      <c r="A627" s="29"/>
      <c r="B627" s="29" t="s">
        <v>312</v>
      </c>
    </row>
    <row r="628" spans="1:2">
      <c r="A628" s="29"/>
      <c r="B628" s="29" t="s">
        <v>314</v>
      </c>
    </row>
    <row r="629" spans="1:2">
      <c r="A629" s="29"/>
      <c r="B629" s="29" t="s">
        <v>314</v>
      </c>
    </row>
    <row r="630" spans="1:2">
      <c r="A630" s="29"/>
      <c r="B630" s="29" t="s">
        <v>314</v>
      </c>
    </row>
    <row r="631" spans="1:2">
      <c r="A631" s="29"/>
      <c r="B631" s="29" t="s">
        <v>315</v>
      </c>
    </row>
    <row r="632" spans="1:2">
      <c r="A632" s="29"/>
      <c r="B632" s="29" t="s">
        <v>199</v>
      </c>
    </row>
    <row r="633" spans="1:2">
      <c r="A633" s="29"/>
      <c r="B633" s="29" t="s">
        <v>200</v>
      </c>
    </row>
    <row r="634" spans="1:2">
      <c r="A634" s="29"/>
      <c r="B634" s="29" t="s">
        <v>201</v>
      </c>
    </row>
    <row r="635" spans="1:2">
      <c r="A635" s="29"/>
      <c r="B635" s="29" t="s">
        <v>198</v>
      </c>
    </row>
    <row r="636" spans="1:2">
      <c r="A636" s="29"/>
      <c r="B636" s="29" t="s">
        <v>316</v>
      </c>
    </row>
    <row r="637" spans="1:2">
      <c r="A637" s="29"/>
      <c r="B637" s="29" t="s">
        <v>180</v>
      </c>
    </row>
    <row r="638" spans="1:2">
      <c r="A638" s="29"/>
      <c r="B638" s="29" t="s">
        <v>317</v>
      </c>
    </row>
    <row r="639" spans="1:2">
      <c r="A639" s="29"/>
      <c r="B639" s="29" t="s">
        <v>317</v>
      </c>
    </row>
    <row r="640" spans="1:2">
      <c r="A640" s="29"/>
      <c r="B640" s="29" t="s">
        <v>318</v>
      </c>
    </row>
    <row r="641" spans="1:2">
      <c r="A641" s="29"/>
      <c r="B641" s="29" t="s">
        <v>317</v>
      </c>
    </row>
    <row r="642" spans="1:2">
      <c r="A642" s="29"/>
      <c r="B642" s="29" t="s">
        <v>318</v>
      </c>
    </row>
    <row r="643" spans="1:2">
      <c r="A643" s="29"/>
      <c r="B643" s="29" t="s">
        <v>319</v>
      </c>
    </row>
    <row r="644" spans="1:2">
      <c r="A644" s="29"/>
      <c r="B644" s="29" t="s">
        <v>317</v>
      </c>
    </row>
    <row r="645" spans="1:2">
      <c r="A645" s="29"/>
      <c r="B645" s="29" t="s">
        <v>317</v>
      </c>
    </row>
    <row r="646" spans="1:2">
      <c r="A646" s="29"/>
      <c r="B646" s="29" t="s">
        <v>318</v>
      </c>
    </row>
    <row r="647" spans="1:2">
      <c r="A647" s="29"/>
      <c r="B647" s="29" t="s">
        <v>317</v>
      </c>
    </row>
    <row r="648" spans="1:2">
      <c r="A648" s="29"/>
      <c r="B648" s="29" t="s">
        <v>199</v>
      </c>
    </row>
    <row r="649" spans="1:2">
      <c r="A649" s="29"/>
      <c r="B649" s="29" t="s">
        <v>200</v>
      </c>
    </row>
    <row r="650" spans="1:2">
      <c r="A650" s="29"/>
      <c r="B650" s="29" t="s">
        <v>244</v>
      </c>
    </row>
    <row r="651" spans="1:2">
      <c r="A651" s="29"/>
      <c r="B651" s="29" t="s">
        <v>198</v>
      </c>
    </row>
    <row r="652" spans="1:2">
      <c r="A652" s="29"/>
      <c r="B652" s="29" t="s">
        <v>320</v>
      </c>
    </row>
    <row r="653" spans="1:2">
      <c r="A653" s="29"/>
      <c r="B653" s="29" t="s">
        <v>180</v>
      </c>
    </row>
    <row r="654" spans="1:2">
      <c r="A654" s="29"/>
      <c r="B654" s="29" t="s">
        <v>321</v>
      </c>
    </row>
    <row r="655" spans="1:2">
      <c r="A655" s="29"/>
      <c r="B655" s="29" t="s">
        <v>321</v>
      </c>
    </row>
    <row r="656" spans="1:2">
      <c r="A656" s="29"/>
      <c r="B656" s="29" t="s">
        <v>321</v>
      </c>
    </row>
    <row r="657" spans="1:2">
      <c r="A657" s="29"/>
      <c r="B657" s="29" t="s">
        <v>321</v>
      </c>
    </row>
    <row r="658" spans="1:2">
      <c r="A658" s="29"/>
      <c r="B658" s="29" t="s">
        <v>321</v>
      </c>
    </row>
    <row r="659" spans="1:2">
      <c r="A659" s="29"/>
      <c r="B659" s="29" t="s">
        <v>321</v>
      </c>
    </row>
    <row r="660" spans="1:2">
      <c r="A660" s="29"/>
      <c r="B660" s="29" t="s">
        <v>321</v>
      </c>
    </row>
    <row r="661" spans="1:2">
      <c r="A661" s="29"/>
      <c r="B661" s="29" t="s">
        <v>321</v>
      </c>
    </row>
    <row r="662" spans="1:2">
      <c r="A662" s="29"/>
      <c r="B662" s="29" t="s">
        <v>321</v>
      </c>
    </row>
    <row r="663" spans="1:2">
      <c r="A663" s="29"/>
      <c r="B663" s="29" t="s">
        <v>321</v>
      </c>
    </row>
    <row r="664" spans="1:2">
      <c r="A664" s="29"/>
      <c r="B664" s="29" t="s">
        <v>199</v>
      </c>
    </row>
    <row r="665" spans="1:2">
      <c r="A665" s="29"/>
      <c r="B665" s="29" t="s">
        <v>200</v>
      </c>
    </row>
    <row r="666" spans="1:2">
      <c r="A666" s="29"/>
      <c r="B666" s="29" t="s">
        <v>201</v>
      </c>
    </row>
    <row r="667" spans="1:2">
      <c r="A667" s="29"/>
      <c r="B667" s="29" t="s">
        <v>198</v>
      </c>
    </row>
    <row r="668" spans="1:2">
      <c r="A668" s="29"/>
      <c r="B668" s="29" t="s">
        <v>322</v>
      </c>
    </row>
    <row r="669" spans="1:2">
      <c r="A669" s="29"/>
      <c r="B669" s="29" t="s">
        <v>180</v>
      </c>
    </row>
    <row r="670" spans="1:2">
      <c r="A670" s="29"/>
      <c r="B670" s="29" t="s">
        <v>236</v>
      </c>
    </row>
    <row r="671" spans="1:2">
      <c r="A671" s="29"/>
      <c r="B671" s="29" t="s">
        <v>286</v>
      </c>
    </row>
    <row r="672" spans="1:2">
      <c r="A672" s="29"/>
      <c r="B672" s="29" t="s">
        <v>286</v>
      </c>
    </row>
    <row r="673" spans="1:2">
      <c r="A673" s="29"/>
      <c r="B673" s="29" t="s">
        <v>236</v>
      </c>
    </row>
    <row r="674" spans="1:2">
      <c r="A674" s="29"/>
      <c r="B674" s="29" t="s">
        <v>286</v>
      </c>
    </row>
    <row r="675" spans="1:2">
      <c r="A675" s="29"/>
      <c r="B675" s="29" t="s">
        <v>286</v>
      </c>
    </row>
    <row r="676" spans="1:2">
      <c r="A676" s="29"/>
      <c r="B676" s="29" t="s">
        <v>286</v>
      </c>
    </row>
    <row r="677" spans="1:2">
      <c r="A677" s="29"/>
      <c r="B677" s="29" t="s">
        <v>286</v>
      </c>
    </row>
    <row r="678" spans="1:2">
      <c r="A678" s="29"/>
      <c r="B678" s="29" t="s">
        <v>286</v>
      </c>
    </row>
    <row r="679" spans="1:2">
      <c r="A679" s="29"/>
      <c r="B679" s="29" t="s">
        <v>303</v>
      </c>
    </row>
    <row r="680" spans="1:2">
      <c r="A680" s="29"/>
      <c r="B680" s="29" t="s">
        <v>199</v>
      </c>
    </row>
    <row r="681" spans="1:2">
      <c r="A681" s="29"/>
      <c r="B681" s="29" t="s">
        <v>200</v>
      </c>
    </row>
    <row r="682" spans="1:2">
      <c r="A682" s="29"/>
      <c r="B682" s="29" t="s">
        <v>201</v>
      </c>
    </row>
    <row r="683" spans="1:2">
      <c r="A683" s="29"/>
      <c r="B683" s="29" t="s">
        <v>198</v>
      </c>
    </row>
    <row r="684" spans="1:2">
      <c r="A684" s="29"/>
      <c r="B684" s="29" t="s">
        <v>323</v>
      </c>
    </row>
    <row r="685" spans="1:2">
      <c r="A685" s="29"/>
      <c r="B685" s="29" t="s">
        <v>180</v>
      </c>
    </row>
    <row r="686" spans="1:2">
      <c r="A686" s="29"/>
      <c r="B686" s="29" t="s">
        <v>236</v>
      </c>
    </row>
    <row r="687" spans="1:2">
      <c r="A687" s="29"/>
      <c r="B687" s="29" t="s">
        <v>286</v>
      </c>
    </row>
    <row r="688" spans="1:2">
      <c r="A688" s="29"/>
      <c r="B688" s="29" t="s">
        <v>236</v>
      </c>
    </row>
    <row r="689" spans="1:2">
      <c r="A689" s="29"/>
      <c r="B689" s="29" t="s">
        <v>236</v>
      </c>
    </row>
    <row r="690" spans="1:2">
      <c r="A690" s="29"/>
      <c r="B690" s="29" t="s">
        <v>282</v>
      </c>
    </row>
    <row r="691" spans="1:2">
      <c r="A691" s="29"/>
      <c r="B691" s="29" t="s">
        <v>286</v>
      </c>
    </row>
    <row r="692" spans="1:2">
      <c r="A692" s="29"/>
      <c r="B692" s="29" t="s">
        <v>282</v>
      </c>
    </row>
    <row r="693" spans="1:2">
      <c r="A693" s="29"/>
      <c r="B693" s="29" t="s">
        <v>282</v>
      </c>
    </row>
    <row r="694" spans="1:2">
      <c r="A694" s="29"/>
      <c r="B694" s="29" t="s">
        <v>282</v>
      </c>
    </row>
    <row r="695" spans="1:2">
      <c r="A695" s="29"/>
      <c r="B695" s="29" t="s">
        <v>282</v>
      </c>
    </row>
    <row r="696" spans="1:2">
      <c r="A696" s="29"/>
      <c r="B696" s="29" t="s">
        <v>199</v>
      </c>
    </row>
    <row r="697" spans="1:2">
      <c r="A697" s="29"/>
      <c r="B697" s="29" t="s">
        <v>200</v>
      </c>
    </row>
    <row r="698" spans="1:2">
      <c r="A698" s="29"/>
      <c r="B698" s="29" t="s">
        <v>201</v>
      </c>
    </row>
    <row r="699" spans="1:2">
      <c r="A699" s="29"/>
      <c r="B699" s="29" t="s">
        <v>198</v>
      </c>
    </row>
    <row r="700" spans="1:2">
      <c r="A700" s="29"/>
      <c r="B700" s="29" t="s">
        <v>324</v>
      </c>
    </row>
    <row r="701" spans="1:2">
      <c r="A701" s="29"/>
      <c r="B701" s="29" t="s">
        <v>180</v>
      </c>
    </row>
    <row r="702" spans="1:2">
      <c r="A702" s="29"/>
      <c r="B702" s="29" t="s">
        <v>236</v>
      </c>
    </row>
    <row r="703" spans="1:2">
      <c r="A703" s="29"/>
      <c r="B703" s="29" t="s">
        <v>282</v>
      </c>
    </row>
    <row r="704" spans="1:2">
      <c r="A704" s="29"/>
      <c r="B704" s="29" t="s">
        <v>236</v>
      </c>
    </row>
    <row r="705" spans="1:2">
      <c r="A705" s="29"/>
      <c r="B705" s="29" t="s">
        <v>236</v>
      </c>
    </row>
    <row r="706" spans="1:2">
      <c r="A706" s="29"/>
      <c r="B706" s="29" t="s">
        <v>282</v>
      </c>
    </row>
    <row r="707" spans="1:2">
      <c r="A707" s="29"/>
      <c r="B707" s="29" t="s">
        <v>282</v>
      </c>
    </row>
    <row r="708" spans="1:2">
      <c r="A708" s="29"/>
      <c r="B708" s="29" t="s">
        <v>282</v>
      </c>
    </row>
    <row r="709" spans="1:2">
      <c r="A709" s="29"/>
      <c r="B709" s="29" t="s">
        <v>282</v>
      </c>
    </row>
    <row r="710" spans="1:2">
      <c r="A710" s="29"/>
      <c r="B710" s="29" t="s">
        <v>282</v>
      </c>
    </row>
    <row r="711" spans="1:2">
      <c r="A711" s="29"/>
      <c r="B711" s="29" t="s">
        <v>282</v>
      </c>
    </row>
    <row r="712" spans="1:2">
      <c r="A712" s="29"/>
      <c r="B712" s="29" t="s">
        <v>199</v>
      </c>
    </row>
    <row r="713" spans="1:2">
      <c r="A713" s="29"/>
      <c r="B713" s="29" t="s">
        <v>200</v>
      </c>
    </row>
    <row r="714" spans="1:2">
      <c r="A714" s="29"/>
      <c r="B714" s="29" t="s">
        <v>200</v>
      </c>
    </row>
    <row r="715" spans="1:2">
      <c r="A715" s="29"/>
      <c r="B715" s="29" t="s">
        <v>223</v>
      </c>
    </row>
    <row r="716" spans="1:2">
      <c r="A716" s="29"/>
      <c r="B716" s="29" t="s">
        <v>224</v>
      </c>
    </row>
    <row r="717" spans="1:2">
      <c r="A717" s="29"/>
      <c r="B717" s="29" t="s">
        <v>325</v>
      </c>
    </row>
    <row r="718" spans="1:2">
      <c r="A718" s="29"/>
      <c r="B718" s="29" t="s">
        <v>226</v>
      </c>
    </row>
    <row r="719" spans="1:2">
      <c r="A719" s="29"/>
      <c r="B719" s="29" t="s">
        <v>227</v>
      </c>
    </row>
    <row r="720" spans="1:2">
      <c r="A720" s="29"/>
      <c r="B720" s="29" t="s">
        <v>228</v>
      </c>
    </row>
    <row r="721" spans="1:2">
      <c r="A721" s="29"/>
      <c r="B721" s="29" t="s">
        <v>201</v>
      </c>
    </row>
    <row r="722" spans="1:2" ht="72">
      <c r="A722" s="29"/>
      <c r="B722" s="29" t="s">
        <v>326</v>
      </c>
    </row>
    <row r="723" spans="1:2">
      <c r="A723" s="29"/>
      <c r="B723" s="29" t="s">
        <v>327</v>
      </c>
    </row>
    <row r="724" spans="1:2">
      <c r="A724" s="29"/>
      <c r="B724" s="29" t="s">
        <v>180</v>
      </c>
    </row>
    <row r="725" spans="1:2">
      <c r="A725" s="29"/>
      <c r="B725" s="29" t="s">
        <v>236</v>
      </c>
    </row>
    <row r="726" spans="1:2">
      <c r="A726" s="29"/>
      <c r="B726" s="29" t="s">
        <v>328</v>
      </c>
    </row>
    <row r="727" spans="1:2">
      <c r="A727" s="29"/>
      <c r="B727" s="29" t="s">
        <v>328</v>
      </c>
    </row>
    <row r="728" spans="1:2">
      <c r="A728" s="29"/>
      <c r="B728" s="29" t="s">
        <v>236</v>
      </c>
    </row>
    <row r="729" spans="1:2">
      <c r="A729" s="29"/>
      <c r="B729" s="29" t="s">
        <v>328</v>
      </c>
    </row>
    <row r="730" spans="1:2">
      <c r="A730" s="29"/>
      <c r="B730" s="29" t="s">
        <v>328</v>
      </c>
    </row>
    <row r="731" spans="1:2">
      <c r="A731" s="29"/>
      <c r="B731" s="29" t="s">
        <v>328</v>
      </c>
    </row>
    <row r="732" spans="1:2">
      <c r="A732" s="29"/>
      <c r="B732" s="29" t="s">
        <v>328</v>
      </c>
    </row>
    <row r="733" spans="1:2">
      <c r="A733" s="29"/>
      <c r="B733" s="29" t="s">
        <v>328</v>
      </c>
    </row>
    <row r="734" spans="1:2">
      <c r="A734" s="29"/>
      <c r="B734" s="29" t="s">
        <v>236</v>
      </c>
    </row>
    <row r="735" spans="1:2">
      <c r="A735" s="29"/>
      <c r="B735" s="29" t="s">
        <v>199</v>
      </c>
    </row>
    <row r="736" spans="1:2">
      <c r="A736" s="29"/>
      <c r="B736" s="29" t="s">
        <v>200</v>
      </c>
    </row>
    <row r="737" spans="1:2">
      <c r="A737" s="29"/>
      <c r="B737" s="29" t="s">
        <v>201</v>
      </c>
    </row>
    <row r="738" spans="1:2" ht="57.6">
      <c r="A738" s="29"/>
      <c r="B738" s="29" t="s">
        <v>329</v>
      </c>
    </row>
    <row r="739" spans="1:2">
      <c r="A739" s="29"/>
      <c r="B739" s="29" t="s">
        <v>330</v>
      </c>
    </row>
    <row r="740" spans="1:2">
      <c r="A740" s="29"/>
      <c r="B740" s="29" t="s">
        <v>180</v>
      </c>
    </row>
    <row r="741" spans="1:2">
      <c r="A741" s="29"/>
      <c r="B741" s="29" t="s">
        <v>236</v>
      </c>
    </row>
    <row r="742" spans="1:2">
      <c r="A742" s="29"/>
      <c r="B742" s="29" t="s">
        <v>270</v>
      </c>
    </row>
    <row r="743" spans="1:2">
      <c r="A743" s="29"/>
      <c r="B743" s="29" t="s">
        <v>236</v>
      </c>
    </row>
    <row r="744" spans="1:2">
      <c r="A744" s="29"/>
      <c r="B744" s="29" t="s">
        <v>236</v>
      </c>
    </row>
    <row r="745" spans="1:2">
      <c r="A745" s="29"/>
      <c r="B745" s="29" t="s">
        <v>236</v>
      </c>
    </row>
    <row r="746" spans="1:2">
      <c r="A746" s="29"/>
      <c r="B746" s="29" t="s">
        <v>270</v>
      </c>
    </row>
    <row r="747" spans="1:2">
      <c r="A747" s="29"/>
      <c r="B747" s="29" t="s">
        <v>236</v>
      </c>
    </row>
    <row r="748" spans="1:2">
      <c r="A748" s="29"/>
      <c r="B748" s="29" t="s">
        <v>236</v>
      </c>
    </row>
    <row r="749" spans="1:2">
      <c r="A749" s="29"/>
      <c r="B749" s="29" t="s">
        <v>270</v>
      </c>
    </row>
    <row r="750" spans="1:2">
      <c r="A750" s="29"/>
      <c r="B750" s="29" t="s">
        <v>236</v>
      </c>
    </row>
    <row r="751" spans="1:2">
      <c r="A751" s="29"/>
      <c r="B751" s="29" t="s">
        <v>199</v>
      </c>
    </row>
    <row r="752" spans="1:2">
      <c r="A752" s="29"/>
      <c r="B752" s="29" t="s">
        <v>200</v>
      </c>
    </row>
    <row r="753" spans="1:2">
      <c r="A753" s="29"/>
      <c r="B753" s="29" t="s">
        <v>200</v>
      </c>
    </row>
    <row r="754" spans="1:2">
      <c r="A754" s="29"/>
      <c r="B754" s="29" t="s">
        <v>223</v>
      </c>
    </row>
    <row r="755" spans="1:2">
      <c r="A755" s="29"/>
      <c r="B755" s="29" t="s">
        <v>224</v>
      </c>
    </row>
    <row r="756" spans="1:2">
      <c r="A756" s="29"/>
      <c r="B756" s="29" t="s">
        <v>331</v>
      </c>
    </row>
    <row r="757" spans="1:2">
      <c r="A757" s="29"/>
      <c r="B757" s="29" t="s">
        <v>226</v>
      </c>
    </row>
    <row r="758" spans="1:2">
      <c r="A758" s="29"/>
      <c r="B758" s="29" t="s">
        <v>227</v>
      </c>
    </row>
    <row r="759" spans="1:2">
      <c r="A759" s="29"/>
      <c r="B759" s="29" t="s">
        <v>228</v>
      </c>
    </row>
    <row r="760" spans="1:2">
      <c r="A760" s="29"/>
      <c r="B760" s="29" t="s">
        <v>201</v>
      </c>
    </row>
    <row r="761" spans="1:2">
      <c r="A761" s="29"/>
      <c r="B761" s="29" t="s">
        <v>198</v>
      </c>
    </row>
    <row r="762" spans="1:2">
      <c r="A762" s="29"/>
      <c r="B762" s="29" t="s">
        <v>332</v>
      </c>
    </row>
    <row r="763" spans="1:2">
      <c r="A763" s="29"/>
      <c r="B763" s="29" t="s">
        <v>180</v>
      </c>
    </row>
    <row r="764" spans="1:2">
      <c r="A764" s="29"/>
      <c r="B764" s="29" t="s">
        <v>236</v>
      </c>
    </row>
    <row r="765" spans="1:2">
      <c r="A765" s="29"/>
      <c r="B765" s="29" t="s">
        <v>333</v>
      </c>
    </row>
    <row r="766" spans="1:2">
      <c r="A766" s="29"/>
      <c r="B766" s="29" t="s">
        <v>333</v>
      </c>
    </row>
    <row r="767" spans="1:2">
      <c r="A767" s="29"/>
      <c r="B767" s="29" t="s">
        <v>304</v>
      </c>
    </row>
    <row r="768" spans="1:2">
      <c r="A768" s="29"/>
      <c r="B768" s="29" t="s">
        <v>333</v>
      </c>
    </row>
    <row r="769" spans="1:2">
      <c r="A769" s="29"/>
      <c r="B769" s="29" t="s">
        <v>333</v>
      </c>
    </row>
    <row r="770" spans="1:2">
      <c r="A770" s="29"/>
      <c r="B770" s="29" t="s">
        <v>333</v>
      </c>
    </row>
    <row r="771" spans="1:2">
      <c r="A771" s="29"/>
      <c r="B771" s="29" t="s">
        <v>333</v>
      </c>
    </row>
    <row r="772" spans="1:2">
      <c r="A772" s="29"/>
      <c r="B772" s="29" t="s">
        <v>333</v>
      </c>
    </row>
    <row r="773" spans="1:2">
      <c r="A773" s="29"/>
      <c r="B773" s="29" t="s">
        <v>333</v>
      </c>
    </row>
    <row r="774" spans="1:2">
      <c r="A774" s="29"/>
      <c r="B774" s="29" t="s">
        <v>199</v>
      </c>
    </row>
    <row r="775" spans="1:2">
      <c r="A775" s="29"/>
      <c r="B775" s="29" t="s">
        <v>200</v>
      </c>
    </row>
    <row r="776" spans="1:2">
      <c r="A776" s="29"/>
      <c r="B776" s="29" t="s">
        <v>200</v>
      </c>
    </row>
    <row r="777" spans="1:2">
      <c r="A777" s="29"/>
      <c r="B777" s="29" t="s">
        <v>223</v>
      </c>
    </row>
    <row r="778" spans="1:2">
      <c r="A778" s="29"/>
      <c r="B778" s="29" t="s">
        <v>224</v>
      </c>
    </row>
    <row r="779" spans="1:2">
      <c r="A779" s="29"/>
      <c r="B779" s="29" t="s">
        <v>334</v>
      </c>
    </row>
    <row r="780" spans="1:2">
      <c r="A780" s="29"/>
      <c r="B780" s="29" t="s">
        <v>226</v>
      </c>
    </row>
    <row r="781" spans="1:2">
      <c r="A781" s="29"/>
      <c r="B781" s="29" t="s">
        <v>227</v>
      </c>
    </row>
    <row r="782" spans="1:2">
      <c r="A782" s="29"/>
      <c r="B782" s="29" t="s">
        <v>228</v>
      </c>
    </row>
    <row r="783" spans="1:2">
      <c r="A783" s="29"/>
      <c r="B783" s="29" t="s">
        <v>201</v>
      </c>
    </row>
    <row r="784" spans="1:2">
      <c r="A784" s="29"/>
      <c r="B784" s="29" t="s">
        <v>198</v>
      </c>
    </row>
    <row r="785" spans="1:2">
      <c r="A785" s="29"/>
      <c r="B785" s="29" t="s">
        <v>335</v>
      </c>
    </row>
    <row r="786" spans="1:2">
      <c r="A786" s="29"/>
      <c r="B786" s="29" t="s">
        <v>180</v>
      </c>
    </row>
    <row r="787" spans="1:2">
      <c r="A787" s="29"/>
      <c r="B787" s="29" t="s">
        <v>236</v>
      </c>
    </row>
    <row r="788" spans="1:2">
      <c r="A788" s="29"/>
      <c r="B788" s="29" t="s">
        <v>236</v>
      </c>
    </row>
    <row r="789" spans="1:2">
      <c r="A789" s="29"/>
      <c r="B789" s="29" t="s">
        <v>236</v>
      </c>
    </row>
    <row r="790" spans="1:2">
      <c r="A790" s="29"/>
      <c r="B790" s="29" t="s">
        <v>282</v>
      </c>
    </row>
    <row r="791" spans="1:2">
      <c r="A791" s="29"/>
      <c r="B791" s="29" t="s">
        <v>236</v>
      </c>
    </row>
    <row r="792" spans="1:2">
      <c r="A792" s="29"/>
      <c r="B792" s="29" t="s">
        <v>236</v>
      </c>
    </row>
    <row r="793" spans="1:2">
      <c r="A793" s="29"/>
      <c r="B793" s="29" t="s">
        <v>236</v>
      </c>
    </row>
    <row r="794" spans="1:2">
      <c r="A794" s="29"/>
      <c r="B794" s="29" t="s">
        <v>236</v>
      </c>
    </row>
    <row r="795" spans="1:2">
      <c r="A795" s="29"/>
      <c r="B795" s="29" t="s">
        <v>236</v>
      </c>
    </row>
    <row r="796" spans="1:2">
      <c r="A796" s="29"/>
      <c r="B796" s="29" t="s">
        <v>236</v>
      </c>
    </row>
    <row r="797" spans="1:2">
      <c r="A797" s="29"/>
      <c r="B797" s="29" t="s">
        <v>199</v>
      </c>
    </row>
    <row r="798" spans="1:2">
      <c r="A798" s="29"/>
      <c r="B798" s="29" t="s">
        <v>200</v>
      </c>
    </row>
    <row r="799" spans="1:2">
      <c r="A799" s="29"/>
      <c r="B799" s="29" t="s">
        <v>200</v>
      </c>
    </row>
    <row r="800" spans="1:2">
      <c r="A800" s="29"/>
      <c r="B800" s="29" t="s">
        <v>200</v>
      </c>
    </row>
  </sheetData>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BF4BF-A83A-4F8C-9931-88A0E37501D4}">
  <dimension ref="A1:D21"/>
  <sheetViews>
    <sheetView workbookViewId="0">
      <selection activeCell="D2" sqref="D2:D7"/>
    </sheetView>
  </sheetViews>
  <sheetFormatPr defaultRowHeight="14.4"/>
  <cols>
    <col min="1" max="1" width="4.44140625" bestFit="1" customWidth="1"/>
    <col min="2" max="2" width="47.109375" bestFit="1" customWidth="1"/>
    <col min="3" max="3" width="22.33203125" bestFit="1" customWidth="1"/>
    <col min="4" max="4" width="5.21875" bestFit="1" customWidth="1"/>
  </cols>
  <sheetData>
    <row r="1" spans="1:4">
      <c r="A1" t="s">
        <v>187</v>
      </c>
      <c r="B1" t="s">
        <v>337</v>
      </c>
      <c r="C1" t="s">
        <v>338</v>
      </c>
      <c r="D1" t="s">
        <v>339</v>
      </c>
    </row>
    <row r="2" spans="1:4">
      <c r="A2" t="s">
        <v>188</v>
      </c>
      <c r="B2" t="s">
        <v>213</v>
      </c>
      <c r="C2" t="s">
        <v>212</v>
      </c>
      <c r="D2">
        <v>3.3</v>
      </c>
    </row>
    <row r="3" spans="1:4">
      <c r="A3" t="s">
        <v>189</v>
      </c>
      <c r="B3" t="s">
        <v>214</v>
      </c>
      <c r="C3" t="s">
        <v>212</v>
      </c>
      <c r="D3">
        <v>3.2</v>
      </c>
    </row>
    <row r="4" spans="1:4">
      <c r="A4" t="s">
        <v>190</v>
      </c>
      <c r="B4" t="s">
        <v>213</v>
      </c>
      <c r="C4" t="s">
        <v>212</v>
      </c>
      <c r="D4">
        <v>3.3</v>
      </c>
    </row>
    <row r="5" spans="1:4">
      <c r="A5" t="s">
        <v>191</v>
      </c>
      <c r="B5" t="s">
        <v>215</v>
      </c>
      <c r="C5" t="s">
        <v>212</v>
      </c>
      <c r="D5">
        <v>4.5</v>
      </c>
    </row>
    <row r="6" spans="1:4">
      <c r="A6" t="s">
        <v>192</v>
      </c>
      <c r="B6" t="s">
        <v>216</v>
      </c>
      <c r="C6" t="s">
        <v>212</v>
      </c>
      <c r="D6">
        <v>3.5</v>
      </c>
    </row>
    <row r="7" spans="1:4">
      <c r="A7" t="s">
        <v>193</v>
      </c>
      <c r="B7" t="s">
        <v>214</v>
      </c>
      <c r="C7" t="s">
        <v>212</v>
      </c>
      <c r="D7">
        <v>3.2</v>
      </c>
    </row>
    <row r="8" spans="1:4">
      <c r="A8" t="s">
        <v>194</v>
      </c>
      <c r="B8" t="s">
        <v>214</v>
      </c>
      <c r="C8" t="s">
        <v>212</v>
      </c>
      <c r="D8">
        <v>3.2</v>
      </c>
    </row>
    <row r="9" spans="1:4">
      <c r="A9" t="s">
        <v>195</v>
      </c>
      <c r="B9" t="s">
        <v>216</v>
      </c>
      <c r="C9" t="s">
        <v>212</v>
      </c>
      <c r="D9">
        <v>3.5</v>
      </c>
    </row>
    <row r="10" spans="1:4">
      <c r="A10" t="s">
        <v>196</v>
      </c>
      <c r="B10" t="s">
        <v>217</v>
      </c>
      <c r="C10" t="s">
        <v>212</v>
      </c>
      <c r="D10">
        <v>3.2</v>
      </c>
    </row>
    <row r="11" spans="1:4">
      <c r="A11" t="s">
        <v>197</v>
      </c>
      <c r="B11" t="s">
        <v>217</v>
      </c>
      <c r="C11" t="s">
        <v>212</v>
      </c>
      <c r="D11">
        <v>3.2</v>
      </c>
    </row>
    <row r="12" spans="1:4">
      <c r="A12" t="s">
        <v>188</v>
      </c>
      <c r="B12" t="s">
        <v>219</v>
      </c>
      <c r="C12" t="s">
        <v>218</v>
      </c>
      <c r="D12">
        <v>16</v>
      </c>
    </row>
    <row r="13" spans="1:4">
      <c r="A13" t="s">
        <v>189</v>
      </c>
      <c r="B13" t="s">
        <v>219</v>
      </c>
      <c r="C13" t="s">
        <v>218</v>
      </c>
      <c r="D13">
        <v>16</v>
      </c>
    </row>
    <row r="14" spans="1:4">
      <c r="A14" t="s">
        <v>190</v>
      </c>
      <c r="B14" t="s">
        <v>220</v>
      </c>
      <c r="C14" t="s">
        <v>218</v>
      </c>
      <c r="D14">
        <v>12</v>
      </c>
    </row>
    <row r="15" spans="1:4">
      <c r="A15" t="s">
        <v>191</v>
      </c>
      <c r="B15" t="s">
        <v>221</v>
      </c>
      <c r="C15" t="s">
        <v>218</v>
      </c>
      <c r="D15">
        <v>18</v>
      </c>
    </row>
    <row r="16" spans="1:4">
      <c r="A16" t="s">
        <v>192</v>
      </c>
      <c r="B16" t="s">
        <v>222</v>
      </c>
      <c r="C16" t="s">
        <v>218</v>
      </c>
      <c r="D16">
        <v>24</v>
      </c>
    </row>
    <row r="17" spans="1:4">
      <c r="A17" t="s">
        <v>193</v>
      </c>
      <c r="B17" t="s">
        <v>219</v>
      </c>
      <c r="C17" t="s">
        <v>218</v>
      </c>
      <c r="D17">
        <v>16</v>
      </c>
    </row>
    <row r="18" spans="1:4">
      <c r="A18" t="s">
        <v>194</v>
      </c>
      <c r="B18" t="s">
        <v>219</v>
      </c>
      <c r="C18" t="s">
        <v>218</v>
      </c>
      <c r="D18">
        <v>16</v>
      </c>
    </row>
    <row r="19" spans="1:4">
      <c r="A19" t="s">
        <v>195</v>
      </c>
      <c r="B19" t="s">
        <v>222</v>
      </c>
      <c r="C19" t="s">
        <v>218</v>
      </c>
      <c r="D19">
        <v>24</v>
      </c>
    </row>
    <row r="20" spans="1:4">
      <c r="A20" t="s">
        <v>196</v>
      </c>
      <c r="B20" t="s">
        <v>219</v>
      </c>
      <c r="C20" t="s">
        <v>218</v>
      </c>
      <c r="D20">
        <v>16</v>
      </c>
    </row>
    <row r="21" spans="1:4">
      <c r="A21" t="s">
        <v>197</v>
      </c>
      <c r="B21" t="s">
        <v>219</v>
      </c>
      <c r="C21" t="s">
        <v>218</v>
      </c>
      <c r="D21">
        <v>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B308C-B6C8-4854-B344-EEBD951CE5FE}">
  <dimension ref="A3:C14"/>
  <sheetViews>
    <sheetView workbookViewId="0"/>
  </sheetViews>
  <sheetFormatPr defaultRowHeight="14.4"/>
  <cols>
    <col min="1" max="1" width="12.77734375" bestFit="1" customWidth="1"/>
    <col min="2" max="2" width="20.109375" bestFit="1" customWidth="1"/>
    <col min="3" max="3" width="22.77734375" bestFit="1" customWidth="1"/>
    <col min="4" max="4" width="9.6640625" bestFit="1" customWidth="1"/>
  </cols>
  <sheetData>
    <row r="3" spans="1:3">
      <c r="A3" s="32" t="s">
        <v>342</v>
      </c>
      <c r="B3" s="32" t="s">
        <v>341</v>
      </c>
    </row>
    <row r="4" spans="1:3">
      <c r="A4" s="32" t="s">
        <v>340</v>
      </c>
      <c r="B4" t="s">
        <v>218</v>
      </c>
      <c r="C4" t="s">
        <v>212</v>
      </c>
    </row>
    <row r="5" spans="1:3">
      <c r="A5" s="33" t="s">
        <v>188</v>
      </c>
      <c r="B5" s="34">
        <v>16</v>
      </c>
      <c r="C5" s="34">
        <v>3.3</v>
      </c>
    </row>
    <row r="6" spans="1:3">
      <c r="A6" s="33" t="s">
        <v>197</v>
      </c>
      <c r="B6" s="34">
        <v>16</v>
      </c>
      <c r="C6" s="34">
        <v>3.2</v>
      </c>
    </row>
    <row r="7" spans="1:3">
      <c r="A7" s="33" t="s">
        <v>189</v>
      </c>
      <c r="B7" s="34">
        <v>16</v>
      </c>
      <c r="C7" s="34">
        <v>3.2</v>
      </c>
    </row>
    <row r="8" spans="1:3">
      <c r="A8" s="33" t="s">
        <v>190</v>
      </c>
      <c r="B8" s="34">
        <v>12</v>
      </c>
      <c r="C8" s="34">
        <v>3.3</v>
      </c>
    </row>
    <row r="9" spans="1:3">
      <c r="A9" s="33" t="s">
        <v>191</v>
      </c>
      <c r="B9" s="34">
        <v>18</v>
      </c>
      <c r="C9" s="34">
        <v>4.5</v>
      </c>
    </row>
    <row r="10" spans="1:3">
      <c r="A10" s="33" t="s">
        <v>192</v>
      </c>
      <c r="B10" s="34">
        <v>24</v>
      </c>
      <c r="C10" s="34">
        <v>3.5</v>
      </c>
    </row>
    <row r="11" spans="1:3">
      <c r="A11" s="33" t="s">
        <v>193</v>
      </c>
      <c r="B11" s="34">
        <v>16</v>
      </c>
      <c r="C11" s="34">
        <v>3.2</v>
      </c>
    </row>
    <row r="12" spans="1:3">
      <c r="A12" s="33" t="s">
        <v>194</v>
      </c>
      <c r="B12" s="34">
        <v>16</v>
      </c>
      <c r="C12" s="34">
        <v>3.2</v>
      </c>
    </row>
    <row r="13" spans="1:3">
      <c r="A13" s="33" t="s">
        <v>195</v>
      </c>
      <c r="B13" s="34">
        <v>24</v>
      </c>
      <c r="C13" s="34">
        <v>3.5</v>
      </c>
    </row>
    <row r="14" spans="1:3">
      <c r="A14" s="33" t="s">
        <v>196</v>
      </c>
      <c r="B14" s="34">
        <v>16</v>
      </c>
      <c r="C14" s="34">
        <v>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80FCB-6291-436D-B3A4-93D206159045}">
  <dimension ref="A1:R74"/>
  <sheetViews>
    <sheetView topLeftCell="A16" zoomScale="60" zoomScaleNormal="60" workbookViewId="0">
      <selection activeCell="R17" sqref="R17"/>
    </sheetView>
  </sheetViews>
  <sheetFormatPr defaultColWidth="8.21875" defaultRowHeight="14.4"/>
  <cols>
    <col min="1" max="1" width="6.44140625" bestFit="1" customWidth="1"/>
    <col min="2" max="2" width="15.88671875" bestFit="1" customWidth="1"/>
    <col min="3" max="5" width="12.88671875" bestFit="1" customWidth="1"/>
    <col min="6" max="7" width="12.109375" bestFit="1" customWidth="1"/>
    <col min="8" max="8" width="10.21875" customWidth="1"/>
    <col min="11" max="11" width="15.77734375" bestFit="1" customWidth="1"/>
    <col min="12" max="12" width="8.88671875" bestFit="1" customWidth="1"/>
    <col min="13" max="13" width="6.5546875" bestFit="1" customWidth="1"/>
    <col min="14" max="14" width="7" bestFit="1" customWidth="1"/>
  </cols>
  <sheetData>
    <row r="1" spans="1:8">
      <c r="A1" t="s">
        <v>353</v>
      </c>
      <c r="B1">
        <v>0</v>
      </c>
      <c r="C1">
        <v>0</v>
      </c>
      <c r="D1">
        <v>0</v>
      </c>
      <c r="E1">
        <v>0</v>
      </c>
      <c r="F1" t="s">
        <v>357</v>
      </c>
    </row>
    <row r="2" spans="1:8">
      <c r="A2" t="s">
        <v>354</v>
      </c>
      <c r="B2" t="s">
        <v>349</v>
      </c>
      <c r="C2" t="s">
        <v>350</v>
      </c>
      <c r="D2" t="s">
        <v>351</v>
      </c>
      <c r="E2" t="s">
        <v>352</v>
      </c>
      <c r="F2" t="s">
        <v>348</v>
      </c>
    </row>
    <row r="3" spans="1:8">
      <c r="A3" t="s">
        <v>355</v>
      </c>
      <c r="B3" t="s">
        <v>14</v>
      </c>
      <c r="C3" t="s">
        <v>15</v>
      </c>
      <c r="D3" t="s">
        <v>347</v>
      </c>
      <c r="E3" t="s">
        <v>345</v>
      </c>
      <c r="F3" t="s">
        <v>346</v>
      </c>
    </row>
    <row r="4" spans="1:8" s="1" customFormat="1">
      <c r="A4" s="1" t="s">
        <v>356</v>
      </c>
      <c r="B4" s="1" t="s">
        <v>16</v>
      </c>
      <c r="C4" s="1" t="s">
        <v>17</v>
      </c>
      <c r="D4" s="1" t="s">
        <v>19</v>
      </c>
      <c r="E4" s="1" t="s">
        <v>344</v>
      </c>
      <c r="F4" s="1" t="s">
        <v>18</v>
      </c>
    </row>
    <row r="5" spans="1:8">
      <c r="A5" s="1" t="s">
        <v>20</v>
      </c>
      <c r="B5" t="s">
        <v>0</v>
      </c>
      <c r="C5" t="s">
        <v>1</v>
      </c>
      <c r="D5" t="s">
        <v>2</v>
      </c>
      <c r="E5" t="s">
        <v>3</v>
      </c>
      <c r="F5" t="s">
        <v>4</v>
      </c>
    </row>
    <row r="6" spans="1:8">
      <c r="A6" t="s">
        <v>5</v>
      </c>
      <c r="B6" s="2">
        <f>adatok5!D2</f>
        <v>3.3</v>
      </c>
      <c r="C6" s="2">
        <v>16</v>
      </c>
      <c r="D6" s="2">
        <v>60</v>
      </c>
      <c r="E6" s="2">
        <f>adatok5!D12</f>
        <v>16</v>
      </c>
      <c r="F6" s="2">
        <v>490</v>
      </c>
      <c r="H6" s="29"/>
    </row>
    <row r="7" spans="1:8">
      <c r="A7" t="s">
        <v>6</v>
      </c>
      <c r="B7" s="2">
        <f>adatok5!D3</f>
        <v>3.2</v>
      </c>
      <c r="C7" s="2">
        <v>16</v>
      </c>
      <c r="D7" s="2">
        <v>300</v>
      </c>
      <c r="E7" s="2">
        <f>adatok5!D13</f>
        <v>16</v>
      </c>
      <c r="F7" s="2">
        <v>500</v>
      </c>
      <c r="H7" s="29"/>
    </row>
    <row r="8" spans="1:8">
      <c r="A8" t="s">
        <v>7</v>
      </c>
      <c r="B8" s="2">
        <f>adatok5!D4</f>
        <v>3.3</v>
      </c>
      <c r="C8" s="2">
        <v>8</v>
      </c>
      <c r="D8" s="2">
        <v>144</v>
      </c>
      <c r="E8" s="2">
        <f>adatok5!D14</f>
        <v>12</v>
      </c>
      <c r="F8" s="2">
        <v>420</v>
      </c>
      <c r="H8" s="29"/>
    </row>
    <row r="9" spans="1:8">
      <c r="A9" t="s">
        <v>8</v>
      </c>
      <c r="B9" s="2">
        <f>adatok5!D5</f>
        <v>4.5</v>
      </c>
      <c r="C9" s="2">
        <v>16</v>
      </c>
      <c r="D9" s="2">
        <v>144</v>
      </c>
      <c r="E9" s="2">
        <f>adatok5!D15</f>
        <v>18</v>
      </c>
      <c r="F9" s="2">
        <v>400</v>
      </c>
      <c r="H9" s="29"/>
    </row>
    <row r="10" spans="1:8">
      <c r="A10" t="s">
        <v>9</v>
      </c>
      <c r="B10" s="2">
        <f>adatok5!D6</f>
        <v>3.5</v>
      </c>
      <c r="C10" s="2">
        <v>8</v>
      </c>
      <c r="D10" s="2">
        <v>144</v>
      </c>
      <c r="E10" s="2">
        <f>adatok5!D16</f>
        <v>24</v>
      </c>
      <c r="F10" s="2">
        <v>400</v>
      </c>
      <c r="H10" s="29"/>
    </row>
    <row r="11" spans="1:8">
      <c r="A11" t="s">
        <v>10</v>
      </c>
      <c r="B11" s="2">
        <f>adatok5!D7</f>
        <v>3.2</v>
      </c>
      <c r="C11" s="2">
        <v>8</v>
      </c>
      <c r="D11" s="2">
        <v>300</v>
      </c>
      <c r="E11" s="2">
        <f>adatok5!D17</f>
        <v>16</v>
      </c>
      <c r="F11" s="2">
        <v>500</v>
      </c>
      <c r="H11" s="29"/>
    </row>
    <row r="12" spans="1:8">
      <c r="A12" t="s">
        <v>11</v>
      </c>
      <c r="B12" s="2">
        <f>adatok5!D8</f>
        <v>3.2</v>
      </c>
      <c r="C12" s="2">
        <v>16</v>
      </c>
      <c r="D12" s="2">
        <v>144</v>
      </c>
      <c r="E12" s="2">
        <f>adatok5!D18</f>
        <v>16</v>
      </c>
      <c r="F12" s="2">
        <v>420</v>
      </c>
      <c r="H12" s="29"/>
    </row>
    <row r="13" spans="1:8">
      <c r="A13" t="s">
        <v>12</v>
      </c>
      <c r="B13" s="2">
        <f>adatok5!D9</f>
        <v>3.5</v>
      </c>
      <c r="C13" s="2">
        <v>8</v>
      </c>
      <c r="D13" s="2">
        <v>144</v>
      </c>
      <c r="E13" s="2">
        <f>adatok5!D19</f>
        <v>24</v>
      </c>
      <c r="F13" s="2">
        <v>400</v>
      </c>
      <c r="H13" s="29"/>
    </row>
    <row r="14" spans="1:8">
      <c r="A14" t="s">
        <v>13</v>
      </c>
      <c r="B14" s="2">
        <f>adatok5!D10</f>
        <v>3.2</v>
      </c>
      <c r="C14" s="2">
        <v>16</v>
      </c>
      <c r="D14" s="2">
        <v>144</v>
      </c>
      <c r="E14" s="2">
        <f>adatok5!D20</f>
        <v>16</v>
      </c>
      <c r="F14" s="2">
        <v>400</v>
      </c>
      <c r="H14" s="29"/>
    </row>
    <row r="15" spans="1:8">
      <c r="A15" t="s">
        <v>343</v>
      </c>
      <c r="B15" s="2">
        <f>adatok5!D11</f>
        <v>3.2</v>
      </c>
      <c r="C15" s="2">
        <v>8</v>
      </c>
      <c r="D15" s="2">
        <v>300</v>
      </c>
      <c r="E15" s="2">
        <f>adatok5!D21</f>
        <v>16</v>
      </c>
      <c r="F15" s="2">
        <v>490</v>
      </c>
      <c r="H15" s="29"/>
    </row>
    <row r="17" spans="1:18">
      <c r="B17" s="51" t="s">
        <v>452</v>
      </c>
      <c r="C17" s="51"/>
      <c r="D17" s="51"/>
      <c r="E17" s="51"/>
      <c r="G17" t="s">
        <v>363</v>
      </c>
      <c r="K17" s="51" t="s">
        <v>453</v>
      </c>
      <c r="L17" s="51"/>
      <c r="M17" s="51"/>
      <c r="N17" s="51"/>
      <c r="R17" s="49" t="s">
        <v>454</v>
      </c>
    </row>
    <row r="18" spans="1:18">
      <c r="A18" t="s">
        <v>451</v>
      </c>
      <c r="B18" t="s">
        <v>358</v>
      </c>
      <c r="C18" t="s">
        <v>359</v>
      </c>
      <c r="D18" t="s">
        <v>360</v>
      </c>
      <c r="E18" t="s">
        <v>361</v>
      </c>
      <c r="G18" t="s">
        <v>362</v>
      </c>
      <c r="K18" t="s">
        <v>367</v>
      </c>
      <c r="L18" t="s">
        <v>367</v>
      </c>
      <c r="M18" t="s">
        <v>367</v>
      </c>
      <c r="N18" t="s">
        <v>367</v>
      </c>
    </row>
    <row r="19" spans="1:18">
      <c r="A19" t="str">
        <f>A4</f>
        <v>attrib</v>
      </c>
      <c r="B19" t="str">
        <f t="shared" ref="B19:F19" si="0">B4</f>
        <v>processzor órajel</v>
      </c>
      <c r="C19" t="str">
        <f t="shared" si="0"/>
        <v>memória</v>
      </c>
      <c r="D19" t="str">
        <f t="shared" si="0"/>
        <v>kijelző</v>
      </c>
      <c r="E19" t="str">
        <f t="shared" si="0"/>
        <v>chache</v>
      </c>
      <c r="F19" t="str">
        <f t="shared" si="0"/>
        <v>ár</v>
      </c>
      <c r="H19" t="s">
        <v>364</v>
      </c>
      <c r="I19" t="s">
        <v>368</v>
      </c>
      <c r="K19" t="str">
        <f>B19</f>
        <v>processzor órajel</v>
      </c>
      <c r="L19" t="str">
        <f t="shared" ref="L19:N19" si="1">C19</f>
        <v>memória</v>
      </c>
      <c r="M19" t="str">
        <f t="shared" si="1"/>
        <v>kijelző</v>
      </c>
      <c r="N19" t="str">
        <f t="shared" si="1"/>
        <v>chache</v>
      </c>
      <c r="O19" t="s">
        <v>366</v>
      </c>
      <c r="P19" t="s">
        <v>365</v>
      </c>
      <c r="Q19" t="s">
        <v>369</v>
      </c>
      <c r="R19" t="s">
        <v>370</v>
      </c>
    </row>
    <row r="20" spans="1:18">
      <c r="A20" t="str">
        <f t="shared" ref="A20:F20" si="2">A5</f>
        <v>OAM</v>
      </c>
      <c r="B20" t="str">
        <f t="shared" si="2"/>
        <v>benne1</v>
      </c>
      <c r="C20" t="str">
        <f t="shared" si="2"/>
        <v>benne4</v>
      </c>
      <c r="D20" t="str">
        <f t="shared" si="2"/>
        <v>benne5</v>
      </c>
      <c r="E20" t="str">
        <f t="shared" si="2"/>
        <v>benne6</v>
      </c>
      <c r="F20" t="str">
        <f t="shared" si="2"/>
        <v>benne7</v>
      </c>
    </row>
    <row r="21" spans="1:18">
      <c r="A21" t="str">
        <f t="shared" ref="A21:F21" si="3">A6</f>
        <v>gép1</v>
      </c>
      <c r="B21">
        <f>RANK(B6,B$6:B$15,B$1)</f>
        <v>4</v>
      </c>
      <c r="C21">
        <f t="shared" ref="C21:E21" si="4">RANK(C6,C$6:C$15,C$1)</f>
        <v>1</v>
      </c>
      <c r="D21">
        <f t="shared" si="4"/>
        <v>10</v>
      </c>
      <c r="E21">
        <f t="shared" si="4"/>
        <v>4</v>
      </c>
      <c r="F21">
        <f t="shared" si="3"/>
        <v>490</v>
      </c>
      <c r="G21">
        <f>41-SUM(B21:E21)</f>
        <v>22</v>
      </c>
      <c r="H21" s="35">
        <f>F21/G21</f>
        <v>22.272727272727273</v>
      </c>
      <c r="I21">
        <f>RANK(H21,H$21:H$30,1)</f>
        <v>9</v>
      </c>
      <c r="K21">
        <v>3</v>
      </c>
      <c r="L21">
        <v>1</v>
      </c>
      <c r="M21">
        <v>3</v>
      </c>
      <c r="N21">
        <v>3</v>
      </c>
      <c r="O21">
        <f>17-SUM(K21:N21)</f>
        <v>7</v>
      </c>
      <c r="P21" s="35">
        <f>F21/O21</f>
        <v>70</v>
      </c>
      <c r="Q21">
        <f>RANK(P21,P$21:P$30,1)</f>
        <v>7</v>
      </c>
      <c r="R21">
        <f>I21-Q21</f>
        <v>2</v>
      </c>
    </row>
    <row r="22" spans="1:18">
      <c r="A22" t="str">
        <f t="shared" ref="A22:F22" si="5">A7</f>
        <v>gép2</v>
      </c>
      <c r="B22">
        <f t="shared" ref="B22:E30" si="6">RANK(B7,B$6:B$15,B$1)</f>
        <v>6</v>
      </c>
      <c r="C22">
        <f t="shared" si="6"/>
        <v>1</v>
      </c>
      <c r="D22">
        <f t="shared" si="6"/>
        <v>1</v>
      </c>
      <c r="E22">
        <f t="shared" si="6"/>
        <v>4</v>
      </c>
      <c r="F22">
        <f t="shared" si="5"/>
        <v>500</v>
      </c>
      <c r="G22">
        <f t="shared" ref="G22:G30" si="7">41-SUM(B22:E22)</f>
        <v>29</v>
      </c>
      <c r="H22" s="35">
        <f t="shared" ref="H22:H30" si="8">F22/G22</f>
        <v>17.241379310344829</v>
      </c>
      <c r="I22">
        <f t="shared" ref="I22:I30" si="9">RANK(H22,H$21:H$30,1)</f>
        <v>6</v>
      </c>
      <c r="K22">
        <v>4</v>
      </c>
      <c r="L22">
        <v>1</v>
      </c>
      <c r="M22">
        <v>1</v>
      </c>
      <c r="N22">
        <v>3</v>
      </c>
      <c r="O22">
        <f t="shared" ref="O22:O30" si="10">17-SUM(K22:N22)</f>
        <v>8</v>
      </c>
      <c r="P22" s="35">
        <f t="shared" ref="P22:P30" si="11">F22/O22</f>
        <v>62.5</v>
      </c>
      <c r="Q22">
        <f t="shared" ref="Q22:Q30" si="12">RANK(P22,P$21:P$30,1)</f>
        <v>6</v>
      </c>
      <c r="R22">
        <f t="shared" ref="R22:R30" si="13">I22-Q22</f>
        <v>0</v>
      </c>
    </row>
    <row r="23" spans="1:18">
      <c r="A23" t="str">
        <f t="shared" ref="A23:F23" si="14">A8</f>
        <v>gép3</v>
      </c>
      <c r="B23">
        <f t="shared" si="6"/>
        <v>4</v>
      </c>
      <c r="C23">
        <f t="shared" si="6"/>
        <v>6</v>
      </c>
      <c r="D23">
        <f t="shared" si="6"/>
        <v>4</v>
      </c>
      <c r="E23">
        <f t="shared" si="6"/>
        <v>10</v>
      </c>
      <c r="F23">
        <f t="shared" si="14"/>
        <v>420</v>
      </c>
      <c r="G23">
        <f t="shared" si="7"/>
        <v>17</v>
      </c>
      <c r="H23" s="35">
        <f t="shared" si="8"/>
        <v>24.705882352941178</v>
      </c>
      <c r="I23">
        <f t="shared" si="9"/>
        <v>10</v>
      </c>
      <c r="K23">
        <v>3</v>
      </c>
      <c r="L23">
        <v>2</v>
      </c>
      <c r="M23">
        <v>2</v>
      </c>
      <c r="N23">
        <v>4</v>
      </c>
      <c r="O23">
        <f t="shared" si="10"/>
        <v>6</v>
      </c>
      <c r="P23" s="35">
        <f t="shared" si="11"/>
        <v>70</v>
      </c>
      <c r="Q23">
        <f t="shared" si="12"/>
        <v>7</v>
      </c>
      <c r="R23">
        <f t="shared" si="13"/>
        <v>3</v>
      </c>
    </row>
    <row r="24" spans="1:18">
      <c r="A24" t="str">
        <f t="shared" ref="A24:F24" si="15">A9</f>
        <v>gép4</v>
      </c>
      <c r="B24">
        <f t="shared" si="6"/>
        <v>1</v>
      </c>
      <c r="C24">
        <f t="shared" si="6"/>
        <v>1</v>
      </c>
      <c r="D24">
        <f t="shared" si="6"/>
        <v>4</v>
      </c>
      <c r="E24">
        <f t="shared" si="6"/>
        <v>3</v>
      </c>
      <c r="F24">
        <f t="shared" si="15"/>
        <v>400</v>
      </c>
      <c r="G24">
        <f t="shared" si="7"/>
        <v>32</v>
      </c>
      <c r="H24" s="35">
        <f t="shared" si="8"/>
        <v>12.5</v>
      </c>
      <c r="I24">
        <f t="shared" si="9"/>
        <v>1</v>
      </c>
      <c r="K24">
        <v>1</v>
      </c>
      <c r="L24">
        <v>1</v>
      </c>
      <c r="M24">
        <v>2</v>
      </c>
      <c r="N24">
        <v>2</v>
      </c>
      <c r="O24">
        <f t="shared" si="10"/>
        <v>11</v>
      </c>
      <c r="P24" s="35">
        <f t="shared" si="11"/>
        <v>36.363636363636367</v>
      </c>
      <c r="Q24">
        <f t="shared" si="12"/>
        <v>1</v>
      </c>
      <c r="R24">
        <f t="shared" si="13"/>
        <v>0</v>
      </c>
    </row>
    <row r="25" spans="1:18">
      <c r="A25" t="str">
        <f t="shared" ref="A25:F25" si="16">A10</f>
        <v>gép5</v>
      </c>
      <c r="B25">
        <f t="shared" si="6"/>
        <v>2</v>
      </c>
      <c r="C25">
        <f t="shared" si="6"/>
        <v>6</v>
      </c>
      <c r="D25">
        <f t="shared" si="6"/>
        <v>4</v>
      </c>
      <c r="E25">
        <f t="shared" si="6"/>
        <v>1</v>
      </c>
      <c r="F25">
        <f t="shared" si="16"/>
        <v>400</v>
      </c>
      <c r="G25">
        <f t="shared" si="7"/>
        <v>28</v>
      </c>
      <c r="H25" s="35">
        <f t="shared" si="8"/>
        <v>14.285714285714286</v>
      </c>
      <c r="I25">
        <f t="shared" si="9"/>
        <v>2</v>
      </c>
      <c r="K25">
        <v>2</v>
      </c>
      <c r="L25">
        <v>2</v>
      </c>
      <c r="M25">
        <v>2</v>
      </c>
      <c r="N25">
        <v>1</v>
      </c>
      <c r="O25">
        <f t="shared" si="10"/>
        <v>10</v>
      </c>
      <c r="P25" s="35">
        <f t="shared" si="11"/>
        <v>40</v>
      </c>
      <c r="Q25">
        <f t="shared" si="12"/>
        <v>2</v>
      </c>
      <c r="R25">
        <f t="shared" si="13"/>
        <v>0</v>
      </c>
    </row>
    <row r="26" spans="1:18">
      <c r="A26" t="str">
        <f t="shared" ref="A26:F26" si="17">A11</f>
        <v>gép6</v>
      </c>
      <c r="B26">
        <f t="shared" si="6"/>
        <v>6</v>
      </c>
      <c r="C26">
        <f t="shared" si="6"/>
        <v>6</v>
      </c>
      <c r="D26">
        <f t="shared" si="6"/>
        <v>1</v>
      </c>
      <c r="E26">
        <f t="shared" si="6"/>
        <v>4</v>
      </c>
      <c r="F26">
        <f t="shared" si="17"/>
        <v>500</v>
      </c>
      <c r="G26">
        <f t="shared" si="7"/>
        <v>24</v>
      </c>
      <c r="H26" s="35">
        <f t="shared" si="8"/>
        <v>20.833333333333332</v>
      </c>
      <c r="I26">
        <f t="shared" si="9"/>
        <v>8</v>
      </c>
      <c r="K26">
        <v>4</v>
      </c>
      <c r="L26">
        <v>2</v>
      </c>
      <c r="M26">
        <v>1</v>
      </c>
      <c r="N26">
        <v>3</v>
      </c>
      <c r="O26">
        <f t="shared" si="10"/>
        <v>7</v>
      </c>
      <c r="P26" s="35">
        <f t="shared" si="11"/>
        <v>71.428571428571431</v>
      </c>
      <c r="Q26">
        <f t="shared" si="12"/>
        <v>10</v>
      </c>
      <c r="R26">
        <f t="shared" si="13"/>
        <v>-2</v>
      </c>
    </row>
    <row r="27" spans="1:18">
      <c r="A27" t="str">
        <f t="shared" ref="A27:F27" si="18">A12</f>
        <v>gép7</v>
      </c>
      <c r="B27">
        <f t="shared" si="6"/>
        <v>6</v>
      </c>
      <c r="C27">
        <f t="shared" si="6"/>
        <v>1</v>
      </c>
      <c r="D27">
        <f t="shared" si="6"/>
        <v>4</v>
      </c>
      <c r="E27">
        <f t="shared" si="6"/>
        <v>4</v>
      </c>
      <c r="F27">
        <f t="shared" si="18"/>
        <v>420</v>
      </c>
      <c r="G27">
        <f t="shared" si="7"/>
        <v>26</v>
      </c>
      <c r="H27" s="35">
        <f t="shared" si="8"/>
        <v>16.153846153846153</v>
      </c>
      <c r="I27">
        <f t="shared" si="9"/>
        <v>5</v>
      </c>
      <c r="K27">
        <v>4</v>
      </c>
      <c r="L27">
        <v>1</v>
      </c>
      <c r="M27">
        <v>2</v>
      </c>
      <c r="N27">
        <v>3</v>
      </c>
      <c r="O27">
        <f t="shared" si="10"/>
        <v>7</v>
      </c>
      <c r="P27" s="35">
        <f t="shared" si="11"/>
        <v>60</v>
      </c>
      <c r="Q27">
        <f t="shared" si="12"/>
        <v>5</v>
      </c>
      <c r="R27">
        <f t="shared" si="13"/>
        <v>0</v>
      </c>
    </row>
    <row r="28" spans="1:18">
      <c r="A28" t="str">
        <f t="shared" ref="A28:F28" si="19">A13</f>
        <v>gép8</v>
      </c>
      <c r="B28">
        <f t="shared" si="6"/>
        <v>2</v>
      </c>
      <c r="C28">
        <f t="shared" si="6"/>
        <v>6</v>
      </c>
      <c r="D28">
        <f t="shared" si="6"/>
        <v>4</v>
      </c>
      <c r="E28">
        <f t="shared" si="6"/>
        <v>1</v>
      </c>
      <c r="F28">
        <f t="shared" si="19"/>
        <v>400</v>
      </c>
      <c r="G28">
        <f t="shared" si="7"/>
        <v>28</v>
      </c>
      <c r="H28" s="35">
        <f t="shared" si="8"/>
        <v>14.285714285714286</v>
      </c>
      <c r="I28">
        <f t="shared" si="9"/>
        <v>2</v>
      </c>
      <c r="K28">
        <v>2</v>
      </c>
      <c r="L28">
        <v>2</v>
      </c>
      <c r="M28">
        <v>2</v>
      </c>
      <c r="N28">
        <v>1</v>
      </c>
      <c r="O28">
        <f t="shared" si="10"/>
        <v>10</v>
      </c>
      <c r="P28" s="35">
        <f t="shared" si="11"/>
        <v>40</v>
      </c>
      <c r="Q28">
        <f t="shared" si="12"/>
        <v>2</v>
      </c>
      <c r="R28">
        <f t="shared" si="13"/>
        <v>0</v>
      </c>
    </row>
    <row r="29" spans="1:18">
      <c r="A29" t="str">
        <f t="shared" ref="A29:F29" si="20">A14</f>
        <v>gép9</v>
      </c>
      <c r="B29">
        <f t="shared" si="6"/>
        <v>6</v>
      </c>
      <c r="C29">
        <f t="shared" si="6"/>
        <v>1</v>
      </c>
      <c r="D29">
        <f t="shared" si="6"/>
        <v>4</v>
      </c>
      <c r="E29">
        <f t="shared" si="6"/>
        <v>4</v>
      </c>
      <c r="F29">
        <f t="shared" si="20"/>
        <v>400</v>
      </c>
      <c r="G29">
        <f t="shared" si="7"/>
        <v>26</v>
      </c>
      <c r="H29" s="35">
        <f t="shared" si="8"/>
        <v>15.384615384615385</v>
      </c>
      <c r="I29">
        <f t="shared" si="9"/>
        <v>4</v>
      </c>
      <c r="K29">
        <v>4</v>
      </c>
      <c r="L29">
        <v>1</v>
      </c>
      <c r="M29">
        <v>2</v>
      </c>
      <c r="N29">
        <v>3</v>
      </c>
      <c r="O29">
        <f t="shared" si="10"/>
        <v>7</v>
      </c>
      <c r="P29" s="35">
        <f t="shared" si="11"/>
        <v>57.142857142857146</v>
      </c>
      <c r="Q29">
        <f t="shared" si="12"/>
        <v>4</v>
      </c>
      <c r="R29">
        <f t="shared" si="13"/>
        <v>0</v>
      </c>
    </row>
    <row r="30" spans="1:18">
      <c r="A30" t="str">
        <f t="shared" ref="A30:F30" si="21">A15</f>
        <v>gép10</v>
      </c>
      <c r="B30">
        <f t="shared" si="6"/>
        <v>6</v>
      </c>
      <c r="C30">
        <f t="shared" si="6"/>
        <v>6</v>
      </c>
      <c r="D30">
        <f t="shared" si="6"/>
        <v>1</v>
      </c>
      <c r="E30">
        <f t="shared" si="6"/>
        <v>4</v>
      </c>
      <c r="F30">
        <f t="shared" si="21"/>
        <v>490</v>
      </c>
      <c r="G30">
        <f t="shared" si="7"/>
        <v>24</v>
      </c>
      <c r="H30" s="35">
        <f t="shared" si="8"/>
        <v>20.416666666666668</v>
      </c>
      <c r="I30">
        <f t="shared" si="9"/>
        <v>7</v>
      </c>
      <c r="K30">
        <v>4</v>
      </c>
      <c r="L30">
        <v>2</v>
      </c>
      <c r="M30">
        <v>1</v>
      </c>
      <c r="N30">
        <v>3</v>
      </c>
      <c r="O30">
        <f t="shared" si="10"/>
        <v>7</v>
      </c>
      <c r="P30" s="35">
        <f t="shared" si="11"/>
        <v>70</v>
      </c>
      <c r="Q30">
        <f t="shared" si="12"/>
        <v>7</v>
      </c>
      <c r="R30">
        <f t="shared" si="13"/>
        <v>0</v>
      </c>
    </row>
    <row r="33" spans="1:6">
      <c r="B33" t="s">
        <v>363</v>
      </c>
      <c r="C33" t="s">
        <v>363</v>
      </c>
      <c r="D33" t="s">
        <v>363</v>
      </c>
      <c r="E33" t="s">
        <v>363</v>
      </c>
      <c r="F33" t="s">
        <v>445</v>
      </c>
    </row>
    <row r="34" spans="1:6">
      <c r="A34" t="str">
        <f>A19</f>
        <v>attrib</v>
      </c>
      <c r="B34" t="str">
        <f t="shared" ref="B34:F34" si="22">B19</f>
        <v>processzor órajel</v>
      </c>
      <c r="C34" t="str">
        <f t="shared" si="22"/>
        <v>memória</v>
      </c>
      <c r="D34" t="str">
        <f t="shared" si="22"/>
        <v>kijelző</v>
      </c>
      <c r="E34" t="str">
        <f t="shared" si="22"/>
        <v>chache</v>
      </c>
      <c r="F34" t="str">
        <f t="shared" si="22"/>
        <v>ár</v>
      </c>
    </row>
    <row r="35" spans="1:6">
      <c r="A35" t="str">
        <f t="shared" ref="A35:F35" si="23">A20</f>
        <v>OAM</v>
      </c>
      <c r="B35" t="str">
        <f t="shared" si="23"/>
        <v>benne1</v>
      </c>
      <c r="C35" t="str">
        <f t="shared" si="23"/>
        <v>benne4</v>
      </c>
      <c r="D35" t="str">
        <f t="shared" si="23"/>
        <v>benne5</v>
      </c>
      <c r="E35" t="str">
        <f t="shared" si="23"/>
        <v>benne6</v>
      </c>
      <c r="F35" t="str">
        <f t="shared" si="23"/>
        <v>benne7</v>
      </c>
    </row>
    <row r="36" spans="1:6">
      <c r="A36" t="str">
        <f t="shared" ref="A36:F36" si="24">A21</f>
        <v>gép1</v>
      </c>
      <c r="B36">
        <f t="shared" si="24"/>
        <v>4</v>
      </c>
      <c r="C36">
        <f t="shared" si="24"/>
        <v>1</v>
      </c>
      <c r="D36">
        <f t="shared" si="24"/>
        <v>10</v>
      </c>
      <c r="E36">
        <f t="shared" si="24"/>
        <v>4</v>
      </c>
      <c r="F36">
        <f t="shared" si="24"/>
        <v>490</v>
      </c>
    </row>
    <row r="37" spans="1:6">
      <c r="A37" t="str">
        <f t="shared" ref="A37:F37" si="25">A22</f>
        <v>gép2</v>
      </c>
      <c r="B37">
        <f t="shared" si="25"/>
        <v>6</v>
      </c>
      <c r="C37">
        <f t="shared" si="25"/>
        <v>1</v>
      </c>
      <c r="D37">
        <f t="shared" si="25"/>
        <v>1</v>
      </c>
      <c r="E37">
        <f t="shared" si="25"/>
        <v>4</v>
      </c>
      <c r="F37">
        <f t="shared" si="25"/>
        <v>500</v>
      </c>
    </row>
    <row r="38" spans="1:6">
      <c r="A38" t="str">
        <f t="shared" ref="A38:F38" si="26">A23</f>
        <v>gép3</v>
      </c>
      <c r="B38">
        <f t="shared" si="26"/>
        <v>4</v>
      </c>
      <c r="C38">
        <f t="shared" si="26"/>
        <v>6</v>
      </c>
      <c r="D38">
        <f t="shared" si="26"/>
        <v>4</v>
      </c>
      <c r="E38">
        <f t="shared" si="26"/>
        <v>10</v>
      </c>
      <c r="F38">
        <f t="shared" si="26"/>
        <v>420</v>
      </c>
    </row>
    <row r="39" spans="1:6">
      <c r="A39" t="str">
        <f t="shared" ref="A39:F39" si="27">A24</f>
        <v>gép4</v>
      </c>
      <c r="B39">
        <f t="shared" si="27"/>
        <v>1</v>
      </c>
      <c r="C39">
        <f t="shared" si="27"/>
        <v>1</v>
      </c>
      <c r="D39">
        <f t="shared" si="27"/>
        <v>4</v>
      </c>
      <c r="E39">
        <f t="shared" si="27"/>
        <v>3</v>
      </c>
      <c r="F39">
        <f t="shared" si="27"/>
        <v>400</v>
      </c>
    </row>
    <row r="40" spans="1:6">
      <c r="A40" t="str">
        <f t="shared" ref="A40:F40" si="28">A25</f>
        <v>gép5</v>
      </c>
      <c r="B40">
        <f t="shared" si="28"/>
        <v>2</v>
      </c>
      <c r="C40">
        <f t="shared" si="28"/>
        <v>6</v>
      </c>
      <c r="D40">
        <f t="shared" si="28"/>
        <v>4</v>
      </c>
      <c r="E40">
        <f t="shared" si="28"/>
        <v>1</v>
      </c>
      <c r="F40">
        <f t="shared" si="28"/>
        <v>400</v>
      </c>
    </row>
    <row r="41" spans="1:6">
      <c r="A41" t="str">
        <f t="shared" ref="A41:F41" si="29">A26</f>
        <v>gép6</v>
      </c>
      <c r="B41">
        <f t="shared" si="29"/>
        <v>6</v>
      </c>
      <c r="C41">
        <f t="shared" si="29"/>
        <v>6</v>
      </c>
      <c r="D41">
        <f t="shared" si="29"/>
        <v>1</v>
      </c>
      <c r="E41">
        <f t="shared" si="29"/>
        <v>4</v>
      </c>
      <c r="F41">
        <f t="shared" si="29"/>
        <v>500</v>
      </c>
    </row>
    <row r="42" spans="1:6">
      <c r="A42" t="str">
        <f t="shared" ref="A42:F42" si="30">A27</f>
        <v>gép7</v>
      </c>
      <c r="B42">
        <f t="shared" si="30"/>
        <v>6</v>
      </c>
      <c r="C42">
        <f t="shared" si="30"/>
        <v>1</v>
      </c>
      <c r="D42">
        <f t="shared" si="30"/>
        <v>4</v>
      </c>
      <c r="E42">
        <f t="shared" si="30"/>
        <v>4</v>
      </c>
      <c r="F42">
        <f t="shared" si="30"/>
        <v>420</v>
      </c>
    </row>
    <row r="43" spans="1:6">
      <c r="A43" t="str">
        <f t="shared" ref="A43:F43" si="31">A28</f>
        <v>gép8</v>
      </c>
      <c r="B43">
        <f t="shared" si="31"/>
        <v>2</v>
      </c>
      <c r="C43">
        <f t="shared" si="31"/>
        <v>6</v>
      </c>
      <c r="D43">
        <f t="shared" si="31"/>
        <v>4</v>
      </c>
      <c r="E43">
        <f t="shared" si="31"/>
        <v>1</v>
      </c>
      <c r="F43">
        <f t="shared" si="31"/>
        <v>400</v>
      </c>
    </row>
    <row r="44" spans="1:6">
      <c r="A44" t="str">
        <f t="shared" ref="A44:F44" si="32">A29</f>
        <v>gép9</v>
      </c>
      <c r="B44">
        <f t="shared" si="32"/>
        <v>6</v>
      </c>
      <c r="C44">
        <f t="shared" si="32"/>
        <v>1</v>
      </c>
      <c r="D44">
        <f t="shared" si="32"/>
        <v>4</v>
      </c>
      <c r="E44">
        <f t="shared" si="32"/>
        <v>4</v>
      </c>
      <c r="F44">
        <f t="shared" si="32"/>
        <v>400</v>
      </c>
    </row>
    <row r="45" spans="1:6">
      <c r="A45" t="str">
        <f t="shared" ref="A45:F45" si="33">A30</f>
        <v>gép10</v>
      </c>
      <c r="B45">
        <f t="shared" si="33"/>
        <v>6</v>
      </c>
      <c r="C45">
        <f t="shared" si="33"/>
        <v>6</v>
      </c>
      <c r="D45">
        <f t="shared" si="33"/>
        <v>1</v>
      </c>
      <c r="E45">
        <f t="shared" si="33"/>
        <v>4</v>
      </c>
      <c r="F45">
        <f t="shared" si="33"/>
        <v>490</v>
      </c>
    </row>
    <row r="47" spans="1:6">
      <c r="B47" t="s">
        <v>445</v>
      </c>
      <c r="C47" t="s">
        <v>445</v>
      </c>
      <c r="D47" t="s">
        <v>445</v>
      </c>
      <c r="E47" t="s">
        <v>445</v>
      </c>
    </row>
    <row r="48" spans="1:6">
      <c r="A48" t="s">
        <v>443</v>
      </c>
      <c r="B48" t="str">
        <f>B34</f>
        <v>processzor órajel</v>
      </c>
      <c r="C48" t="str">
        <f t="shared" ref="C48:E48" si="34">C34</f>
        <v>memória</v>
      </c>
      <c r="D48" t="str">
        <f t="shared" si="34"/>
        <v>kijelző</v>
      </c>
      <c r="E48" t="str">
        <f t="shared" si="34"/>
        <v>chache</v>
      </c>
    </row>
    <row r="49" spans="1:11">
      <c r="A49">
        <v>1</v>
      </c>
      <c r="B49" s="47">
        <v>68.511995093769187</v>
      </c>
      <c r="C49" s="47">
        <v>235.05981629995301</v>
      </c>
      <c r="D49" s="47">
        <v>145.64793306521216</v>
      </c>
      <c r="E49" s="47">
        <v>92.922613713089206</v>
      </c>
      <c r="G49" s="35">
        <f>B49-B50</f>
        <v>0</v>
      </c>
      <c r="H49" s="35">
        <f t="shared" ref="H49:J57" si="35">C49-C50</f>
        <v>26.428468854363246</v>
      </c>
      <c r="I49" s="35">
        <f t="shared" si="35"/>
        <v>71.249887826265677</v>
      </c>
      <c r="J49" s="35">
        <f t="shared" si="35"/>
        <v>0</v>
      </c>
      <c r="K49" t="s">
        <v>447</v>
      </c>
    </row>
    <row r="50" spans="1:11">
      <c r="A50">
        <v>2</v>
      </c>
      <c r="B50" s="47">
        <v>68.511995093769201</v>
      </c>
      <c r="C50" s="47">
        <v>208.63134744558977</v>
      </c>
      <c r="D50" s="47">
        <v>74.39804523894648</v>
      </c>
      <c r="E50" s="47">
        <v>92.922613713089206</v>
      </c>
      <c r="G50" s="35">
        <f t="shared" ref="G50:G57" si="36">B50-B51</f>
        <v>0</v>
      </c>
      <c r="H50" s="35">
        <f t="shared" si="35"/>
        <v>0</v>
      </c>
      <c r="I50" s="35">
        <f t="shared" si="35"/>
        <v>0</v>
      </c>
      <c r="J50" s="35">
        <f t="shared" si="35"/>
        <v>0</v>
      </c>
    </row>
    <row r="51" spans="1:11">
      <c r="A51">
        <v>3</v>
      </c>
      <c r="B51" s="47">
        <v>68.511995093769201</v>
      </c>
      <c r="C51" s="47">
        <v>208.63134744558977</v>
      </c>
      <c r="D51" s="47">
        <v>74.398045238946509</v>
      </c>
      <c r="E51" s="47">
        <v>92.922613713089248</v>
      </c>
      <c r="G51" s="35">
        <f t="shared" si="36"/>
        <v>0</v>
      </c>
      <c r="H51" s="35">
        <f t="shared" si="35"/>
        <v>0</v>
      </c>
      <c r="I51" s="35">
        <f t="shared" si="35"/>
        <v>30.967327651714946</v>
      </c>
      <c r="J51" s="35">
        <f t="shared" si="35"/>
        <v>0</v>
      </c>
    </row>
    <row r="52" spans="1:11">
      <c r="A52">
        <v>4</v>
      </c>
      <c r="B52" s="47">
        <v>68.511995093769201</v>
      </c>
      <c r="C52" s="47">
        <v>208.63134744558977</v>
      </c>
      <c r="D52" s="47">
        <v>43.430717587231563</v>
      </c>
      <c r="E52" s="47">
        <v>92.922613713089234</v>
      </c>
      <c r="G52" s="35">
        <f t="shared" si="36"/>
        <v>27.856820443266123</v>
      </c>
      <c r="H52" s="35">
        <f t="shared" si="35"/>
        <v>0</v>
      </c>
      <c r="I52" s="35">
        <f t="shared" si="35"/>
        <v>-9.2579455213126494E-10</v>
      </c>
      <c r="J52" s="35">
        <f t="shared" si="35"/>
        <v>0</v>
      </c>
    </row>
    <row r="53" spans="1:11">
      <c r="A53">
        <v>5</v>
      </c>
      <c r="B53" s="47">
        <v>40.655174650503078</v>
      </c>
      <c r="C53" s="47">
        <v>208.63134744558985</v>
      </c>
      <c r="D53" s="47">
        <v>43.430717588157357</v>
      </c>
      <c r="E53" s="47">
        <v>92.922613713089234</v>
      </c>
      <c r="G53" s="35">
        <f t="shared" si="36"/>
        <v>6.4380742514913436E-8</v>
      </c>
      <c r="H53" s="35">
        <f t="shared" si="35"/>
        <v>1.0808508932313998E-6</v>
      </c>
      <c r="I53" s="35">
        <f t="shared" si="35"/>
        <v>0</v>
      </c>
      <c r="J53" s="35">
        <f t="shared" si="35"/>
        <v>0</v>
      </c>
    </row>
    <row r="54" spans="1:11">
      <c r="A54">
        <v>6</v>
      </c>
      <c r="B54" s="47">
        <v>40.655174586122335</v>
      </c>
      <c r="C54" s="47">
        <v>208.63134636473896</v>
      </c>
      <c r="D54" s="47">
        <v>43.430717588157357</v>
      </c>
      <c r="E54" s="47">
        <v>92.922613713089234</v>
      </c>
      <c r="G54" s="35">
        <f t="shared" si="36"/>
        <v>40.647093368833978</v>
      </c>
      <c r="H54" s="35">
        <f t="shared" si="35"/>
        <v>208.62569703661993</v>
      </c>
      <c r="I54" s="35">
        <f t="shared" si="35"/>
        <v>0</v>
      </c>
      <c r="J54" s="35">
        <f t="shared" si="35"/>
        <v>0</v>
      </c>
    </row>
    <row r="55" spans="1:11">
      <c r="A55">
        <v>7</v>
      </c>
      <c r="B55" s="47">
        <v>8.0812172883566753E-3</v>
      </c>
      <c r="C55" s="47">
        <v>5.6493281190465637E-3</v>
      </c>
      <c r="D55" s="47">
        <v>43.430717588157357</v>
      </c>
      <c r="E55" s="47">
        <v>92.922613713089234</v>
      </c>
      <c r="G55" s="35">
        <f t="shared" si="36"/>
        <v>0</v>
      </c>
      <c r="H55" s="35">
        <f t="shared" si="35"/>
        <v>0</v>
      </c>
      <c r="I55" s="35">
        <f t="shared" si="35"/>
        <v>0</v>
      </c>
      <c r="J55" s="35">
        <f t="shared" si="35"/>
        <v>0</v>
      </c>
    </row>
    <row r="56" spans="1:11">
      <c r="A56">
        <v>8</v>
      </c>
      <c r="B56" s="47">
        <v>8.0812172883566753E-3</v>
      </c>
      <c r="C56" s="47">
        <v>5.6493281190465637E-3</v>
      </c>
      <c r="D56" s="47">
        <v>43.430717588157357</v>
      </c>
      <c r="E56" s="47">
        <v>92.922613713089234</v>
      </c>
      <c r="G56" s="35">
        <f t="shared" si="36"/>
        <v>0</v>
      </c>
      <c r="H56" s="35">
        <f t="shared" si="35"/>
        <v>0</v>
      </c>
      <c r="I56" s="35">
        <f t="shared" si="35"/>
        <v>0</v>
      </c>
      <c r="J56" s="35">
        <f t="shared" si="35"/>
        <v>0</v>
      </c>
    </row>
    <row r="57" spans="1:11">
      <c r="A57">
        <v>9</v>
      </c>
      <c r="B57" s="47">
        <v>8.0812172883566753E-3</v>
      </c>
      <c r="C57" s="47">
        <v>5.6493281190465637E-3</v>
      </c>
      <c r="D57" s="47">
        <v>43.430717588157371</v>
      </c>
      <c r="E57" s="47">
        <v>92.922613713089234</v>
      </c>
      <c r="G57" s="35">
        <f t="shared" si="36"/>
        <v>0</v>
      </c>
      <c r="H57" s="35">
        <f t="shared" si="35"/>
        <v>0</v>
      </c>
      <c r="I57" s="35">
        <f t="shared" si="35"/>
        <v>4.136258410589619</v>
      </c>
      <c r="J57" s="35">
        <f t="shared" si="35"/>
        <v>0</v>
      </c>
      <c r="K57" t="s">
        <v>448</v>
      </c>
    </row>
    <row r="58" spans="1:11">
      <c r="A58">
        <v>10</v>
      </c>
      <c r="B58" s="47">
        <v>8.0812172883566753E-3</v>
      </c>
      <c r="C58" s="47">
        <v>5.6493281190465637E-3</v>
      </c>
      <c r="D58" s="47">
        <v>39.294459177567752</v>
      </c>
      <c r="E58" s="47">
        <v>92.922613713089206</v>
      </c>
    </row>
    <row r="59" spans="1:11">
      <c r="A59">
        <v>1</v>
      </c>
      <c r="B59">
        <v>2</v>
      </c>
      <c r="C59">
        <v>3</v>
      </c>
      <c r="D59">
        <v>4</v>
      </c>
      <c r="E59">
        <v>5</v>
      </c>
    </row>
    <row r="61" spans="1:11">
      <c r="A61" t="str">
        <f>A34</f>
        <v>attrib</v>
      </c>
      <c r="B61" t="str">
        <f t="shared" ref="B61:F61" si="37">B34</f>
        <v>processzor órajel</v>
      </c>
      <c r="C61" t="str">
        <f t="shared" si="37"/>
        <v>memória</v>
      </c>
      <c r="D61" t="str">
        <f t="shared" si="37"/>
        <v>kijelző</v>
      </c>
      <c r="E61" t="str">
        <f t="shared" si="37"/>
        <v>chache</v>
      </c>
      <c r="F61" t="str">
        <f t="shared" si="37"/>
        <v>ár</v>
      </c>
      <c r="G61" t="s">
        <v>444</v>
      </c>
      <c r="H61" t="s">
        <v>446</v>
      </c>
      <c r="I61" t="s">
        <v>450</v>
      </c>
      <c r="J61" s="49" t="s">
        <v>449</v>
      </c>
      <c r="K61" t="s">
        <v>474</v>
      </c>
    </row>
    <row r="62" spans="1:11">
      <c r="A62" t="str">
        <f t="shared" ref="A62:F62" si="38">A35</f>
        <v>OAM</v>
      </c>
      <c r="B62" t="str">
        <f t="shared" si="38"/>
        <v>benne1</v>
      </c>
      <c r="C62" t="str">
        <f t="shared" si="38"/>
        <v>benne4</v>
      </c>
      <c r="D62" t="str">
        <f t="shared" si="38"/>
        <v>benne5</v>
      </c>
      <c r="E62" t="str">
        <f t="shared" si="38"/>
        <v>benne6</v>
      </c>
      <c r="F62" t="str">
        <f t="shared" si="38"/>
        <v>benne7</v>
      </c>
    </row>
    <row r="63" spans="1:11">
      <c r="A63" t="str">
        <f t="shared" ref="A63:F63" si="39">A36</f>
        <v>gép1</v>
      </c>
      <c r="B63" s="35">
        <f>VLOOKUP(B36,$A$49:$E$58,B$59,0)</f>
        <v>68.511995093769201</v>
      </c>
      <c r="C63" s="35">
        <f t="shared" ref="C63:E63" si="40">VLOOKUP(C36,$A$49:$E$58,C$59,0)</f>
        <v>235.05981629995301</v>
      </c>
      <c r="D63" s="35">
        <f t="shared" si="40"/>
        <v>39.294459177567752</v>
      </c>
      <c r="E63" s="35">
        <f t="shared" si="40"/>
        <v>92.922613713089234</v>
      </c>
      <c r="F63" s="35">
        <f t="shared" si="39"/>
        <v>490</v>
      </c>
      <c r="G63" s="35">
        <f>SUM(B63:E63)</f>
        <v>435.78888428437921</v>
      </c>
      <c r="H63" s="35">
        <f>F63-G63</f>
        <v>54.211115715620792</v>
      </c>
      <c r="I63" s="48">
        <f>H63/F63</f>
        <v>0.11063493003187917</v>
      </c>
      <c r="J63">
        <f>RANK(I63,I$63:I$72,1)</f>
        <v>10</v>
      </c>
    </row>
    <row r="64" spans="1:11">
      <c r="A64" t="str">
        <f t="shared" ref="A64:F64" si="41">A37</f>
        <v>gép2</v>
      </c>
      <c r="B64" s="35">
        <f t="shared" ref="B64:E72" si="42">VLOOKUP(B37,$A$49:$E$58,B$59,0)</f>
        <v>40.655174586122335</v>
      </c>
      <c r="C64" s="35">
        <f t="shared" si="42"/>
        <v>235.05981629995301</v>
      </c>
      <c r="D64" s="35">
        <f t="shared" si="42"/>
        <v>145.64793306521216</v>
      </c>
      <c r="E64" s="35">
        <f t="shared" si="42"/>
        <v>92.922613713089234</v>
      </c>
      <c r="F64" s="35">
        <f t="shared" si="41"/>
        <v>500</v>
      </c>
      <c r="G64" s="35">
        <f t="shared" ref="G64:G72" si="43">SUM(B64:E64)</f>
        <v>514.28553766437676</v>
      </c>
      <c r="H64" s="35">
        <f t="shared" ref="H64:H72" si="44">F64-G64</f>
        <v>-14.285537664376761</v>
      </c>
      <c r="I64" s="48">
        <f t="shared" ref="I64:I72" si="45">H64/F64</f>
        <v>-2.8571075328753522E-2</v>
      </c>
      <c r="J64">
        <f t="shared" ref="J64:J72" si="46">RANK(I64,I$63:I$72,1)</f>
        <v>5</v>
      </c>
    </row>
    <row r="65" spans="1:10">
      <c r="A65" t="str">
        <f t="shared" ref="A65:F65" si="47">A38</f>
        <v>gép3</v>
      </c>
      <c r="B65" s="35">
        <f t="shared" si="42"/>
        <v>68.511995093769201</v>
      </c>
      <c r="C65" s="35">
        <f t="shared" si="42"/>
        <v>208.63134636473896</v>
      </c>
      <c r="D65" s="35">
        <f t="shared" si="42"/>
        <v>43.430717587231563</v>
      </c>
      <c r="E65" s="35">
        <f t="shared" si="42"/>
        <v>92.922613713089206</v>
      </c>
      <c r="F65" s="35">
        <f t="shared" si="47"/>
        <v>420</v>
      </c>
      <c r="G65" s="35">
        <f t="shared" si="43"/>
        <v>413.49667275882899</v>
      </c>
      <c r="H65" s="35">
        <f t="shared" si="44"/>
        <v>6.5033272411710072</v>
      </c>
      <c r="I65" s="48">
        <f t="shared" si="45"/>
        <v>1.5484112478978589E-2</v>
      </c>
      <c r="J65">
        <f t="shared" si="46"/>
        <v>7</v>
      </c>
    </row>
    <row r="66" spans="1:10">
      <c r="A66" t="str">
        <f t="shared" ref="A66:F66" si="48">A39</f>
        <v>gép4</v>
      </c>
      <c r="B66" s="35">
        <f t="shared" si="42"/>
        <v>68.511995093769187</v>
      </c>
      <c r="C66" s="35">
        <f t="shared" si="42"/>
        <v>235.05981629995301</v>
      </c>
      <c r="D66" s="35">
        <f t="shared" si="42"/>
        <v>43.430717587231563</v>
      </c>
      <c r="E66" s="35">
        <f t="shared" si="42"/>
        <v>92.922613713089248</v>
      </c>
      <c r="F66" s="35">
        <f t="shared" si="48"/>
        <v>400</v>
      </c>
      <c r="G66" s="35">
        <f t="shared" si="43"/>
        <v>439.92514269404307</v>
      </c>
      <c r="H66" s="35">
        <f t="shared" si="44"/>
        <v>-39.925142694043075</v>
      </c>
      <c r="I66" s="48">
        <f t="shared" si="45"/>
        <v>-9.9812856735107688E-2</v>
      </c>
      <c r="J66">
        <f t="shared" si="46"/>
        <v>1</v>
      </c>
    </row>
    <row r="67" spans="1:10">
      <c r="A67" t="str">
        <f t="shared" ref="A67:F67" si="49">A40</f>
        <v>gép5</v>
      </c>
      <c r="B67" s="35">
        <f t="shared" si="42"/>
        <v>68.511995093769201</v>
      </c>
      <c r="C67" s="35">
        <f t="shared" si="42"/>
        <v>208.63134636473896</v>
      </c>
      <c r="D67" s="35">
        <f t="shared" si="42"/>
        <v>43.430717587231563</v>
      </c>
      <c r="E67" s="35">
        <f t="shared" si="42"/>
        <v>92.922613713089206</v>
      </c>
      <c r="F67" s="35">
        <f t="shared" si="49"/>
        <v>400</v>
      </c>
      <c r="G67" s="35">
        <f t="shared" si="43"/>
        <v>413.49667275882899</v>
      </c>
      <c r="H67" s="35">
        <f t="shared" si="44"/>
        <v>-13.496672758828993</v>
      </c>
      <c r="I67" s="48">
        <f t="shared" si="45"/>
        <v>-3.3741681897072481E-2</v>
      </c>
      <c r="J67">
        <f t="shared" si="46"/>
        <v>2</v>
      </c>
    </row>
    <row r="68" spans="1:10">
      <c r="A68" t="str">
        <f t="shared" ref="A68:F68" si="50">A41</f>
        <v>gép6</v>
      </c>
      <c r="B68" s="35">
        <f t="shared" si="42"/>
        <v>40.655174586122335</v>
      </c>
      <c r="C68" s="35">
        <f t="shared" si="42"/>
        <v>208.63134636473896</v>
      </c>
      <c r="D68" s="35">
        <f t="shared" si="42"/>
        <v>145.64793306521216</v>
      </c>
      <c r="E68" s="35">
        <f t="shared" si="42"/>
        <v>92.922613713089234</v>
      </c>
      <c r="F68" s="35">
        <f t="shared" si="50"/>
        <v>500</v>
      </c>
      <c r="G68" s="35">
        <f t="shared" si="43"/>
        <v>487.85706772916268</v>
      </c>
      <c r="H68" s="35">
        <f t="shared" si="44"/>
        <v>12.142932270837321</v>
      </c>
      <c r="I68" s="48">
        <f t="shared" si="45"/>
        <v>2.428586454167464E-2</v>
      </c>
      <c r="J68">
        <f t="shared" si="46"/>
        <v>9</v>
      </c>
    </row>
    <row r="69" spans="1:10">
      <c r="A69" t="str">
        <f t="shared" ref="A69:F69" si="51">A42</f>
        <v>gép7</v>
      </c>
      <c r="B69" s="35">
        <f t="shared" si="42"/>
        <v>40.655174586122335</v>
      </c>
      <c r="C69" s="35">
        <f t="shared" si="42"/>
        <v>235.05981629995301</v>
      </c>
      <c r="D69" s="35">
        <f t="shared" si="42"/>
        <v>43.430717587231563</v>
      </c>
      <c r="E69" s="35">
        <f t="shared" si="42"/>
        <v>92.922613713089234</v>
      </c>
      <c r="F69" s="35">
        <f t="shared" si="51"/>
        <v>420</v>
      </c>
      <c r="G69" s="35">
        <f t="shared" si="43"/>
        <v>412.06832218639613</v>
      </c>
      <c r="H69" s="35">
        <f t="shared" si="44"/>
        <v>7.9316778136038693</v>
      </c>
      <c r="I69" s="48">
        <f t="shared" si="45"/>
        <v>1.8884947175247309E-2</v>
      </c>
      <c r="J69">
        <f t="shared" si="46"/>
        <v>8</v>
      </c>
    </row>
    <row r="70" spans="1:10">
      <c r="A70" t="str">
        <f t="shared" ref="A70:F70" si="52">A43</f>
        <v>gép8</v>
      </c>
      <c r="B70" s="35">
        <f t="shared" si="42"/>
        <v>68.511995093769201</v>
      </c>
      <c r="C70" s="35">
        <f t="shared" si="42"/>
        <v>208.63134636473896</v>
      </c>
      <c r="D70" s="35">
        <f t="shared" si="42"/>
        <v>43.430717587231563</v>
      </c>
      <c r="E70" s="35">
        <f t="shared" si="42"/>
        <v>92.922613713089206</v>
      </c>
      <c r="F70" s="35">
        <f t="shared" si="52"/>
        <v>400</v>
      </c>
      <c r="G70" s="35">
        <f t="shared" si="43"/>
        <v>413.49667275882899</v>
      </c>
      <c r="H70" s="35">
        <f t="shared" si="44"/>
        <v>-13.496672758828993</v>
      </c>
      <c r="I70" s="48">
        <f t="shared" si="45"/>
        <v>-3.3741681897072481E-2</v>
      </c>
      <c r="J70">
        <f t="shared" si="46"/>
        <v>2</v>
      </c>
    </row>
    <row r="71" spans="1:10">
      <c r="A71" t="str">
        <f t="shared" ref="A71:F71" si="53">A44</f>
        <v>gép9</v>
      </c>
      <c r="B71" s="35">
        <f t="shared" si="42"/>
        <v>40.655174586122335</v>
      </c>
      <c r="C71" s="35">
        <f t="shared" si="42"/>
        <v>235.05981629995301</v>
      </c>
      <c r="D71" s="35">
        <f t="shared" si="42"/>
        <v>43.430717587231563</v>
      </c>
      <c r="E71" s="35">
        <f t="shared" si="42"/>
        <v>92.922613713089234</v>
      </c>
      <c r="F71" s="35">
        <f t="shared" si="53"/>
        <v>400</v>
      </c>
      <c r="G71" s="35">
        <f t="shared" si="43"/>
        <v>412.06832218639613</v>
      </c>
      <c r="H71" s="35">
        <f t="shared" si="44"/>
        <v>-12.068322186396131</v>
      </c>
      <c r="I71" s="48">
        <f t="shared" si="45"/>
        <v>-3.0170805465990328E-2</v>
      </c>
      <c r="J71">
        <f t="shared" si="46"/>
        <v>4</v>
      </c>
    </row>
    <row r="72" spans="1:10">
      <c r="A72" t="str">
        <f t="shared" ref="A72:F72" si="54">A45</f>
        <v>gép10</v>
      </c>
      <c r="B72" s="35">
        <f t="shared" si="42"/>
        <v>40.655174586122335</v>
      </c>
      <c r="C72" s="35">
        <f t="shared" si="42"/>
        <v>208.63134636473896</v>
      </c>
      <c r="D72" s="35">
        <f t="shared" si="42"/>
        <v>145.64793306521216</v>
      </c>
      <c r="E72" s="35">
        <f t="shared" si="42"/>
        <v>92.922613713089234</v>
      </c>
      <c r="F72" s="35">
        <f t="shared" si="54"/>
        <v>490</v>
      </c>
      <c r="G72" s="35">
        <f t="shared" si="43"/>
        <v>487.85706772916268</v>
      </c>
      <c r="H72" s="35">
        <f t="shared" si="44"/>
        <v>2.1429322708373206</v>
      </c>
      <c r="I72" s="48">
        <f t="shared" si="45"/>
        <v>4.373331164974124E-3</v>
      </c>
      <c r="J72">
        <f t="shared" si="46"/>
        <v>6</v>
      </c>
    </row>
    <row r="73" spans="1:10">
      <c r="B73" t="s">
        <v>445</v>
      </c>
      <c r="C73" t="s">
        <v>445</v>
      </c>
      <c r="D73" t="s">
        <v>445</v>
      </c>
      <c r="E73" t="s">
        <v>445</v>
      </c>
      <c r="F73" t="s">
        <v>445</v>
      </c>
      <c r="G73" t="s">
        <v>445</v>
      </c>
      <c r="H73" t="s">
        <v>445</v>
      </c>
      <c r="I73" s="48"/>
    </row>
    <row r="74" spans="1:10">
      <c r="H74">
        <f>SUMSQ(H63:H72)</f>
        <v>5504.1511651410601</v>
      </c>
      <c r="I74" s="48"/>
    </row>
  </sheetData>
  <mergeCells count="2">
    <mergeCell ref="B17:E17"/>
    <mergeCell ref="K17:N17"/>
  </mergeCells>
  <phoneticPr fontId="2" type="noConversion"/>
  <conditionalFormatting sqref="B21:E30">
    <cfRule type="colorScale" priority="3">
      <colorScale>
        <cfvo type="min"/>
        <cfvo type="percentile" val="50"/>
        <cfvo type="max"/>
        <color rgb="FF63BE7B"/>
        <color rgb="FFFFEB84"/>
        <color rgb="FFF8696B"/>
      </colorScale>
    </cfRule>
  </conditionalFormatting>
  <conditionalFormatting sqref="I21:I30">
    <cfRule type="colorScale" priority="2">
      <colorScale>
        <cfvo type="min"/>
        <cfvo type="percentile" val="50"/>
        <cfvo type="max"/>
        <color rgb="FF63BE7B"/>
        <color rgb="FFFFEB84"/>
        <color rgb="FFF8696B"/>
      </colorScale>
    </cfRule>
  </conditionalFormatting>
  <conditionalFormatting sqref="Q21:Q30">
    <cfRule type="colorScale" priority="1">
      <colorScale>
        <cfvo type="min"/>
        <cfvo type="percentile" val="50"/>
        <cfvo type="max"/>
        <color rgb="FF63BE7B"/>
        <color rgb="FFFFEB84"/>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9103-1878-452D-A227-FC688671E2DC}">
  <dimension ref="A1:AC67"/>
  <sheetViews>
    <sheetView topLeftCell="A35" zoomScaleNormal="100" workbookViewId="0">
      <selection activeCell="J42" sqref="J42"/>
    </sheetView>
  </sheetViews>
  <sheetFormatPr defaultRowHeight="14.4"/>
  <cols>
    <col min="10" max="10" width="10.5546875" bestFit="1" customWidth="1"/>
  </cols>
  <sheetData>
    <row r="1" spans="1:29" ht="18">
      <c r="A1" s="36"/>
      <c r="R1" s="36"/>
    </row>
    <row r="2" spans="1:29">
      <c r="A2" s="3"/>
      <c r="R2" s="3"/>
    </row>
    <row r="5" spans="1:29" ht="18">
      <c r="A5" s="37" t="s">
        <v>371</v>
      </c>
      <c r="B5" s="38">
        <v>3570469</v>
      </c>
      <c r="C5" s="37" t="s">
        <v>372</v>
      </c>
      <c r="D5" s="38">
        <v>10</v>
      </c>
      <c r="E5" s="37" t="s">
        <v>373</v>
      </c>
      <c r="F5" s="38">
        <v>4</v>
      </c>
      <c r="G5" s="37" t="s">
        <v>374</v>
      </c>
      <c r="H5" s="38">
        <v>10</v>
      </c>
      <c r="I5" s="37" t="s">
        <v>375</v>
      </c>
      <c r="J5" s="38">
        <v>0</v>
      </c>
      <c r="K5" s="37" t="s">
        <v>376</v>
      </c>
      <c r="L5" s="38" t="s">
        <v>377</v>
      </c>
      <c r="R5" s="37" t="s">
        <v>371</v>
      </c>
      <c r="S5" s="38">
        <v>6197127</v>
      </c>
      <c r="T5" s="37" t="s">
        <v>372</v>
      </c>
      <c r="U5" s="38">
        <v>10</v>
      </c>
      <c r="V5" s="37" t="s">
        <v>373</v>
      </c>
      <c r="W5" s="38">
        <v>4</v>
      </c>
      <c r="X5" s="37" t="s">
        <v>374</v>
      </c>
      <c r="Y5" s="38">
        <v>10</v>
      </c>
      <c r="Z5" s="37" t="s">
        <v>375</v>
      </c>
      <c r="AA5" s="38">
        <v>0</v>
      </c>
      <c r="AB5" s="37" t="s">
        <v>376</v>
      </c>
      <c r="AC5" s="38" t="s">
        <v>430</v>
      </c>
    </row>
    <row r="6" spans="1:29" ht="18.600000000000001" thickBot="1">
      <c r="A6" s="36"/>
      <c r="R6" s="36"/>
    </row>
    <row r="7" spans="1:29" ht="15" thickBot="1">
      <c r="A7" s="39" t="s">
        <v>378</v>
      </c>
      <c r="B7" s="39" t="s">
        <v>379</v>
      </c>
      <c r="C7" s="39" t="s">
        <v>380</v>
      </c>
      <c r="D7" s="39" t="s">
        <v>381</v>
      </c>
      <c r="E7" s="39" t="s">
        <v>382</v>
      </c>
      <c r="F7" s="39" t="s">
        <v>383</v>
      </c>
      <c r="R7" s="39" t="s">
        <v>378</v>
      </c>
      <c r="S7" s="39" t="s">
        <v>379</v>
      </c>
      <c r="T7" s="39" t="s">
        <v>380</v>
      </c>
      <c r="U7" s="39" t="s">
        <v>381</v>
      </c>
      <c r="V7" s="39" t="s">
        <v>382</v>
      </c>
      <c r="W7" s="39" t="s">
        <v>383</v>
      </c>
    </row>
    <row r="8" spans="1:29" ht="15" thickBot="1">
      <c r="A8" s="39" t="s">
        <v>384</v>
      </c>
      <c r="B8" s="40">
        <v>4</v>
      </c>
      <c r="C8" s="40">
        <v>1</v>
      </c>
      <c r="D8" s="40">
        <v>10</v>
      </c>
      <c r="E8" s="40">
        <v>4</v>
      </c>
      <c r="F8" s="40">
        <v>490</v>
      </c>
      <c r="H8">
        <f>11-B8</f>
        <v>7</v>
      </c>
      <c r="I8">
        <f t="shared" ref="I8:I17" si="0">11-C8</f>
        <v>10</v>
      </c>
      <c r="J8">
        <f t="shared" ref="J8:J17" si="1">11-D8</f>
        <v>1</v>
      </c>
      <c r="K8">
        <f t="shared" ref="K8:K17" si="2">11-E8</f>
        <v>7</v>
      </c>
      <c r="L8">
        <f>F8</f>
        <v>490</v>
      </c>
      <c r="N8">
        <f>RANK(B8,B$8:B$17,0)</f>
        <v>6</v>
      </c>
      <c r="O8">
        <v>2</v>
      </c>
      <c r="R8" s="39" t="s">
        <v>384</v>
      </c>
      <c r="S8" s="40">
        <v>7</v>
      </c>
      <c r="T8" s="40">
        <v>10</v>
      </c>
      <c r="U8" s="40">
        <v>1</v>
      </c>
      <c r="V8" s="40">
        <v>7</v>
      </c>
      <c r="W8" s="40">
        <v>490</v>
      </c>
    </row>
    <row r="9" spans="1:29" ht="15" thickBot="1">
      <c r="A9" s="39" t="s">
        <v>385</v>
      </c>
      <c r="B9" s="40">
        <v>6</v>
      </c>
      <c r="C9" s="40">
        <v>1</v>
      </c>
      <c r="D9" s="40">
        <v>1</v>
      </c>
      <c r="E9" s="40">
        <v>4</v>
      </c>
      <c r="F9" s="40">
        <v>500</v>
      </c>
      <c r="H9">
        <f t="shared" ref="H9:H17" si="3">11-B9</f>
        <v>5</v>
      </c>
      <c r="I9">
        <f t="shared" si="0"/>
        <v>10</v>
      </c>
      <c r="J9">
        <f t="shared" si="1"/>
        <v>10</v>
      </c>
      <c r="K9">
        <f t="shared" si="2"/>
        <v>7</v>
      </c>
      <c r="L9">
        <f t="shared" ref="L9:L17" si="4">F9</f>
        <v>500</v>
      </c>
      <c r="N9">
        <f t="shared" ref="N9:N17" si="5">RANK(B9,B$8:B$17,0)</f>
        <v>1</v>
      </c>
      <c r="O9">
        <v>1</v>
      </c>
      <c r="R9" s="39" t="s">
        <v>385</v>
      </c>
      <c r="S9" s="40">
        <v>5</v>
      </c>
      <c r="T9" s="40">
        <v>10</v>
      </c>
      <c r="U9" s="40">
        <v>10</v>
      </c>
      <c r="V9" s="40">
        <v>7</v>
      </c>
      <c r="W9" s="40">
        <v>500</v>
      </c>
    </row>
    <row r="10" spans="1:29" ht="15" thickBot="1">
      <c r="A10" s="39" t="s">
        <v>386</v>
      </c>
      <c r="B10" s="40">
        <v>4</v>
      </c>
      <c r="C10" s="40">
        <v>6</v>
      </c>
      <c r="D10" s="40">
        <v>4</v>
      </c>
      <c r="E10" s="40">
        <v>10</v>
      </c>
      <c r="F10" s="40">
        <v>420</v>
      </c>
      <c r="H10">
        <f t="shared" si="3"/>
        <v>7</v>
      </c>
      <c r="I10">
        <f t="shared" si="0"/>
        <v>5</v>
      </c>
      <c r="J10">
        <f t="shared" si="1"/>
        <v>7</v>
      </c>
      <c r="K10">
        <f t="shared" si="2"/>
        <v>1</v>
      </c>
      <c r="L10">
        <f t="shared" si="4"/>
        <v>420</v>
      </c>
      <c r="N10">
        <f t="shared" si="5"/>
        <v>6</v>
      </c>
      <c r="O10">
        <v>2</v>
      </c>
      <c r="R10" s="39" t="s">
        <v>386</v>
      </c>
      <c r="S10" s="40">
        <v>7</v>
      </c>
      <c r="T10" s="40">
        <v>5</v>
      </c>
      <c r="U10" s="40">
        <v>7</v>
      </c>
      <c r="V10" s="40">
        <v>1</v>
      </c>
      <c r="W10" s="40">
        <v>420</v>
      </c>
    </row>
    <row r="11" spans="1:29" ht="15" thickBot="1">
      <c r="A11" s="39" t="s">
        <v>387</v>
      </c>
      <c r="B11" s="40">
        <v>1</v>
      </c>
      <c r="C11" s="40">
        <v>1</v>
      </c>
      <c r="D11" s="40">
        <v>4</v>
      </c>
      <c r="E11" s="40">
        <v>3</v>
      </c>
      <c r="F11" s="40">
        <v>400</v>
      </c>
      <c r="H11">
        <f t="shared" si="3"/>
        <v>10</v>
      </c>
      <c r="I11">
        <f t="shared" si="0"/>
        <v>10</v>
      </c>
      <c r="J11">
        <f t="shared" si="1"/>
        <v>7</v>
      </c>
      <c r="K11">
        <f t="shared" si="2"/>
        <v>8</v>
      </c>
      <c r="L11">
        <f t="shared" si="4"/>
        <v>400</v>
      </c>
      <c r="N11">
        <f t="shared" si="5"/>
        <v>10</v>
      </c>
      <c r="O11">
        <v>4</v>
      </c>
      <c r="R11" s="39" t="s">
        <v>387</v>
      </c>
      <c r="S11" s="40">
        <v>10</v>
      </c>
      <c r="T11" s="40">
        <v>10</v>
      </c>
      <c r="U11" s="40">
        <v>7</v>
      </c>
      <c r="V11" s="40">
        <v>8</v>
      </c>
      <c r="W11" s="40">
        <v>400</v>
      </c>
    </row>
    <row r="12" spans="1:29" ht="15" thickBot="1">
      <c r="A12" s="39" t="s">
        <v>388</v>
      </c>
      <c r="B12" s="40">
        <v>2</v>
      </c>
      <c r="C12" s="40">
        <v>6</v>
      </c>
      <c r="D12" s="40">
        <v>4</v>
      </c>
      <c r="E12" s="40">
        <v>1</v>
      </c>
      <c r="F12" s="40">
        <v>400</v>
      </c>
      <c r="H12">
        <f t="shared" si="3"/>
        <v>9</v>
      </c>
      <c r="I12">
        <f t="shared" si="0"/>
        <v>5</v>
      </c>
      <c r="J12">
        <f t="shared" si="1"/>
        <v>7</v>
      </c>
      <c r="K12">
        <f t="shared" si="2"/>
        <v>10</v>
      </c>
      <c r="L12">
        <f t="shared" si="4"/>
        <v>400</v>
      </c>
      <c r="N12">
        <f t="shared" si="5"/>
        <v>8</v>
      </c>
      <c r="O12">
        <v>3</v>
      </c>
      <c r="R12" s="39" t="s">
        <v>388</v>
      </c>
      <c r="S12" s="40">
        <v>9</v>
      </c>
      <c r="T12" s="40">
        <v>5</v>
      </c>
      <c r="U12" s="40">
        <v>7</v>
      </c>
      <c r="V12" s="40">
        <v>10</v>
      </c>
      <c r="W12" s="40">
        <v>400</v>
      </c>
    </row>
    <row r="13" spans="1:29" ht="15" thickBot="1">
      <c r="A13" s="39" t="s">
        <v>389</v>
      </c>
      <c r="B13" s="40">
        <v>6</v>
      </c>
      <c r="C13" s="40">
        <v>6</v>
      </c>
      <c r="D13" s="40">
        <v>1</v>
      </c>
      <c r="E13" s="40">
        <v>4</v>
      </c>
      <c r="F13" s="40">
        <v>500</v>
      </c>
      <c r="H13">
        <f t="shared" si="3"/>
        <v>5</v>
      </c>
      <c r="I13">
        <f t="shared" si="0"/>
        <v>5</v>
      </c>
      <c r="J13">
        <f t="shared" si="1"/>
        <v>10</v>
      </c>
      <c r="K13">
        <f t="shared" si="2"/>
        <v>7</v>
      </c>
      <c r="L13">
        <f t="shared" si="4"/>
        <v>500</v>
      </c>
      <c r="N13">
        <f t="shared" si="5"/>
        <v>1</v>
      </c>
      <c r="O13">
        <v>1</v>
      </c>
      <c r="R13" s="39" t="s">
        <v>389</v>
      </c>
      <c r="S13" s="40">
        <v>5</v>
      </c>
      <c r="T13" s="40">
        <v>5</v>
      </c>
      <c r="U13" s="40">
        <v>10</v>
      </c>
      <c r="V13" s="40">
        <v>7</v>
      </c>
      <c r="W13" s="40">
        <v>500</v>
      </c>
    </row>
    <row r="14" spans="1:29" ht="15" thickBot="1">
      <c r="A14" s="39" t="s">
        <v>390</v>
      </c>
      <c r="B14" s="40">
        <v>6</v>
      </c>
      <c r="C14" s="40">
        <v>1</v>
      </c>
      <c r="D14" s="40">
        <v>4</v>
      </c>
      <c r="E14" s="40">
        <v>4</v>
      </c>
      <c r="F14" s="40">
        <v>420</v>
      </c>
      <c r="H14">
        <f t="shared" si="3"/>
        <v>5</v>
      </c>
      <c r="I14">
        <f t="shared" si="0"/>
        <v>10</v>
      </c>
      <c r="J14">
        <f t="shared" si="1"/>
        <v>7</v>
      </c>
      <c r="K14">
        <f t="shared" si="2"/>
        <v>7</v>
      </c>
      <c r="L14">
        <f t="shared" si="4"/>
        <v>420</v>
      </c>
      <c r="N14">
        <f t="shared" si="5"/>
        <v>1</v>
      </c>
      <c r="O14">
        <v>1</v>
      </c>
      <c r="R14" s="39" t="s">
        <v>390</v>
      </c>
      <c r="S14" s="40">
        <v>5</v>
      </c>
      <c r="T14" s="40">
        <v>10</v>
      </c>
      <c r="U14" s="40">
        <v>7</v>
      </c>
      <c r="V14" s="40">
        <v>7</v>
      </c>
      <c r="W14" s="40">
        <v>420</v>
      </c>
    </row>
    <row r="15" spans="1:29" ht="15" thickBot="1">
      <c r="A15" s="39" t="s">
        <v>391</v>
      </c>
      <c r="B15" s="40">
        <v>2</v>
      </c>
      <c r="C15" s="40">
        <v>6</v>
      </c>
      <c r="D15" s="40">
        <v>4</v>
      </c>
      <c r="E15" s="40">
        <v>1</v>
      </c>
      <c r="F15" s="40">
        <v>400</v>
      </c>
      <c r="H15">
        <f t="shared" si="3"/>
        <v>9</v>
      </c>
      <c r="I15">
        <f t="shared" si="0"/>
        <v>5</v>
      </c>
      <c r="J15">
        <f t="shared" si="1"/>
        <v>7</v>
      </c>
      <c r="K15">
        <f t="shared" si="2"/>
        <v>10</v>
      </c>
      <c r="L15">
        <f t="shared" si="4"/>
        <v>400</v>
      </c>
      <c r="N15">
        <f t="shared" si="5"/>
        <v>8</v>
      </c>
      <c r="O15">
        <v>3</v>
      </c>
      <c r="R15" s="39" t="s">
        <v>391</v>
      </c>
      <c r="S15" s="40">
        <v>9</v>
      </c>
      <c r="T15" s="40">
        <v>5</v>
      </c>
      <c r="U15" s="40">
        <v>7</v>
      </c>
      <c r="V15" s="40">
        <v>10</v>
      </c>
      <c r="W15" s="40">
        <v>400</v>
      </c>
    </row>
    <row r="16" spans="1:29" ht="15" thickBot="1">
      <c r="A16" s="39" t="s">
        <v>392</v>
      </c>
      <c r="B16" s="40">
        <v>6</v>
      </c>
      <c r="C16" s="40">
        <v>1</v>
      </c>
      <c r="D16" s="40">
        <v>4</v>
      </c>
      <c r="E16" s="40">
        <v>4</v>
      </c>
      <c r="F16" s="40">
        <v>400</v>
      </c>
      <c r="H16">
        <f t="shared" si="3"/>
        <v>5</v>
      </c>
      <c r="I16">
        <f t="shared" si="0"/>
        <v>10</v>
      </c>
      <c r="J16">
        <f t="shared" si="1"/>
        <v>7</v>
      </c>
      <c r="K16">
        <f t="shared" si="2"/>
        <v>7</v>
      </c>
      <c r="L16">
        <f t="shared" si="4"/>
        <v>400</v>
      </c>
      <c r="N16">
        <f t="shared" si="5"/>
        <v>1</v>
      </c>
      <c r="O16">
        <v>1</v>
      </c>
      <c r="R16" s="39" t="s">
        <v>392</v>
      </c>
      <c r="S16" s="40">
        <v>5</v>
      </c>
      <c r="T16" s="40">
        <v>10</v>
      </c>
      <c r="U16" s="40">
        <v>7</v>
      </c>
      <c r="V16" s="40">
        <v>7</v>
      </c>
      <c r="W16" s="40">
        <v>400</v>
      </c>
    </row>
    <row r="17" spans="1:23" ht="15" thickBot="1">
      <c r="A17" s="39" t="s">
        <v>393</v>
      </c>
      <c r="B17" s="40">
        <v>6</v>
      </c>
      <c r="C17" s="40">
        <v>6</v>
      </c>
      <c r="D17" s="40">
        <v>1</v>
      </c>
      <c r="E17" s="40">
        <v>4</v>
      </c>
      <c r="F17" s="40">
        <v>490</v>
      </c>
      <c r="H17">
        <f t="shared" si="3"/>
        <v>5</v>
      </c>
      <c r="I17">
        <f t="shared" si="0"/>
        <v>5</v>
      </c>
      <c r="J17">
        <f t="shared" si="1"/>
        <v>10</v>
      </c>
      <c r="K17">
        <f t="shared" si="2"/>
        <v>7</v>
      </c>
      <c r="L17">
        <f t="shared" si="4"/>
        <v>490</v>
      </c>
      <c r="N17">
        <f t="shared" si="5"/>
        <v>1</v>
      </c>
      <c r="O17">
        <v>1</v>
      </c>
      <c r="R17" s="39" t="s">
        <v>393</v>
      </c>
      <c r="S17" s="40">
        <v>5</v>
      </c>
      <c r="T17" s="40">
        <v>5</v>
      </c>
      <c r="U17" s="40">
        <v>10</v>
      </c>
      <c r="V17" s="40">
        <v>7</v>
      </c>
      <c r="W17" s="40">
        <v>490</v>
      </c>
    </row>
    <row r="18" spans="1:23" ht="18.600000000000001" thickBot="1">
      <c r="A18" s="36"/>
      <c r="R18" s="36"/>
    </row>
    <row r="19" spans="1:23" ht="15" thickBot="1">
      <c r="A19" s="39" t="s">
        <v>394</v>
      </c>
      <c r="B19" s="39" t="s">
        <v>379</v>
      </c>
      <c r="C19" s="39" t="s">
        <v>380</v>
      </c>
      <c r="D19" s="39" t="s">
        <v>381</v>
      </c>
      <c r="E19" s="39" t="s">
        <v>382</v>
      </c>
      <c r="R19" s="39" t="s">
        <v>394</v>
      </c>
      <c r="S19" s="39" t="s">
        <v>379</v>
      </c>
      <c r="T19" s="39" t="s">
        <v>380</v>
      </c>
      <c r="U19" s="39" t="s">
        <v>381</v>
      </c>
      <c r="V19" s="39" t="s">
        <v>382</v>
      </c>
    </row>
    <row r="20" spans="1:23" ht="15" thickBot="1">
      <c r="A20" s="39" t="s">
        <v>395</v>
      </c>
      <c r="B20" s="40" t="s">
        <v>396</v>
      </c>
      <c r="C20" s="40" t="s">
        <v>397</v>
      </c>
      <c r="D20" s="40" t="s">
        <v>398</v>
      </c>
      <c r="E20" s="40" t="s">
        <v>399</v>
      </c>
      <c r="R20" s="39" t="s">
        <v>395</v>
      </c>
      <c r="S20" s="40" t="s">
        <v>431</v>
      </c>
      <c r="T20" s="40" t="s">
        <v>432</v>
      </c>
      <c r="U20" s="40" t="s">
        <v>433</v>
      </c>
      <c r="V20" s="40" t="s">
        <v>434</v>
      </c>
    </row>
    <row r="21" spans="1:23" ht="15" thickBot="1">
      <c r="A21" s="39" t="s">
        <v>400</v>
      </c>
      <c r="B21" s="40" t="s">
        <v>396</v>
      </c>
      <c r="C21" s="40" t="s">
        <v>401</v>
      </c>
      <c r="D21" s="40" t="s">
        <v>402</v>
      </c>
      <c r="E21" s="40" t="s">
        <v>399</v>
      </c>
      <c r="R21" s="39" t="s">
        <v>400</v>
      </c>
      <c r="S21" s="40" t="s">
        <v>431</v>
      </c>
      <c r="T21" s="40" t="s">
        <v>432</v>
      </c>
      <c r="U21" s="40" t="s">
        <v>435</v>
      </c>
      <c r="V21" s="40" t="s">
        <v>436</v>
      </c>
    </row>
    <row r="22" spans="1:23" ht="15" thickBot="1">
      <c r="A22" s="39" t="s">
        <v>403</v>
      </c>
      <c r="B22" s="40" t="s">
        <v>396</v>
      </c>
      <c r="C22" s="40" t="s">
        <v>401</v>
      </c>
      <c r="D22" s="40" t="s">
        <v>402</v>
      </c>
      <c r="E22" s="40" t="s">
        <v>402</v>
      </c>
      <c r="R22" s="39" t="s">
        <v>403</v>
      </c>
      <c r="S22" s="40" t="s">
        <v>431</v>
      </c>
      <c r="T22" s="40" t="s">
        <v>432</v>
      </c>
      <c r="U22" s="40" t="s">
        <v>437</v>
      </c>
      <c r="V22" s="40" t="s">
        <v>436</v>
      </c>
    </row>
    <row r="23" spans="1:23" ht="15" thickBot="1">
      <c r="A23" s="39" t="s">
        <v>404</v>
      </c>
      <c r="B23" s="40" t="s">
        <v>396</v>
      </c>
      <c r="C23" s="40" t="s">
        <v>401</v>
      </c>
      <c r="D23" s="40" t="s">
        <v>402</v>
      </c>
      <c r="E23" s="40" t="s">
        <v>402</v>
      </c>
      <c r="R23" s="39" t="s">
        <v>404</v>
      </c>
      <c r="S23" s="40" t="s">
        <v>431</v>
      </c>
      <c r="T23" s="40" t="s">
        <v>432</v>
      </c>
      <c r="U23" s="40" t="s">
        <v>437</v>
      </c>
      <c r="V23" s="40" t="s">
        <v>436</v>
      </c>
    </row>
    <row r="24" spans="1:23" ht="15" thickBot="1">
      <c r="A24" s="39" t="s">
        <v>405</v>
      </c>
      <c r="B24" s="40" t="s">
        <v>406</v>
      </c>
      <c r="C24" s="40" t="s">
        <v>401</v>
      </c>
      <c r="D24" s="40" t="s">
        <v>402</v>
      </c>
      <c r="E24" s="40" t="s">
        <v>402</v>
      </c>
      <c r="R24" s="39" t="s">
        <v>405</v>
      </c>
      <c r="S24" s="40" t="s">
        <v>431</v>
      </c>
      <c r="T24" s="40" t="s">
        <v>432</v>
      </c>
      <c r="U24" s="40" t="s">
        <v>437</v>
      </c>
      <c r="V24" s="40" t="s">
        <v>436</v>
      </c>
    </row>
    <row r="25" spans="1:23" ht="15" thickBot="1">
      <c r="A25" s="39" t="s">
        <v>407</v>
      </c>
      <c r="B25" s="40" t="s">
        <v>406</v>
      </c>
      <c r="C25" s="40" t="s">
        <v>401</v>
      </c>
      <c r="D25" s="40" t="s">
        <v>402</v>
      </c>
      <c r="E25" s="40" t="s">
        <v>402</v>
      </c>
      <c r="R25" s="39" t="s">
        <v>407</v>
      </c>
      <c r="S25" s="40" t="s">
        <v>438</v>
      </c>
      <c r="T25" s="40" t="s">
        <v>402</v>
      </c>
      <c r="U25" s="40" t="s">
        <v>437</v>
      </c>
      <c r="V25" s="40" t="s">
        <v>436</v>
      </c>
    </row>
    <row r="26" spans="1:23" ht="15" thickBot="1">
      <c r="A26" s="39" t="s">
        <v>408</v>
      </c>
      <c r="B26" s="40" t="s">
        <v>402</v>
      </c>
      <c r="C26" s="40" t="s">
        <v>402</v>
      </c>
      <c r="D26" s="40" t="s">
        <v>402</v>
      </c>
      <c r="E26" s="40" t="s">
        <v>402</v>
      </c>
      <c r="R26" s="39" t="s">
        <v>408</v>
      </c>
      <c r="S26" s="40" t="s">
        <v>438</v>
      </c>
      <c r="T26" s="40" t="s">
        <v>402</v>
      </c>
      <c r="U26" s="40" t="s">
        <v>437</v>
      </c>
      <c r="V26" s="40" t="s">
        <v>436</v>
      </c>
    </row>
    <row r="27" spans="1:23" ht="15" thickBot="1">
      <c r="A27" s="39" t="s">
        <v>409</v>
      </c>
      <c r="B27" s="40" t="s">
        <v>402</v>
      </c>
      <c r="C27" s="40" t="s">
        <v>402</v>
      </c>
      <c r="D27" s="40" t="s">
        <v>402</v>
      </c>
      <c r="E27" s="40" t="s">
        <v>402</v>
      </c>
      <c r="R27" s="39" t="s">
        <v>409</v>
      </c>
      <c r="S27" s="40" t="s">
        <v>438</v>
      </c>
      <c r="T27" s="40" t="s">
        <v>402</v>
      </c>
      <c r="U27" s="40" t="s">
        <v>437</v>
      </c>
      <c r="V27" s="40" t="s">
        <v>436</v>
      </c>
    </row>
    <row r="28" spans="1:23" ht="15" thickBot="1">
      <c r="A28" s="39" t="s">
        <v>410</v>
      </c>
      <c r="B28" s="40" t="s">
        <v>402</v>
      </c>
      <c r="C28" s="40" t="s">
        <v>402</v>
      </c>
      <c r="D28" s="40" t="s">
        <v>402</v>
      </c>
      <c r="E28" s="40" t="s">
        <v>402</v>
      </c>
      <c r="R28" s="39" t="s">
        <v>410</v>
      </c>
      <c r="S28" s="40" t="s">
        <v>438</v>
      </c>
      <c r="T28" s="40" t="s">
        <v>402</v>
      </c>
      <c r="U28" s="40" t="s">
        <v>437</v>
      </c>
      <c r="V28" s="40" t="s">
        <v>402</v>
      </c>
    </row>
    <row r="29" spans="1:23" ht="15" thickBot="1">
      <c r="A29" s="39" t="s">
        <v>411</v>
      </c>
      <c r="B29" s="40" t="s">
        <v>402</v>
      </c>
      <c r="C29" s="40" t="s">
        <v>402</v>
      </c>
      <c r="D29" s="40" t="s">
        <v>402</v>
      </c>
      <c r="E29" s="40" t="s">
        <v>402</v>
      </c>
      <c r="R29" s="39" t="s">
        <v>411</v>
      </c>
      <c r="S29" s="40" t="s">
        <v>438</v>
      </c>
      <c r="T29" s="40" t="s">
        <v>402</v>
      </c>
      <c r="U29" s="40" t="s">
        <v>437</v>
      </c>
      <c r="V29" s="40" t="s">
        <v>402</v>
      </c>
    </row>
    <row r="30" spans="1:23" ht="18.600000000000001" thickBot="1">
      <c r="A30" s="36"/>
      <c r="R30" s="36"/>
    </row>
    <row r="31" spans="1:23" ht="15" thickBot="1">
      <c r="A31" s="39" t="s">
        <v>412</v>
      </c>
      <c r="B31" s="39" t="s">
        <v>379</v>
      </c>
      <c r="C31" s="39" t="s">
        <v>380</v>
      </c>
      <c r="D31" s="39" t="s">
        <v>381</v>
      </c>
      <c r="E31" s="39" t="s">
        <v>382</v>
      </c>
      <c r="R31" s="39" t="s">
        <v>412</v>
      </c>
      <c r="S31" s="39" t="s">
        <v>379</v>
      </c>
      <c r="T31" s="39" t="s">
        <v>380</v>
      </c>
      <c r="U31" s="39" t="s">
        <v>381</v>
      </c>
      <c r="V31" s="39" t="s">
        <v>382</v>
      </c>
    </row>
    <row r="32" spans="1:23" ht="15" thickBot="1">
      <c r="A32" s="39" t="s">
        <v>395</v>
      </c>
      <c r="B32" s="40">
        <v>208.1</v>
      </c>
      <c r="C32" s="40">
        <v>232.9</v>
      </c>
      <c r="D32" s="40">
        <v>123.9</v>
      </c>
      <c r="E32" s="40">
        <v>5</v>
      </c>
      <c r="R32" s="39" t="s">
        <v>395</v>
      </c>
      <c r="S32" s="40">
        <v>285.3</v>
      </c>
      <c r="T32" s="40">
        <v>45.1</v>
      </c>
      <c r="U32" s="40">
        <v>280.3</v>
      </c>
      <c r="V32" s="40">
        <v>20</v>
      </c>
    </row>
    <row r="33" spans="1:26" ht="15" thickBot="1">
      <c r="A33" s="39" t="s">
        <v>400</v>
      </c>
      <c r="B33" s="40">
        <v>208.1</v>
      </c>
      <c r="C33" s="40">
        <v>193.3</v>
      </c>
      <c r="D33" s="40">
        <v>0</v>
      </c>
      <c r="E33" s="40">
        <v>5</v>
      </c>
      <c r="R33" s="39" t="s">
        <v>400</v>
      </c>
      <c r="S33" s="40">
        <v>285.3</v>
      </c>
      <c r="T33" s="40">
        <v>45.1</v>
      </c>
      <c r="U33" s="40">
        <v>235.3</v>
      </c>
      <c r="V33" s="40">
        <v>10</v>
      </c>
    </row>
    <row r="34" spans="1:26" ht="15" thickBot="1">
      <c r="A34" s="39" t="s">
        <v>403</v>
      </c>
      <c r="B34" s="40">
        <v>208.1</v>
      </c>
      <c r="C34" s="40">
        <v>193.3</v>
      </c>
      <c r="D34" s="40">
        <v>0</v>
      </c>
      <c r="E34" s="40">
        <v>0</v>
      </c>
      <c r="R34" s="39" t="s">
        <v>403</v>
      </c>
      <c r="S34" s="40">
        <v>285.3</v>
      </c>
      <c r="T34" s="40">
        <v>45.1</v>
      </c>
      <c r="U34" s="40">
        <v>155.19999999999999</v>
      </c>
      <c r="V34" s="40">
        <v>10</v>
      </c>
    </row>
    <row r="35" spans="1:26" ht="15" thickBot="1">
      <c r="A35" s="39" t="s">
        <v>404</v>
      </c>
      <c r="B35" s="40">
        <v>208.1</v>
      </c>
      <c r="C35" s="40">
        <v>193.3</v>
      </c>
      <c r="D35" s="40">
        <v>0</v>
      </c>
      <c r="E35" s="40">
        <v>0</v>
      </c>
      <c r="R35" s="39" t="s">
        <v>404</v>
      </c>
      <c r="S35" s="40">
        <v>285.3</v>
      </c>
      <c r="T35" s="40">
        <v>45.1</v>
      </c>
      <c r="U35" s="40">
        <v>155.19999999999999</v>
      </c>
      <c r="V35" s="40">
        <v>10</v>
      </c>
    </row>
    <row r="36" spans="1:26" ht="15" thickBot="1">
      <c r="A36" s="39" t="s">
        <v>405</v>
      </c>
      <c r="B36" s="40">
        <v>173.4</v>
      </c>
      <c r="C36" s="40">
        <v>193.3</v>
      </c>
      <c r="D36" s="40">
        <v>0</v>
      </c>
      <c r="E36" s="40">
        <v>0</v>
      </c>
      <c r="R36" s="39" t="s">
        <v>405</v>
      </c>
      <c r="S36" s="40">
        <v>285.3</v>
      </c>
      <c r="T36" s="40">
        <v>45.1</v>
      </c>
      <c r="U36" s="40">
        <v>155.19999999999999</v>
      </c>
      <c r="V36" s="40">
        <v>10</v>
      </c>
    </row>
    <row r="37" spans="1:26" ht="15" thickBot="1">
      <c r="A37" s="39" t="s">
        <v>407</v>
      </c>
      <c r="B37" s="40">
        <v>173.4</v>
      </c>
      <c r="C37" s="40">
        <v>193.3</v>
      </c>
      <c r="D37" s="40">
        <v>0</v>
      </c>
      <c r="E37" s="40">
        <v>0</v>
      </c>
      <c r="R37" s="39" t="s">
        <v>407</v>
      </c>
      <c r="S37" s="40">
        <v>200.2</v>
      </c>
      <c r="T37" s="40">
        <v>0</v>
      </c>
      <c r="U37" s="40">
        <v>155.19999999999999</v>
      </c>
      <c r="V37" s="40">
        <v>10</v>
      </c>
    </row>
    <row r="38" spans="1:26" ht="15" thickBot="1">
      <c r="A38" s="39" t="s">
        <v>408</v>
      </c>
      <c r="B38" s="40">
        <v>0</v>
      </c>
      <c r="C38" s="40">
        <v>0</v>
      </c>
      <c r="D38" s="40">
        <v>0</v>
      </c>
      <c r="E38" s="40">
        <v>0</v>
      </c>
      <c r="R38" s="39" t="s">
        <v>408</v>
      </c>
      <c r="S38" s="40">
        <v>200.2</v>
      </c>
      <c r="T38" s="40">
        <v>0</v>
      </c>
      <c r="U38" s="40">
        <v>155.19999999999999</v>
      </c>
      <c r="V38" s="40">
        <v>10</v>
      </c>
    </row>
    <row r="39" spans="1:26" ht="15" thickBot="1">
      <c r="A39" s="39" t="s">
        <v>409</v>
      </c>
      <c r="B39" s="40">
        <v>0</v>
      </c>
      <c r="C39" s="40">
        <v>0</v>
      </c>
      <c r="D39" s="40">
        <v>0</v>
      </c>
      <c r="E39" s="40">
        <v>0</v>
      </c>
      <c r="R39" s="39" t="s">
        <v>409</v>
      </c>
      <c r="S39" s="40">
        <v>200.2</v>
      </c>
      <c r="T39" s="40">
        <v>0</v>
      </c>
      <c r="U39" s="40">
        <v>155.19999999999999</v>
      </c>
      <c r="V39" s="40">
        <v>10</v>
      </c>
    </row>
    <row r="40" spans="1:26" ht="15" thickBot="1">
      <c r="A40" s="39" t="s">
        <v>410</v>
      </c>
      <c r="B40" s="40">
        <v>0</v>
      </c>
      <c r="C40" s="40">
        <v>0</v>
      </c>
      <c r="D40" s="40">
        <v>0</v>
      </c>
      <c r="E40" s="40">
        <v>0</v>
      </c>
      <c r="R40" s="39" t="s">
        <v>410</v>
      </c>
      <c r="S40" s="40">
        <v>200.2</v>
      </c>
      <c r="T40" s="40">
        <v>0</v>
      </c>
      <c r="U40" s="40">
        <v>155.19999999999999</v>
      </c>
      <c r="V40" s="40">
        <v>0</v>
      </c>
    </row>
    <row r="41" spans="1:26" ht="15" thickBot="1">
      <c r="A41" s="39" t="s">
        <v>411</v>
      </c>
      <c r="B41" s="40">
        <v>0</v>
      </c>
      <c r="C41" s="40">
        <v>0</v>
      </c>
      <c r="D41" s="40">
        <v>0</v>
      </c>
      <c r="E41" s="40">
        <v>0</v>
      </c>
      <c r="L41">
        <f>CORREL(L44:L53,K44:K53)</f>
        <v>0.90437120081726474</v>
      </c>
      <c r="R41" s="39" t="s">
        <v>411</v>
      </c>
      <c r="S41" s="40">
        <v>200.2</v>
      </c>
      <c r="T41" s="40">
        <v>0</v>
      </c>
      <c r="U41" s="40">
        <v>155.19999999999999</v>
      </c>
      <c r="V41" s="40">
        <v>0</v>
      </c>
    </row>
    <row r="42" spans="1:26" ht="18.600000000000001" thickBot="1">
      <c r="A42" s="36"/>
      <c r="J42" s="49" t="s">
        <v>455</v>
      </c>
      <c r="K42">
        <f t="shared" ref="K42:L42" si="6">CORREL($N$44:$N$53,G44:G53)</f>
        <v>0.66655758677816401</v>
      </c>
      <c r="L42">
        <f t="shared" si="6"/>
        <v>0.79896993625988966</v>
      </c>
      <c r="N42">
        <f>CORREL($N$44:$N$53,J44:J53)</f>
        <v>0.8912519620571806</v>
      </c>
      <c r="R42" s="36"/>
    </row>
    <row r="43" spans="1:26" ht="15" thickBot="1">
      <c r="A43" s="39" t="s">
        <v>413</v>
      </c>
      <c r="B43" s="39" t="s">
        <v>379</v>
      </c>
      <c r="C43" s="39" t="s">
        <v>380</v>
      </c>
      <c r="D43" s="39" t="s">
        <v>381</v>
      </c>
      <c r="E43" s="39" t="s">
        <v>382</v>
      </c>
      <c r="F43" s="39" t="s">
        <v>414</v>
      </c>
      <c r="G43" s="39" t="s">
        <v>415</v>
      </c>
      <c r="H43" s="39" t="s">
        <v>416</v>
      </c>
      <c r="I43" s="39" t="s">
        <v>417</v>
      </c>
      <c r="J43" s="45" t="s">
        <v>429</v>
      </c>
      <c r="K43" s="49" t="str">
        <f>manuális!Q19</f>
        <v>sorrend2</v>
      </c>
      <c r="L43" s="49" t="str">
        <f>manuális!I19</f>
        <v>sorrend1</v>
      </c>
      <c r="M43" s="46" t="s">
        <v>440</v>
      </c>
      <c r="N43" s="50" t="s">
        <v>449</v>
      </c>
      <c r="R43" s="39" t="s">
        <v>413</v>
      </c>
      <c r="S43" s="39" t="s">
        <v>379</v>
      </c>
      <c r="T43" s="39" t="s">
        <v>380</v>
      </c>
      <c r="U43" s="39" t="s">
        <v>381</v>
      </c>
      <c r="V43" s="39" t="s">
        <v>382</v>
      </c>
      <c r="W43" s="39" t="s">
        <v>414</v>
      </c>
      <c r="X43" s="39" t="s">
        <v>415</v>
      </c>
      <c r="Y43" s="39" t="s">
        <v>416</v>
      </c>
      <c r="Z43" s="39" t="s">
        <v>417</v>
      </c>
    </row>
    <row r="44" spans="1:26" ht="15" thickBot="1">
      <c r="A44" s="39" t="s">
        <v>384</v>
      </c>
      <c r="B44" s="40">
        <v>208.1</v>
      </c>
      <c r="C44" s="40">
        <v>232.9</v>
      </c>
      <c r="D44" s="40">
        <v>0</v>
      </c>
      <c r="E44" s="40">
        <v>0</v>
      </c>
      <c r="F44" s="40">
        <v>441</v>
      </c>
      <c r="G44" s="40">
        <v>490</v>
      </c>
      <c r="H44" s="40">
        <v>49</v>
      </c>
      <c r="I44" s="40">
        <v>10</v>
      </c>
      <c r="J44">
        <f>RANK(I44,I$44:I$53,1)</f>
        <v>10</v>
      </c>
      <c r="K44">
        <f>manuális!Q21</f>
        <v>7</v>
      </c>
      <c r="L44">
        <f>manuális!I21</f>
        <v>9</v>
      </c>
      <c r="M44">
        <f>IF(H44*Y44&lt;=0,1,0)</f>
        <v>1</v>
      </c>
      <c r="N44">
        <f>manuális!J63</f>
        <v>10</v>
      </c>
      <c r="R44" s="39" t="s">
        <v>384</v>
      </c>
      <c r="S44" s="40">
        <v>200.2</v>
      </c>
      <c r="T44" s="40">
        <v>0</v>
      </c>
      <c r="U44" s="40">
        <v>280.3</v>
      </c>
      <c r="V44" s="40">
        <v>10</v>
      </c>
      <c r="W44" s="40">
        <v>490.6</v>
      </c>
      <c r="X44" s="40">
        <v>490</v>
      </c>
      <c r="Y44" s="40">
        <v>-0.6</v>
      </c>
      <c r="Z44" s="40">
        <v>-0.12</v>
      </c>
    </row>
    <row r="45" spans="1:26" ht="15" thickBot="1">
      <c r="A45" s="39" t="s">
        <v>385</v>
      </c>
      <c r="B45" s="40">
        <v>173.4</v>
      </c>
      <c r="C45" s="40">
        <v>232.9</v>
      </c>
      <c r="D45" s="40">
        <v>123.9</v>
      </c>
      <c r="E45" s="40">
        <v>0</v>
      </c>
      <c r="F45" s="40">
        <v>530.20000000000005</v>
      </c>
      <c r="G45" s="40">
        <v>500</v>
      </c>
      <c r="H45" s="40">
        <v>-30.2</v>
      </c>
      <c r="I45" s="40">
        <v>-6.04</v>
      </c>
      <c r="J45">
        <f t="shared" ref="J45:J53" si="7">RANK(I45,I$44:I$53,1)</f>
        <v>2</v>
      </c>
      <c r="K45">
        <f>manuális!Q22</f>
        <v>6</v>
      </c>
      <c r="L45">
        <f>manuális!I22</f>
        <v>6</v>
      </c>
      <c r="M45">
        <f t="shared" ref="M45:M53" si="8">IF(H45*Y45&lt;=0,1,0)</f>
        <v>1</v>
      </c>
      <c r="N45">
        <f>manuális!J64</f>
        <v>5</v>
      </c>
      <c r="R45" s="39" t="s">
        <v>385</v>
      </c>
      <c r="S45" s="40">
        <v>285.3</v>
      </c>
      <c r="T45" s="40">
        <v>0</v>
      </c>
      <c r="U45" s="40">
        <v>155.19999999999999</v>
      </c>
      <c r="V45" s="40">
        <v>10</v>
      </c>
      <c r="W45" s="40">
        <v>450.5</v>
      </c>
      <c r="X45" s="40">
        <v>500</v>
      </c>
      <c r="Y45" s="40">
        <v>49.5</v>
      </c>
      <c r="Z45" s="40">
        <v>9.9</v>
      </c>
    </row>
    <row r="46" spans="1:26" ht="15" thickBot="1">
      <c r="A46" s="39" t="s">
        <v>386</v>
      </c>
      <c r="B46" s="40">
        <v>208.1</v>
      </c>
      <c r="C46" s="40">
        <v>193.3</v>
      </c>
      <c r="D46" s="40">
        <v>0</v>
      </c>
      <c r="E46" s="40">
        <v>0</v>
      </c>
      <c r="F46" s="40">
        <v>401.4</v>
      </c>
      <c r="G46" s="40">
        <v>420</v>
      </c>
      <c r="H46" s="40">
        <v>18.600000000000001</v>
      </c>
      <c r="I46" s="40">
        <v>4.43</v>
      </c>
      <c r="J46">
        <f t="shared" si="7"/>
        <v>9</v>
      </c>
      <c r="K46">
        <f>manuális!Q23</f>
        <v>7</v>
      </c>
      <c r="L46">
        <f>manuális!I23</f>
        <v>10</v>
      </c>
      <c r="M46">
        <f t="shared" si="8"/>
        <v>1</v>
      </c>
      <c r="N46">
        <f>manuális!J65</f>
        <v>7</v>
      </c>
      <c r="R46" s="39" t="s">
        <v>386</v>
      </c>
      <c r="S46" s="40">
        <v>200.2</v>
      </c>
      <c r="T46" s="40">
        <v>45.1</v>
      </c>
      <c r="U46" s="40">
        <v>155.19999999999999</v>
      </c>
      <c r="V46" s="40">
        <v>20</v>
      </c>
      <c r="W46" s="40">
        <v>420.5</v>
      </c>
      <c r="X46" s="40">
        <v>420</v>
      </c>
      <c r="Y46" s="40">
        <v>-0.5</v>
      </c>
      <c r="Z46" s="40">
        <v>-0.12</v>
      </c>
    </row>
    <row r="47" spans="1:26" ht="15" thickBot="1">
      <c r="A47" s="39" t="s">
        <v>387</v>
      </c>
      <c r="B47" s="40">
        <v>208.1</v>
      </c>
      <c r="C47" s="40">
        <v>232.9</v>
      </c>
      <c r="D47" s="40">
        <v>0</v>
      </c>
      <c r="E47" s="40">
        <v>0</v>
      </c>
      <c r="F47" s="40">
        <v>441</v>
      </c>
      <c r="G47" s="40">
        <v>400</v>
      </c>
      <c r="H47" s="40">
        <v>-41</v>
      </c>
      <c r="I47" s="40">
        <v>-10.25</v>
      </c>
      <c r="J47">
        <f t="shared" si="7"/>
        <v>1</v>
      </c>
      <c r="K47">
        <f>manuális!Q24</f>
        <v>1</v>
      </c>
      <c r="L47">
        <f>manuális!I24</f>
        <v>1</v>
      </c>
      <c r="M47">
        <f t="shared" si="8"/>
        <v>1</v>
      </c>
      <c r="N47">
        <f>manuális!J66</f>
        <v>1</v>
      </c>
      <c r="R47" s="39" t="s">
        <v>387</v>
      </c>
      <c r="S47" s="40">
        <v>200.2</v>
      </c>
      <c r="T47" s="40">
        <v>0</v>
      </c>
      <c r="U47" s="40">
        <v>155.19999999999999</v>
      </c>
      <c r="V47" s="40">
        <v>10</v>
      </c>
      <c r="W47" s="40">
        <v>365.4</v>
      </c>
      <c r="X47" s="40">
        <v>400</v>
      </c>
      <c r="Y47" s="40">
        <v>34.6</v>
      </c>
      <c r="Z47" s="40">
        <v>8.65</v>
      </c>
    </row>
    <row r="48" spans="1:26" ht="15" thickBot="1">
      <c r="A48" s="39" t="s">
        <v>388</v>
      </c>
      <c r="B48" s="40">
        <v>208.1</v>
      </c>
      <c r="C48" s="40">
        <v>193.3</v>
      </c>
      <c r="D48" s="40">
        <v>0</v>
      </c>
      <c r="E48" s="40">
        <v>5</v>
      </c>
      <c r="F48" s="40">
        <v>406.4</v>
      </c>
      <c r="G48" s="40">
        <v>400</v>
      </c>
      <c r="H48" s="40">
        <v>-6.4</v>
      </c>
      <c r="I48" s="40">
        <v>-1.6</v>
      </c>
      <c r="J48">
        <f t="shared" si="7"/>
        <v>3</v>
      </c>
      <c r="K48">
        <f>manuális!Q25</f>
        <v>2</v>
      </c>
      <c r="L48">
        <f>manuális!I25</f>
        <v>2</v>
      </c>
      <c r="M48" s="31">
        <f t="shared" si="8"/>
        <v>0</v>
      </c>
      <c r="N48">
        <f>manuális!J67</f>
        <v>2</v>
      </c>
      <c r="R48" s="39" t="s">
        <v>388</v>
      </c>
      <c r="S48" s="40">
        <v>200.2</v>
      </c>
      <c r="T48" s="40">
        <v>45.1</v>
      </c>
      <c r="U48" s="40">
        <v>155.19999999999999</v>
      </c>
      <c r="V48" s="40">
        <v>0</v>
      </c>
      <c r="W48" s="40">
        <v>400.5</v>
      </c>
      <c r="X48" s="40">
        <v>400</v>
      </c>
      <c r="Y48" s="40">
        <v>-0.5</v>
      </c>
      <c r="Z48" s="40">
        <v>-0.13</v>
      </c>
    </row>
    <row r="49" spans="1:26" ht="15" thickBot="1">
      <c r="A49" s="39" t="s">
        <v>389</v>
      </c>
      <c r="B49" s="40">
        <v>173.4</v>
      </c>
      <c r="C49" s="40">
        <v>193.3</v>
      </c>
      <c r="D49" s="40">
        <v>123.9</v>
      </c>
      <c r="E49" s="40">
        <v>0</v>
      </c>
      <c r="F49" s="40">
        <v>490.6</v>
      </c>
      <c r="G49" s="40">
        <v>500</v>
      </c>
      <c r="H49" s="40">
        <v>9.4</v>
      </c>
      <c r="I49" s="40">
        <v>1.88</v>
      </c>
      <c r="J49">
        <f t="shared" si="7"/>
        <v>7</v>
      </c>
      <c r="K49">
        <f>manuális!Q26</f>
        <v>10</v>
      </c>
      <c r="L49">
        <f>manuális!I26</f>
        <v>8</v>
      </c>
      <c r="M49">
        <f t="shared" si="8"/>
        <v>0</v>
      </c>
      <c r="N49">
        <f>manuális!J68</f>
        <v>9</v>
      </c>
      <c r="R49" s="39" t="s">
        <v>389</v>
      </c>
      <c r="S49" s="40">
        <v>285.3</v>
      </c>
      <c r="T49" s="40">
        <v>45.1</v>
      </c>
      <c r="U49" s="40">
        <v>155.19999999999999</v>
      </c>
      <c r="V49" s="40">
        <v>10</v>
      </c>
      <c r="W49" s="40">
        <v>495.6</v>
      </c>
      <c r="X49" s="40">
        <v>500</v>
      </c>
      <c r="Y49" s="40">
        <v>4.4000000000000004</v>
      </c>
      <c r="Z49" s="40">
        <v>0.88</v>
      </c>
    </row>
    <row r="50" spans="1:26" ht="15" thickBot="1">
      <c r="A50" s="39" t="s">
        <v>390</v>
      </c>
      <c r="B50" s="40">
        <v>173.4</v>
      </c>
      <c r="C50" s="40">
        <v>232.9</v>
      </c>
      <c r="D50" s="40">
        <v>0</v>
      </c>
      <c r="E50" s="40">
        <v>0</v>
      </c>
      <c r="F50" s="40">
        <v>406.4</v>
      </c>
      <c r="G50" s="40">
        <v>420</v>
      </c>
      <c r="H50" s="40">
        <v>13.6</v>
      </c>
      <c r="I50" s="40">
        <v>3.24</v>
      </c>
      <c r="J50">
        <f t="shared" si="7"/>
        <v>8</v>
      </c>
      <c r="K50">
        <f>manuális!Q27</f>
        <v>5</v>
      </c>
      <c r="L50">
        <f>manuális!I27</f>
        <v>5</v>
      </c>
      <c r="M50">
        <f t="shared" si="8"/>
        <v>1</v>
      </c>
      <c r="N50">
        <f>manuális!J69</f>
        <v>8</v>
      </c>
      <c r="R50" s="39" t="s">
        <v>390</v>
      </c>
      <c r="S50" s="40">
        <v>285.3</v>
      </c>
      <c r="T50" s="40">
        <v>0</v>
      </c>
      <c r="U50" s="40">
        <v>155.19999999999999</v>
      </c>
      <c r="V50" s="40">
        <v>10</v>
      </c>
      <c r="W50" s="40">
        <v>450.5</v>
      </c>
      <c r="X50" s="40">
        <v>420</v>
      </c>
      <c r="Y50" s="40">
        <v>-30.5</v>
      </c>
      <c r="Z50" s="40">
        <v>-7.26</v>
      </c>
    </row>
    <row r="51" spans="1:26" ht="15" thickBot="1">
      <c r="A51" s="39" t="s">
        <v>391</v>
      </c>
      <c r="B51" s="40">
        <v>208.1</v>
      </c>
      <c r="C51" s="40">
        <v>193.3</v>
      </c>
      <c r="D51" s="40">
        <v>0</v>
      </c>
      <c r="E51" s="40">
        <v>5</v>
      </c>
      <c r="F51" s="40">
        <v>406.4</v>
      </c>
      <c r="G51" s="40">
        <v>400</v>
      </c>
      <c r="H51" s="40">
        <v>-6.4</v>
      </c>
      <c r="I51" s="40">
        <v>-1.6</v>
      </c>
      <c r="J51">
        <f t="shared" si="7"/>
        <v>3</v>
      </c>
      <c r="K51">
        <f>manuális!Q28</f>
        <v>2</v>
      </c>
      <c r="L51">
        <f>manuális!I28</f>
        <v>2</v>
      </c>
      <c r="M51" s="31">
        <f t="shared" si="8"/>
        <v>0</v>
      </c>
      <c r="N51">
        <f>manuális!J70</f>
        <v>2</v>
      </c>
      <c r="R51" s="39" t="s">
        <v>391</v>
      </c>
      <c r="S51" s="40">
        <v>200.2</v>
      </c>
      <c r="T51" s="40">
        <v>45.1</v>
      </c>
      <c r="U51" s="40">
        <v>155.19999999999999</v>
      </c>
      <c r="V51" s="40">
        <v>0</v>
      </c>
      <c r="W51" s="40">
        <v>400.5</v>
      </c>
      <c r="X51" s="40">
        <v>400</v>
      </c>
      <c r="Y51" s="40">
        <v>-0.5</v>
      </c>
      <c r="Z51" s="40">
        <v>-0.13</v>
      </c>
    </row>
    <row r="52" spans="1:26" ht="15" thickBot="1">
      <c r="A52" s="39" t="s">
        <v>392</v>
      </c>
      <c r="B52" s="40">
        <v>173.4</v>
      </c>
      <c r="C52" s="40">
        <v>232.9</v>
      </c>
      <c r="D52" s="40">
        <v>0</v>
      </c>
      <c r="E52" s="40">
        <v>0</v>
      </c>
      <c r="F52" s="40">
        <v>406.4</v>
      </c>
      <c r="G52" s="40">
        <v>400</v>
      </c>
      <c r="H52" s="40">
        <v>-6.4</v>
      </c>
      <c r="I52" s="40">
        <v>-1.6</v>
      </c>
      <c r="J52">
        <f t="shared" si="7"/>
        <v>3</v>
      </c>
      <c r="K52">
        <f>manuális!Q29</f>
        <v>4</v>
      </c>
      <c r="L52">
        <f>manuális!I29</f>
        <v>4</v>
      </c>
      <c r="M52">
        <f t="shared" si="8"/>
        <v>0</v>
      </c>
      <c r="N52">
        <f>manuális!J71</f>
        <v>4</v>
      </c>
      <c r="R52" s="39" t="s">
        <v>392</v>
      </c>
      <c r="S52" s="40">
        <v>285.3</v>
      </c>
      <c r="T52" s="40">
        <v>0</v>
      </c>
      <c r="U52" s="40">
        <v>155.19999999999999</v>
      </c>
      <c r="V52" s="40">
        <v>10</v>
      </c>
      <c r="W52" s="40">
        <v>450.5</v>
      </c>
      <c r="X52" s="40">
        <v>400</v>
      </c>
      <c r="Y52" s="40">
        <v>-50.5</v>
      </c>
      <c r="Z52" s="40">
        <v>-12.63</v>
      </c>
    </row>
    <row r="53" spans="1:26" ht="15" thickBot="1">
      <c r="A53" s="39" t="s">
        <v>393</v>
      </c>
      <c r="B53" s="40">
        <v>173.4</v>
      </c>
      <c r="C53" s="40">
        <v>193.3</v>
      </c>
      <c r="D53" s="40">
        <v>123.9</v>
      </c>
      <c r="E53" s="40">
        <v>0</v>
      </c>
      <c r="F53" s="40">
        <v>490.6</v>
      </c>
      <c r="G53" s="40">
        <v>490</v>
      </c>
      <c r="H53" s="40">
        <v>-0.6</v>
      </c>
      <c r="I53" s="40">
        <v>-0.12</v>
      </c>
      <c r="J53">
        <f t="shared" si="7"/>
        <v>6</v>
      </c>
      <c r="K53">
        <f>manuális!Q30</f>
        <v>7</v>
      </c>
      <c r="L53">
        <f>manuális!I30</f>
        <v>7</v>
      </c>
      <c r="M53" s="31">
        <f t="shared" si="8"/>
        <v>0</v>
      </c>
      <c r="N53">
        <f>manuális!J72</f>
        <v>6</v>
      </c>
      <c r="R53" s="39" t="s">
        <v>393</v>
      </c>
      <c r="S53" s="40">
        <v>285.3</v>
      </c>
      <c r="T53" s="40">
        <v>45.1</v>
      </c>
      <c r="U53" s="40">
        <v>155.19999999999999</v>
      </c>
      <c r="V53" s="40">
        <v>10</v>
      </c>
      <c r="W53" s="40">
        <v>495.6</v>
      </c>
      <c r="X53" s="40">
        <v>490</v>
      </c>
      <c r="Y53" s="40">
        <v>-5.6</v>
      </c>
      <c r="Z53" s="40">
        <v>-1.1399999999999999</v>
      </c>
    </row>
    <row r="54" spans="1:26" ht="15" thickBot="1"/>
    <row r="55" spans="1:26" ht="15" thickBot="1">
      <c r="A55" s="41" t="s">
        <v>418</v>
      </c>
      <c r="B55" s="42">
        <v>569.9</v>
      </c>
      <c r="R55" s="41" t="s">
        <v>418</v>
      </c>
      <c r="S55" s="42">
        <v>630.70000000000005</v>
      </c>
    </row>
    <row r="56" spans="1:26" ht="15" thickBot="1">
      <c r="A56" s="41" t="s">
        <v>419</v>
      </c>
      <c r="B56" s="42">
        <v>0</v>
      </c>
      <c r="R56" s="41" t="s">
        <v>419</v>
      </c>
      <c r="S56" s="42">
        <v>355.4</v>
      </c>
    </row>
    <row r="57" spans="1:26" ht="15" thickBot="1">
      <c r="A57" s="41" t="s">
        <v>420</v>
      </c>
      <c r="B57" s="42">
        <v>4420.3999999999996</v>
      </c>
      <c r="R57" s="41" t="s">
        <v>420</v>
      </c>
      <c r="S57" s="42">
        <v>4420.2</v>
      </c>
    </row>
    <row r="58" spans="1:26" ht="15" thickBot="1">
      <c r="A58" s="41" t="s">
        <v>421</v>
      </c>
      <c r="B58" s="42">
        <v>4420</v>
      </c>
      <c r="R58" s="41" t="s">
        <v>421</v>
      </c>
      <c r="S58" s="42">
        <v>4420</v>
      </c>
    </row>
    <row r="59" spans="1:26" ht="15" thickBot="1">
      <c r="A59" s="41" t="s">
        <v>422</v>
      </c>
      <c r="B59" s="42">
        <v>0.4</v>
      </c>
      <c r="R59" s="41" t="s">
        <v>422</v>
      </c>
      <c r="S59" s="42">
        <v>0.2</v>
      </c>
    </row>
    <row r="60" spans="1:26" ht="15" thickBot="1">
      <c r="A60" s="41" t="s">
        <v>423</v>
      </c>
      <c r="B60" s="42"/>
      <c r="R60" s="41" t="s">
        <v>423</v>
      </c>
      <c r="S60" s="42"/>
    </row>
    <row r="61" spans="1:26" ht="15" thickBot="1">
      <c r="A61" s="41" t="s">
        <v>424</v>
      </c>
      <c r="B61" s="42"/>
      <c r="R61" s="41" t="s">
        <v>424</v>
      </c>
      <c r="S61" s="42"/>
    </row>
    <row r="62" spans="1:26" ht="15" thickBot="1">
      <c r="A62" s="41" t="s">
        <v>425</v>
      </c>
      <c r="B62" s="42">
        <v>0</v>
      </c>
      <c r="R62" s="41" t="s">
        <v>425</v>
      </c>
      <c r="S62" s="42">
        <v>0</v>
      </c>
    </row>
    <row r="64" spans="1:26">
      <c r="A64" s="43" t="s">
        <v>426</v>
      </c>
      <c r="R64" s="43" t="s">
        <v>426</v>
      </c>
    </row>
    <row r="66" spans="1:18">
      <c r="A66" s="44" t="s">
        <v>427</v>
      </c>
      <c r="R66" s="44" t="s">
        <v>427</v>
      </c>
    </row>
    <row r="67" spans="1:18">
      <c r="A67" s="44" t="s">
        <v>428</v>
      </c>
      <c r="R67" s="44" t="s">
        <v>439</v>
      </c>
    </row>
  </sheetData>
  <conditionalFormatting sqref="J44:J53">
    <cfRule type="colorScale" priority="2">
      <colorScale>
        <cfvo type="min"/>
        <cfvo type="percentile" val="50"/>
        <cfvo type="max"/>
        <color rgb="FF63BE7B"/>
        <color rgb="FFFFEB84"/>
        <color rgb="FFF8696B"/>
      </colorScale>
    </cfRule>
  </conditionalFormatting>
  <conditionalFormatting sqref="N44:N53">
    <cfRule type="colorScale" priority="1">
      <colorScale>
        <cfvo type="min"/>
        <cfvo type="percentile" val="50"/>
        <cfvo type="max"/>
        <color rgb="FF63BE7B"/>
        <color rgb="FFFFEB84"/>
        <color rgb="FFF8696B"/>
      </colorScale>
    </cfRule>
  </conditionalFormatting>
  <hyperlinks>
    <hyperlink ref="A64" r:id="rId1" display="https://miau.my-x.hu/myx-free/coco/test/357046920220908132214.html" xr:uid="{3BC71BE8-6714-41E6-A614-ABE92173192F}"/>
    <hyperlink ref="R64" r:id="rId2" display="https://miau.my-x.hu/myx-free/coco/test/619712720220908133229.html" xr:uid="{46D103CA-1F50-4E81-9ECF-187A769A0464}"/>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9A62B-B0AB-4C6B-B348-5F684B2FF61D}">
  <dimension ref="A1:B11"/>
  <sheetViews>
    <sheetView tabSelected="1" workbookViewId="0"/>
  </sheetViews>
  <sheetFormatPr defaultRowHeight="14.4"/>
  <cols>
    <col min="1" max="1" width="11.21875" customWidth="1"/>
    <col min="2" max="2" width="79.33203125" bestFit="1" customWidth="1"/>
  </cols>
  <sheetData>
    <row r="1" spans="1:2">
      <c r="A1" s="49" t="s">
        <v>456</v>
      </c>
      <c r="B1" s="49" t="s">
        <v>457</v>
      </c>
    </row>
    <row r="2" spans="1:2">
      <c r="A2" t="s">
        <v>458</v>
      </c>
      <c r="B2" t="s">
        <v>459</v>
      </c>
    </row>
    <row r="3" spans="1:2">
      <c r="A3" s="43" t="s">
        <v>460</v>
      </c>
      <c r="B3" t="s">
        <v>475</v>
      </c>
    </row>
    <row r="4" spans="1:2">
      <c r="A4" s="43" t="s">
        <v>461</v>
      </c>
      <c r="B4" t="s">
        <v>462</v>
      </c>
    </row>
    <row r="6" spans="1:2">
      <c r="A6" s="49" t="s">
        <v>463</v>
      </c>
      <c r="B6" t="s">
        <v>464</v>
      </c>
    </row>
    <row r="7" spans="1:2">
      <c r="A7" s="49" t="s">
        <v>465</v>
      </c>
      <c r="B7" t="s">
        <v>466</v>
      </c>
    </row>
    <row r="8" spans="1:2">
      <c r="A8" s="49" t="s">
        <v>467</v>
      </c>
      <c r="B8" s="33">
        <v>287</v>
      </c>
    </row>
    <row r="9" spans="1:2">
      <c r="A9" s="49" t="s">
        <v>468</v>
      </c>
      <c r="B9" s="43" t="s">
        <v>469</v>
      </c>
    </row>
    <row r="10" spans="1:2">
      <c r="A10" s="49" t="s">
        <v>470</v>
      </c>
      <c r="B10" t="s">
        <v>471</v>
      </c>
    </row>
    <row r="11" spans="1:2">
      <c r="A11" s="49" t="s">
        <v>472</v>
      </c>
      <c r="B11" t="s">
        <v>473</v>
      </c>
    </row>
  </sheetData>
  <hyperlinks>
    <hyperlink ref="B9" r:id="rId1" xr:uid="{3C2ECF10-7BCF-4DFD-9F5B-D74B734A3A97}"/>
    <hyperlink ref="A3" location="manuális!R17" display="manuális" xr:uid="{0C977839-2FCD-422D-991B-5B1D657378E0}"/>
    <hyperlink ref="A4" location="online!J42" display="online" xr:uid="{DE590FCF-48F0-4AC9-AE70-851D902CF4E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9</vt:i4>
      </vt:variant>
    </vt:vector>
  </HeadingPairs>
  <TitlesOfParts>
    <vt:vector size="9" baseType="lpstr">
      <vt:lpstr>adatok1</vt:lpstr>
      <vt:lpstr>adatok2</vt:lpstr>
      <vt:lpstr>adatok3</vt:lpstr>
      <vt:lpstr>adatok4</vt:lpstr>
      <vt:lpstr>adatok5</vt:lpstr>
      <vt:lpstr>pivot1</vt:lpstr>
      <vt:lpstr>manuális</vt:lpstr>
      <vt:lpstr>online</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Lttd</cp:lastModifiedBy>
  <dcterms:created xsi:type="dcterms:W3CDTF">2022-09-08T09:56:13Z</dcterms:created>
  <dcterms:modified xsi:type="dcterms:W3CDTF">2022-10-20T13:52:12Z</dcterms:modified>
</cp:coreProperties>
</file>