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33556\var\www\miau\data\miau\294\"/>
    </mc:Choice>
  </mc:AlternateContent>
  <xr:revisionPtr revIDLastSave="0" documentId="13_ncr:1_{D1966DA6-400B-4938-8948-923D8C4C3512}" xr6:coauthVersionLast="47" xr6:coauthVersionMax="47" xr10:uidLastSave="{00000000-0000-0000-0000-000000000000}"/>
  <bookViews>
    <workbookView xWindow="-108" yWindow="-108" windowWidth="23256" windowHeight="12720" tabRatio="699" activeTab="5" xr2:uid="{D24F6CD5-21BF-49FD-A635-DED8391ABFEF}"/>
  </bookViews>
  <sheets>
    <sheet name="nyersadatok" sheetId="1" r:id="rId1"/>
    <sheet name="atlagber-homogenizálódás" sheetId="2" r:id="rId2"/>
    <sheet name="nyersadatok (2)" sheetId="3" r:id="rId3"/>
    <sheet name="magyar felzarkozas" sheetId="4" r:id="rId4"/>
    <sheet name="last data" sheetId="5" r:id="rId5"/>
    <sheet name="info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B3" i="4" s="1"/>
  <c r="D2" i="2"/>
  <c r="B40" i="1"/>
  <c r="B41" i="1"/>
  <c r="Q40" i="1"/>
  <c r="A30" i="1"/>
  <c r="K15" i="5" s="1"/>
  <c r="L15" i="5" s="1"/>
  <c r="K12" i="5"/>
  <c r="L12" i="5" s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K7" i="5"/>
  <c r="K8" i="5"/>
  <c r="K9" i="5"/>
  <c r="L9" i="5" s="1"/>
  <c r="K10" i="5"/>
  <c r="K11" i="5"/>
  <c r="L11" i="5" s="1"/>
  <c r="K13" i="5"/>
  <c r="L13" i="5" s="1"/>
  <c r="K14" i="5"/>
  <c r="L14" i="5" s="1"/>
  <c r="K16" i="5"/>
  <c r="K17" i="5"/>
  <c r="L17" i="5" s="1"/>
  <c r="K18" i="5"/>
  <c r="K19" i="5"/>
  <c r="L19" i="5" s="1"/>
  <c r="K20" i="5"/>
  <c r="K21" i="5"/>
  <c r="L21" i="5" s="1"/>
  <c r="K22" i="5"/>
  <c r="L22" i="5" s="1"/>
  <c r="K23" i="5"/>
  <c r="L23" i="5" s="1"/>
  <c r="K24" i="5"/>
  <c r="K2" i="5" s="1"/>
  <c r="K25" i="5"/>
  <c r="L25" i="5" s="1"/>
  <c r="K26" i="5"/>
  <c r="L26" i="5" s="1"/>
  <c r="K27" i="5"/>
  <c r="L27" i="5" s="1"/>
  <c r="K28" i="5"/>
  <c r="K29" i="5"/>
  <c r="L29" i="5" s="1"/>
  <c r="K30" i="5"/>
  <c r="L30" i="5" s="1"/>
  <c r="K31" i="5"/>
  <c r="L31" i="5" s="1"/>
  <c r="K32" i="5"/>
  <c r="K33" i="5"/>
  <c r="L33" i="5" s="1"/>
  <c r="K34" i="5"/>
  <c r="L34" i="5" s="1"/>
  <c r="K35" i="5"/>
  <c r="L35" i="5" s="1"/>
  <c r="K36" i="5"/>
  <c r="K37" i="5"/>
  <c r="L37" i="5" s="1"/>
  <c r="K38" i="5"/>
  <c r="L38" i="5" s="1"/>
  <c r="K39" i="5"/>
  <c r="L39" i="5" s="1"/>
  <c r="K40" i="5"/>
  <c r="K41" i="5"/>
  <c r="L41" i="5" s="1"/>
  <c r="K42" i="5"/>
  <c r="L42" i="5" s="1"/>
  <c r="K43" i="5"/>
  <c r="L43" i="5" s="1"/>
  <c r="K44" i="5"/>
  <c r="L44" i="5" s="1"/>
  <c r="K45" i="5"/>
  <c r="L45" i="5" s="1"/>
  <c r="K46" i="5"/>
  <c r="L46" i="5" s="1"/>
  <c r="K47" i="5"/>
  <c r="L47" i="5" s="1"/>
  <c r="K48" i="5"/>
  <c r="L48" i="5" s="1"/>
  <c r="K49" i="5"/>
  <c r="L49" i="5" s="1"/>
  <c r="K50" i="5"/>
  <c r="L50" i="5" s="1"/>
  <c r="K51" i="5"/>
  <c r="L51" i="5" s="1"/>
  <c r="K52" i="5"/>
  <c r="L52" i="5" s="1"/>
  <c r="K6" i="5"/>
  <c r="L6" i="5" s="1"/>
  <c r="L7" i="5"/>
  <c r="L8" i="5"/>
  <c r="L10" i="5"/>
  <c r="L16" i="5"/>
  <c r="L18" i="5"/>
  <c r="L20" i="5"/>
  <c r="L24" i="5"/>
  <c r="L28" i="5"/>
  <c r="L32" i="5"/>
  <c r="L36" i="5"/>
  <c r="L40" i="5"/>
  <c r="A31" i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6" i="5"/>
  <c r="B2" i="4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B5" i="4"/>
  <c r="D5" i="4"/>
  <c r="C5" i="4"/>
  <c r="B4" i="4"/>
  <c r="D4" i="2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B44" i="1" s="1"/>
  <c r="O42" i="1"/>
  <c r="N42" i="1"/>
  <c r="M42" i="1"/>
  <c r="L42" i="1"/>
  <c r="K42" i="1"/>
  <c r="J42" i="1"/>
  <c r="I42" i="1"/>
  <c r="H42" i="1"/>
  <c r="G42" i="1"/>
  <c r="F42" i="1"/>
  <c r="E42" i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D42" i="1" s="1"/>
  <c r="C40" i="1"/>
  <c r="B6" i="4"/>
  <c r="B16" i="4"/>
  <c r="B15" i="4"/>
  <c r="B14" i="4"/>
  <c r="B13" i="4"/>
  <c r="B12" i="4"/>
  <c r="B11" i="4"/>
  <c r="B10" i="4"/>
  <c r="B9" i="4"/>
  <c r="B8" i="4"/>
  <c r="B7" i="4"/>
  <c r="M2" i="3"/>
  <c r="I2" i="3"/>
  <c r="E2" i="3"/>
  <c r="O3" i="3"/>
  <c r="O2" i="3" s="1"/>
  <c r="N3" i="3"/>
  <c r="N2" i="3" s="1"/>
  <c r="M3" i="3"/>
  <c r="L3" i="3"/>
  <c r="L2" i="3" s="1"/>
  <c r="K3" i="3"/>
  <c r="K2" i="3" s="1"/>
  <c r="J3" i="3"/>
  <c r="J2" i="3" s="1"/>
  <c r="I3" i="3"/>
  <c r="H3" i="3"/>
  <c r="H2" i="3" s="1"/>
  <c r="G3" i="3"/>
  <c r="G2" i="3" s="1"/>
  <c r="F3" i="3"/>
  <c r="F2" i="3" s="1"/>
  <c r="E3" i="3"/>
  <c r="D3" i="3"/>
  <c r="D2" i="3" s="1"/>
  <c r="C3" i="3"/>
  <c r="C2" i="3" s="1"/>
  <c r="B3" i="3"/>
  <c r="B2" i="3" s="1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D1" i="2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L3" i="5" l="1"/>
  <c r="K3" i="5"/>
  <c r="K1" i="5" s="1"/>
  <c r="Q44" i="1" l="1"/>
  <c r="Q43" i="1"/>
</calcChain>
</file>

<file path=xl/sharedStrings.xml><?xml version="1.0" encoding="utf-8"?>
<sst xmlns="http://schemas.openxmlformats.org/spreadsheetml/2006/main" count="378" uniqueCount="340">
  <si>
    <t>Land</t>
  </si>
  <si>
    <r>
      <t> </t>
    </r>
    <r>
      <rPr>
        <sz val="8"/>
        <color rgb="FF0645AD"/>
        <rFont val="Arial"/>
        <family val="2"/>
        <charset val="238"/>
      </rPr>
      <t>Luxemburg</t>
    </r>
  </si>
  <si>
    <r>
      <t> </t>
    </r>
    <r>
      <rPr>
        <sz val="8"/>
        <color rgb="FF0645AD"/>
        <rFont val="Arial"/>
        <family val="2"/>
        <charset val="238"/>
      </rPr>
      <t>Island</t>
    </r>
  </si>
  <si>
    <r>
      <t> </t>
    </r>
    <r>
      <rPr>
        <sz val="8"/>
        <color rgb="FF0645AD"/>
        <rFont val="Arial"/>
        <family val="2"/>
        <charset val="238"/>
      </rPr>
      <t>Schweiz</t>
    </r>
  </si>
  <si>
    <r>
      <t> </t>
    </r>
    <r>
      <rPr>
        <sz val="8"/>
        <color rgb="FF0645AD"/>
        <rFont val="Arial"/>
        <family val="2"/>
        <charset val="238"/>
      </rPr>
      <t>Vereinigte Staaten</t>
    </r>
  </si>
  <si>
    <r>
      <t> </t>
    </r>
    <r>
      <rPr>
        <sz val="8"/>
        <color rgb="FF0645AD"/>
        <rFont val="Arial"/>
        <family val="2"/>
        <charset val="238"/>
      </rPr>
      <t>Dänemark</t>
    </r>
  </si>
  <si>
    <r>
      <t> </t>
    </r>
    <r>
      <rPr>
        <sz val="8"/>
        <color rgb="FF0645AD"/>
        <rFont val="Arial"/>
        <family val="2"/>
        <charset val="238"/>
      </rPr>
      <t>Niederlande</t>
    </r>
  </si>
  <si>
    <r>
      <t> </t>
    </r>
    <r>
      <rPr>
        <sz val="8"/>
        <color rgb="FF0645AD"/>
        <rFont val="Arial"/>
        <family val="2"/>
        <charset val="238"/>
      </rPr>
      <t>Belgien</t>
    </r>
  </si>
  <si>
    <r>
      <t> </t>
    </r>
    <r>
      <rPr>
        <sz val="8"/>
        <color rgb="FF0645AD"/>
        <rFont val="Arial"/>
        <family val="2"/>
        <charset val="238"/>
      </rPr>
      <t>Norwegen</t>
    </r>
  </si>
  <si>
    <r>
      <t> </t>
    </r>
    <r>
      <rPr>
        <sz val="8"/>
        <color rgb="FF0645AD"/>
        <rFont val="Arial"/>
        <family val="2"/>
        <charset val="238"/>
      </rPr>
      <t>Australien</t>
    </r>
  </si>
  <si>
    <r>
      <t> </t>
    </r>
    <r>
      <rPr>
        <sz val="8"/>
        <color rgb="FF0645AD"/>
        <rFont val="Arial"/>
        <family val="2"/>
        <charset val="238"/>
      </rPr>
      <t>Österreich</t>
    </r>
  </si>
  <si>
    <r>
      <t> </t>
    </r>
    <r>
      <rPr>
        <sz val="8"/>
        <color rgb="FF0645AD"/>
        <rFont val="Arial"/>
        <family val="2"/>
        <charset val="238"/>
      </rPr>
      <t>Deutschland</t>
    </r>
  </si>
  <si>
    <r>
      <t> </t>
    </r>
    <r>
      <rPr>
        <sz val="8"/>
        <color rgb="FF0645AD"/>
        <rFont val="Arial"/>
        <family val="2"/>
        <charset val="238"/>
      </rPr>
      <t>Kanada</t>
    </r>
  </si>
  <si>
    <r>
      <t> </t>
    </r>
    <r>
      <rPr>
        <sz val="8"/>
        <color rgb="FF0645AD"/>
        <rFont val="Arial"/>
        <family val="2"/>
        <charset val="238"/>
      </rPr>
      <t>Irland</t>
    </r>
  </si>
  <si>
    <r>
      <t> </t>
    </r>
    <r>
      <rPr>
        <sz val="8"/>
        <color rgb="FF0645AD"/>
        <rFont val="Arial"/>
        <family val="2"/>
        <charset val="238"/>
      </rPr>
      <t>Vereinigtes Königreich</t>
    </r>
  </si>
  <si>
    <r>
      <t> </t>
    </r>
    <r>
      <rPr>
        <sz val="8"/>
        <color rgb="FF0645AD"/>
        <rFont val="Arial"/>
        <family val="2"/>
        <charset val="238"/>
      </rPr>
      <t>Schweden</t>
    </r>
  </si>
  <si>
    <r>
      <t> </t>
    </r>
    <r>
      <rPr>
        <sz val="8"/>
        <color rgb="FF0645AD"/>
        <rFont val="Arial"/>
        <family val="2"/>
        <charset val="238"/>
      </rPr>
      <t>Frankreich</t>
    </r>
  </si>
  <si>
    <r>
      <t> </t>
    </r>
    <r>
      <rPr>
        <sz val="8"/>
        <color rgb="FF0645AD"/>
        <rFont val="Arial"/>
        <family val="2"/>
        <charset val="238"/>
      </rPr>
      <t>Finnland</t>
    </r>
  </si>
  <si>
    <r>
      <t> </t>
    </r>
    <r>
      <rPr>
        <sz val="8"/>
        <color rgb="FF0645AD"/>
        <rFont val="Arial"/>
        <family val="2"/>
        <charset val="238"/>
      </rPr>
      <t>Neuseeland</t>
    </r>
  </si>
  <si>
    <r>
      <t> </t>
    </r>
    <r>
      <rPr>
        <sz val="8"/>
        <color rgb="FF0645AD"/>
        <rFont val="Arial"/>
        <family val="2"/>
        <charset val="238"/>
      </rPr>
      <t>Südkorea</t>
    </r>
  </si>
  <si>
    <r>
      <t> </t>
    </r>
    <r>
      <rPr>
        <sz val="8"/>
        <color rgb="FF0645AD"/>
        <rFont val="Arial"/>
        <family val="2"/>
        <charset val="238"/>
      </rPr>
      <t>Slowenien</t>
    </r>
  </si>
  <si>
    <r>
      <t> </t>
    </r>
    <r>
      <rPr>
        <sz val="8"/>
        <color rgb="FF0645AD"/>
        <rFont val="Arial"/>
        <family val="2"/>
        <charset val="238"/>
      </rPr>
      <t>Israel</t>
    </r>
  </si>
  <si>
    <r>
      <t> </t>
    </r>
    <r>
      <rPr>
        <sz val="8"/>
        <color rgb="FF0645AD"/>
        <rFont val="Arial"/>
        <family val="2"/>
        <charset val="238"/>
      </rPr>
      <t>Italien</t>
    </r>
  </si>
  <si>
    <r>
      <t> </t>
    </r>
    <r>
      <rPr>
        <sz val="8"/>
        <color rgb="FF0645AD"/>
        <rFont val="Arial"/>
        <family val="2"/>
        <charset val="238"/>
      </rPr>
      <t>Spanien</t>
    </r>
  </si>
  <si>
    <r>
      <t> </t>
    </r>
    <r>
      <rPr>
        <sz val="8"/>
        <color rgb="FF0645AD"/>
        <rFont val="Arial"/>
        <family val="2"/>
        <charset val="238"/>
      </rPr>
      <t>Japan</t>
    </r>
  </si>
  <si>
    <r>
      <t> </t>
    </r>
    <r>
      <rPr>
        <sz val="8"/>
        <color rgb="FF0645AD"/>
        <rFont val="Arial"/>
        <family val="2"/>
        <charset val="238"/>
      </rPr>
      <t>Polen</t>
    </r>
  </si>
  <si>
    <r>
      <t> </t>
    </r>
    <r>
      <rPr>
        <sz val="8"/>
        <color rgb="FF0645AD"/>
        <rFont val="Arial"/>
        <family val="2"/>
        <charset val="238"/>
      </rPr>
      <t>Estland</t>
    </r>
  </si>
  <si>
    <r>
      <t> </t>
    </r>
    <r>
      <rPr>
        <sz val="8"/>
        <color rgb="FF0645AD"/>
        <rFont val="Arial"/>
        <family val="2"/>
        <charset val="238"/>
      </rPr>
      <t>Tschechien</t>
    </r>
  </si>
  <si>
    <r>
      <t> </t>
    </r>
    <r>
      <rPr>
        <sz val="8"/>
        <color rgb="FF0645AD"/>
        <rFont val="Arial"/>
        <family val="2"/>
        <charset val="238"/>
      </rPr>
      <t>Litauen</t>
    </r>
  </si>
  <si>
    <r>
      <t> </t>
    </r>
    <r>
      <rPr>
        <sz val="8"/>
        <color rgb="FF0645AD"/>
        <rFont val="Arial"/>
        <family val="2"/>
        <charset val="238"/>
      </rPr>
      <t>Lettland</t>
    </r>
  </si>
  <si>
    <r>
      <t> </t>
    </r>
    <r>
      <rPr>
        <sz val="8"/>
        <color rgb="FF0645AD"/>
        <rFont val="Arial"/>
        <family val="2"/>
        <charset val="238"/>
      </rPr>
      <t>Griechenland</t>
    </r>
  </si>
  <si>
    <r>
      <t> </t>
    </r>
    <r>
      <rPr>
        <sz val="8"/>
        <color rgb="FF0645AD"/>
        <rFont val="Arial"/>
        <family val="2"/>
        <charset val="238"/>
      </rPr>
      <t>Chile</t>
    </r>
  </si>
  <si>
    <r>
      <t> </t>
    </r>
    <r>
      <rPr>
        <sz val="8"/>
        <color rgb="FF0645AD"/>
        <rFont val="Arial"/>
        <family val="2"/>
        <charset val="238"/>
      </rPr>
      <t>Portugal</t>
    </r>
  </si>
  <si>
    <r>
      <t> </t>
    </r>
    <r>
      <rPr>
        <sz val="8"/>
        <color rgb="FF0645AD"/>
        <rFont val="Arial"/>
        <family val="2"/>
        <charset val="238"/>
      </rPr>
      <t>Ungarn</t>
    </r>
  </si>
  <si>
    <r>
      <t> </t>
    </r>
    <r>
      <rPr>
        <sz val="8"/>
        <color rgb="FF0645AD"/>
        <rFont val="Arial"/>
        <family val="2"/>
        <charset val="238"/>
      </rPr>
      <t>Slowakei</t>
    </r>
  </si>
  <si>
    <r>
      <t> </t>
    </r>
    <r>
      <rPr>
        <sz val="8"/>
        <color rgb="FF0645AD"/>
        <rFont val="Arial"/>
        <family val="2"/>
        <charset val="238"/>
      </rPr>
      <t>Mexiko</t>
    </r>
  </si>
  <si>
    <t>https://de.wikipedia.org/wiki/Liste_der_L%C3%A4nder_nach_Durchschnittslohn</t>
  </si>
  <si>
    <t>szórás/átlag</t>
  </si>
  <si>
    <t>szórás/átlag HU nélkül</t>
  </si>
  <si>
    <t>szórás/átlag HU-val együtt</t>
  </si>
  <si>
    <t>eltérés</t>
  </si>
  <si>
    <t>átlag</t>
  </si>
  <si>
    <t>HU</t>
  </si>
  <si>
    <t>viszony (HU mindig átlag alatti!)</t>
  </si>
  <si>
    <t>eltérés2</t>
  </si>
  <si>
    <t>max</t>
  </si>
  <si>
    <t>min</t>
  </si>
  <si>
    <t>https://24.hu/fn/gazdasag/2023/01/06/minimalber-atlagkereset-beremeles-magyarorszag-europa-berfelzarkozas-nyoma/</t>
  </si>
  <si>
    <t>Forrás: nyersadatok</t>
  </si>
  <si>
    <t>&lt;--csak akkor releváns a HU nélküli és a HU-val együtt számított szórásváltozás, ha a magyar pozíció poláris (pl. mindig átlag alatti)</t>
  </si>
  <si>
    <t>Konklúziók</t>
  </si>
  <si>
    <t>2016-tól masszív a felzárkózás 2019-ig</t>
  </si>
  <si>
    <t>DE pl. a 2005-ös homogenitási szintet nem értük el 2019-re</t>
  </si>
  <si>
    <t>a reálbér magas szintű növekedése elvileg 2020-22 között folytatódott…</t>
  </si>
  <si>
    <t>European and transcontinental countries by monthly average wage</t>
  </si>
  <si>
    <t>State</t>
  </si>
  <si>
    <t>Net in local currency</t>
  </si>
  <si>
    <t>Gross in local currency</t>
  </si>
  <si>
    <t>Exchange</t>
  </si>
  <si>
    <r>
      <t>rate</t>
    </r>
    <r>
      <rPr>
        <b/>
        <sz val="8"/>
        <color rgb="FF202122"/>
        <rFont val="Arial"/>
        <family val="2"/>
        <charset val="238"/>
      </rPr>
      <t> to </t>
    </r>
    <r>
      <rPr>
        <b/>
        <sz val="8"/>
        <color rgb="FF0645AD"/>
        <rFont val="Arial"/>
        <family val="2"/>
        <charset val="238"/>
      </rPr>
      <t>€</t>
    </r>
  </si>
  <si>
    <t>Date</t>
  </si>
  <si>
    <t>Gross in €</t>
  </si>
  <si>
    <t>Net in €</t>
  </si>
  <si>
    <t>ALL 46,887[3]</t>
  </si>
  <si>
    <t>ALL 56,710[3]</t>
  </si>
  <si>
    <t>0.00878[4]</t>
  </si>
  <si>
    <t>2021-Q2</t>
  </si>
  <si>
    <t>֏ 173,108[5]</t>
  </si>
  <si>
    <t>֏ 239,742[6]</t>
  </si>
  <si>
    <t>0.0024[7]</t>
  </si>
  <si>
    <t>€2,633[8]</t>
  </si>
  <si>
    <t>€3,670[8]</t>
  </si>
  <si>
    <t>3,670</t>
  </si>
  <si>
    <t>2,633</t>
  </si>
  <si>
    <t>₼ 659[9]</t>
  </si>
  <si>
    <t>₼ 766[10]</t>
  </si>
  <si>
    <t>0.55[11]</t>
  </si>
  <si>
    <t>BYN 1,430[12]</t>
  </si>
  <si>
    <t>BYN 1,644[13]</t>
  </si>
  <si>
    <t>0.376[14]</t>
  </si>
  <si>
    <t>1,706</t>
  </si>
  <si>
    <t>€2,136[15]</t>
  </si>
  <si>
    <t>€3,832[16]</t>
  </si>
  <si>
    <t>3,832</t>
  </si>
  <si>
    <t>2,136</t>
  </si>
  <si>
    <t>BAM 1,083[17]</t>
  </si>
  <si>
    <t>BAM 1,658[18]</t>
  </si>
  <si>
    <t>0.5113[19]</t>
  </si>
  <si>
    <t>BGN 1,387[20]</t>
  </si>
  <si>
    <t>BGN 1,787[21]</t>
  </si>
  <si>
    <t>0.5113[22]</t>
  </si>
  <si>
    <t>€1,028[23]</t>
  </si>
  <si>
    <t>€1,396</t>
  </si>
  <si>
    <t>1,396</t>
  </si>
  <si>
    <t>1,028</t>
  </si>
  <si>
    <t>€1,658</t>
  </si>
  <si>
    <t>€1,992[24]</t>
  </si>
  <si>
    <t>2019-Q3</t>
  </si>
  <si>
    <t>1,992</t>
  </si>
  <si>
    <t>1,658</t>
  </si>
  <si>
    <t>CZK 32,231[25]</t>
  </si>
  <si>
    <t>CZK 40,086[26]</t>
  </si>
  <si>
    <t>0.0406[27]</t>
  </si>
  <si>
    <t>2022/Q2</t>
  </si>
  <si>
    <t>1,626</t>
  </si>
  <si>
    <t>1,308</t>
  </si>
  <si>
    <t>DKK 46,070[30]</t>
  </si>
  <si>
    <t>0.1345[31]</t>
  </si>
  <si>
    <t>6,173</t>
  </si>
  <si>
    <t>3,900</t>
  </si>
  <si>
    <t>€1,419[32]</t>
  </si>
  <si>
    <t>€1,754[33]</t>
  </si>
  <si>
    <t>1,754</t>
  </si>
  <si>
    <t>1,419</t>
  </si>
  <si>
    <t>€2,509[34]</t>
  </si>
  <si>
    <t>€3,653[35]</t>
  </si>
  <si>
    <t>2021-Q1</t>
  </si>
  <si>
    <t>3,653</t>
  </si>
  <si>
    <t>2,509</t>
  </si>
  <si>
    <t>€2,355[36]</t>
  </si>
  <si>
    <t>€3,530[37]</t>
  </si>
  <si>
    <t>3,530</t>
  </si>
  <si>
    <t>2,473</t>
  </si>
  <si>
    <t>₾1,233[38]</t>
  </si>
  <si>
    <t>₾1,541[39]</t>
  </si>
  <si>
    <t>0.354[40]</t>
  </si>
  <si>
    <t>€2,609[41]</t>
  </si>
  <si>
    <t>€4,105[42]</t>
  </si>
  <si>
    <t>4,105</t>
  </si>
  <si>
    <t>2,609</t>
  </si>
  <si>
    <t>€1,050[43]</t>
  </si>
  <si>
    <t>€1,355[44]</t>
  </si>
  <si>
    <t>1,355</t>
  </si>
  <si>
    <t>1,050</t>
  </si>
  <si>
    <t>HUF 349,700[45]</t>
  </si>
  <si>
    <t>HUF 507,500[46]</t>
  </si>
  <si>
    <t>1,261</t>
  </si>
  <si>
    <t>ISK 721,000[49]</t>
  </si>
  <si>
    <t>0.0066[50]</t>
  </si>
  <si>
    <t>4,759</t>
  </si>
  <si>
    <t>3,234</t>
  </si>
  <si>
    <t>€2,923[51]</t>
  </si>
  <si>
    <t>€3,819[52]</t>
  </si>
  <si>
    <t>2022-Q1</t>
  </si>
  <si>
    <t>3,819</t>
  </si>
  <si>
    <t>2,923</t>
  </si>
  <si>
    <t>€1,740[53]</t>
  </si>
  <si>
    <t>2,479</t>
  </si>
  <si>
    <t>1,740</t>
  </si>
  <si>
    <t>₸ 230,351[56]</t>
  </si>
  <si>
    <t>₸ 285,433[57]</t>
  </si>
  <si>
    <t>0.002[58]</t>
  </si>
  <si>
    <t>€416[59]</t>
  </si>
  <si>
    <t>€1,012[60]</t>
  </si>
  <si>
    <t>€1,383</t>
  </si>
  <si>
    <t>1,383</t>
  </si>
  <si>
    <t>1,012</t>
  </si>
  <si>
    <t>€1,127[61]</t>
  </si>
  <si>
    <t>€1,799[61]</t>
  </si>
  <si>
    <t>2022-Q3</t>
  </si>
  <si>
    <t>1,799</t>
  </si>
  <si>
    <t>1,127</t>
  </si>
  <si>
    <t>€3,573[62]</t>
  </si>
  <si>
    <t>€5,143[63]</t>
  </si>
  <si>
    <t>5,143</t>
  </si>
  <si>
    <t>3,573</t>
  </si>
  <si>
    <t>€1,335[64]</t>
  </si>
  <si>
    <t>€1,706[65]</t>
  </si>
  <si>
    <t>1,335</t>
  </si>
  <si>
    <t>MDL 8,309[66]</t>
  </si>
  <si>
    <t>MDL 10,376[67]</t>
  </si>
  <si>
    <t>0.0533[68]</t>
  </si>
  <si>
    <t>2022-Q2</t>
  </si>
  <si>
    <t>1,291</t>
  </si>
  <si>
    <t>€720[69]</t>
  </si>
  <si>
    <t>€2,834[70]</t>
  </si>
  <si>
    <t>€3,823[71]</t>
  </si>
  <si>
    <t>3,823</t>
  </si>
  <si>
    <t>2,834</t>
  </si>
  <si>
    <t>MKD 31,871[72]</t>
  </si>
  <si>
    <t>MKD 47,691[73]</t>
  </si>
  <si>
    <t>0.0162[74]</t>
  </si>
  <si>
    <t>NOK 37,100[75]</t>
  </si>
  <si>
    <t>NOK 50,790[76]</t>
  </si>
  <si>
    <t>0.0958[77]</t>
  </si>
  <si>
    <t>4,864</t>
  </si>
  <si>
    <t>3,553</t>
  </si>
  <si>
    <t>PLN 6,858[80]</t>
  </si>
  <si>
    <t>0.214[81]</t>
  </si>
  <si>
    <t>1,472</t>
  </si>
  <si>
    <t>1,074</t>
  </si>
  <si>
    <t>€1,679[84]</t>
  </si>
  <si>
    <t>2022 - Q2</t>
  </si>
  <si>
    <t>1,679</t>
  </si>
  <si>
    <t>1,212</t>
  </si>
  <si>
    <t>RON 4,003[85]</t>
  </si>
  <si>
    <t>RON 6,457</t>
  </si>
  <si>
    <t>0.2045[86]</t>
  </si>
  <si>
    <t>1,320</t>
  </si>
  <si>
    <t>Russia</t>
  </si>
  <si>
    <t>₽ 54,348[87]</t>
  </si>
  <si>
    <t>₽ 62,470[88]</t>
  </si>
  <si>
    <t>0.013[89]</t>
  </si>
  <si>
    <t>€2,390[90]</t>
  </si>
  <si>
    <t>€2,390</t>
  </si>
  <si>
    <t>2,445</t>
  </si>
  <si>
    <t>2,390</t>
  </si>
  <si>
    <t>RSD 85,442[91]</t>
  </si>
  <si>
    <t>RSD 120,085</t>
  </si>
  <si>
    <t>0.0085[92]</t>
  </si>
  <si>
    <t>€1,291[95]</t>
  </si>
  <si>
    <t>€1,304[96]</t>
  </si>
  <si>
    <t>€2,002</t>
  </si>
  <si>
    <t>2,002</t>
  </si>
  <si>
    <t>1,304</t>
  </si>
  <si>
    <t>€1,868[97]</t>
  </si>
  <si>
    <t>€2,406[98]</t>
  </si>
  <si>
    <t>2,406</t>
  </si>
  <si>
    <t>1,868</t>
  </si>
  <si>
    <t>SEK 31,325[99]</t>
  </si>
  <si>
    <t>SEK 44,109[100]</t>
  </si>
  <si>
    <t>0.09[101]</t>
  </si>
  <si>
    <t>3,982</t>
  </si>
  <si>
    <t>2,828</t>
  </si>
  <si>
    <t>CHF 5,445[102]</t>
  </si>
  <si>
    <t>CHF 6,665[103]</t>
  </si>
  <si>
    <t>1.016[104]</t>
  </si>
  <si>
    <t>6,772</t>
  </si>
  <si>
    <t>5,533</t>
  </si>
  <si>
    <t>Turkey</t>
  </si>
  <si>
    <t>₺ 6,009[105]</t>
  </si>
  <si>
    <t>₺ 8,665[106]</t>
  </si>
  <si>
    <t>0.05[107]</t>
  </si>
  <si>
    <t>₴ 14,577[110]</t>
  </si>
  <si>
    <t>0.0255[111]</t>
  </si>
  <si>
    <t>£2,424[112]</t>
  </si>
  <si>
    <t>£3,155[113]</t>
  </si>
  <si>
    <t>1.15[114]</t>
  </si>
  <si>
    <t>2022-06 (2021)</t>
  </si>
  <si>
    <t>3,625</t>
  </si>
  <si>
    <t>2,786</t>
  </si>
  <si>
    <r>
      <t>a</t>
    </r>
    <r>
      <rPr>
        <sz val="8"/>
        <color rgb="FF202122"/>
        <rFont val="Arial"/>
        <family val="2"/>
        <charset val="238"/>
      </rPr>
      <t> Excluding social and private benefits</t>
    </r>
  </si>
  <si>
    <r>
      <t>Net </t>
    </r>
    <r>
      <rPr>
        <b/>
        <sz val="8"/>
        <color rgb="FF0645AD"/>
        <rFont val="Arial"/>
        <family val="2"/>
        <charset val="238"/>
      </rPr>
      <t>PPP in Int$</t>
    </r>
    <r>
      <rPr>
        <vertAlign val="superscript"/>
        <sz val="8"/>
        <color rgb="FF0645AD"/>
        <rFont val="Arial"/>
        <family val="2"/>
        <charset val="238"/>
      </rPr>
      <t>[1][2]</t>
    </r>
  </si>
  <si>
    <r>
      <t>DKK 29,102</t>
    </r>
    <r>
      <rPr>
        <vertAlign val="superscript"/>
        <sz val="8"/>
        <color rgb="FF0645AD"/>
        <rFont val="Arial"/>
        <family val="2"/>
        <charset val="238"/>
      </rPr>
      <t>[28][29]</t>
    </r>
  </si>
  <si>
    <r>
      <t>ISK 490,000</t>
    </r>
    <r>
      <rPr>
        <vertAlign val="superscript"/>
        <sz val="8"/>
        <color rgb="FF0645AD"/>
        <rFont val="Arial"/>
        <family val="2"/>
        <charset val="238"/>
      </rPr>
      <t>[47][48]</t>
    </r>
  </si>
  <si>
    <r>
      <t>€2,479</t>
    </r>
    <r>
      <rPr>
        <vertAlign val="superscript"/>
        <sz val="8"/>
        <color rgb="FF0645AD"/>
        <rFont val="Arial"/>
        <family val="2"/>
        <charset val="238"/>
      </rPr>
      <t>[54][55]</t>
    </r>
  </si>
  <si>
    <r>
      <t>PLN 5,005</t>
    </r>
    <r>
      <rPr>
        <vertAlign val="superscript"/>
        <sz val="8"/>
        <color rgb="FF0645AD"/>
        <rFont val="Arial"/>
        <family val="2"/>
        <charset val="238"/>
      </rPr>
      <t>[78][79]</t>
    </r>
  </si>
  <si>
    <r>
      <t>€1,212</t>
    </r>
    <r>
      <rPr>
        <vertAlign val="superscript"/>
        <sz val="8"/>
        <color rgb="FF0645AD"/>
        <rFont val="Arial"/>
        <family val="2"/>
        <charset val="238"/>
      </rPr>
      <t>[82][83]</t>
    </r>
  </si>
  <si>
    <r>
      <t>€975</t>
    </r>
    <r>
      <rPr>
        <vertAlign val="superscript"/>
        <sz val="8"/>
        <color rgb="FF0645AD"/>
        <rFont val="Arial"/>
        <family val="2"/>
        <charset val="238"/>
      </rPr>
      <t>[93][94]</t>
    </r>
  </si>
  <si>
    <r>
      <t>₴ 11,953</t>
    </r>
    <r>
      <rPr>
        <vertAlign val="superscript"/>
        <sz val="8"/>
        <color rgb="FF0645AD"/>
        <rFont val="Arial"/>
        <family val="2"/>
        <charset val="238"/>
      </rPr>
      <t>[108][109]</t>
    </r>
  </si>
  <si>
    <t>https://en.wikipedia.org/wiki/List_of_European_countries_by_average_wage</t>
  </si>
  <si>
    <t>annual</t>
  </si>
  <si>
    <t>country</t>
  </si>
  <si>
    <t>Albania</t>
  </si>
  <si>
    <t>Armenia</t>
  </si>
  <si>
    <t>Austria</t>
  </si>
  <si>
    <t>Azerbaijan</t>
  </si>
  <si>
    <t>Belarus</t>
  </si>
  <si>
    <t>Belgium</t>
  </si>
  <si>
    <t>Bosnia and Herzegovina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</si>
  <si>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</si>
  <si>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</si>
  <si>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</si>
  <si>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</si>
  <si>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</si>
  <si>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</si>
  <si>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</si>
  <si>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</si>
  <si>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Georgia</t>
  </si>
  <si>
    <t>Germany</t>
  </si>
  <si>
    <t>Greece</t>
  </si>
  <si>
    <t>Hungary</t>
  </si>
  <si>
    <t>Iceland</t>
  </si>
  <si>
    <t>Ireland</t>
  </si>
  <si>
    <t>Italy</t>
  </si>
  <si>
    <t>Kazakhstan</t>
  </si>
  <si>
    <t>Kosovo</t>
  </si>
  <si>
    <t>Latvia</t>
  </si>
  <si>
    <t>Lithuania</t>
  </si>
  <si>
    <t>Luxembourg</t>
  </si>
  <si>
    <t>Malta</t>
  </si>
  <si>
    <t>Moldova</t>
  </si>
  <si>
    <t>Montenegro</t>
  </si>
  <si>
    <t>Netherlands</t>
  </si>
  <si>
    <t>North Macedonia</t>
  </si>
  <si>
    <t>Norway</t>
  </si>
  <si>
    <t>Poland</t>
  </si>
  <si>
    <t>Portugal</t>
  </si>
  <si>
    <t>Romania</t>
  </si>
  <si>
    <t>San Marino</t>
  </si>
  <si>
    <t>Serbia</t>
  </si>
  <si>
    <t>Slovakia</t>
  </si>
  <si>
    <t>Slovenia</t>
  </si>
  <si>
    <t>Spain</t>
  </si>
  <si>
    <t>Sweden</t>
  </si>
  <si>
    <t>Switzerland</t>
  </si>
  <si>
    <t>Ukraine</t>
  </si>
  <si>
    <t>United Kingdom</t>
  </si>
  <si>
    <t>Israel</t>
  </si>
  <si>
    <t>Japan</t>
  </si>
  <si>
    <t>Chile</t>
  </si>
  <si>
    <t>EN</t>
  </si>
  <si>
    <t>DE</t>
  </si>
  <si>
    <t>Australia</t>
  </si>
  <si>
    <t>Canada</t>
  </si>
  <si>
    <t>United States</t>
  </si>
  <si>
    <t>%</t>
  </si>
  <si>
    <t>Newseeland</t>
  </si>
  <si>
    <t>South-Korea</t>
  </si>
  <si>
    <t>Mexico</t>
  </si>
  <si>
    <t>eltérés3</t>
  </si>
  <si>
    <t>last data</t>
  </si>
  <si>
    <t>A relatív felzárkózás 2019-re elérte a 2005-ös szintet…</t>
  </si>
  <si>
    <t>A legutolsó adatok (last data) nem mutat további felzárkózást 2019-2022 között…</t>
  </si>
  <si>
    <t>DE: ezen adatok dátuma nem homogén…</t>
  </si>
  <si>
    <t>meredekség HU &lt; meredekség összes ország</t>
  </si>
  <si>
    <t>2020+</t>
  </si>
  <si>
    <t>Cím</t>
  </si>
  <si>
    <t>Title</t>
  </si>
  <si>
    <t>Szerző</t>
  </si>
  <si>
    <t>Pitlik László</t>
  </si>
  <si>
    <t>Kiadó</t>
  </si>
  <si>
    <t>MIAÚ</t>
  </si>
  <si>
    <t>URL</t>
  </si>
  <si>
    <t>Munkalapok</t>
  </si>
  <si>
    <t>Tartalom</t>
  </si>
  <si>
    <t>nyersadatok</t>
  </si>
  <si>
    <t>Éves átlagbérek országonként</t>
  </si>
  <si>
    <t>Felzárkózik-e a magyar átlagbér az EU-s átlagbérhez?</t>
  </si>
  <si>
    <t>Is there any approximation between the average salaries in Hungary and the EU?</t>
  </si>
  <si>
    <t>atlagber homogenizalodas</t>
  </si>
  <si>
    <t>A vizsgált országok átlagbérének szórása eltérő időszakokban</t>
  </si>
  <si>
    <t>https://miau.my-x.hu/miau/294/atlagber_homogenizalodas.xlsx</t>
  </si>
  <si>
    <t>nyersadatok (2)</t>
  </si>
  <si>
    <t>Éves átlagbérek országonként Magyarország nélkül és Magyarországgal együtt</t>
  </si>
  <si>
    <t>magyar felzarkozas</t>
  </si>
  <si>
    <t>Szórások eltérései és ezek trendje</t>
  </si>
  <si>
    <t>A legutolsó (2019 utáni) adatok integrálása</t>
  </si>
  <si>
    <t>Cél: újsághírek mögötti adat-vezérelt helyzetértékelés alternatíváinak bemutatása</t>
  </si>
  <si>
    <t>Feladat: Hipotézis-vizsgálat = Igaz-e, hogy pl. Magyarország felzárkózóban van az EU-s átlagbérhez vagy sem?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</si>
</sst>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[$€-2]\ #,##0;[Red]\-[$€-2]\ #,##0"/>
  </numFmts>
  <fonts count="13" x14ac:knownFonts="1">
    <font>
      <sz val="11"/>
      <color theme="1"/>
      <name val="Calibri"/>
      <family val="2"/>
      <charset val="238"/>
      <scheme val="minor"/>
    </font>
    <font>
      <sz val="8"/>
      <color rgb="FF202122"/>
      <name val="Arial"/>
      <family val="2"/>
      <charset val="238"/>
    </font>
    <font>
      <b/>
      <sz val="8"/>
      <color rgb="FF202122"/>
      <name val="Arial"/>
      <family val="2"/>
      <charset val="238"/>
    </font>
    <font>
      <sz val="8"/>
      <color rgb="FF0645A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color rgb="FF0645AD"/>
      <name val="Arial"/>
      <family val="2"/>
      <charset val="238"/>
    </font>
    <font>
      <b/>
      <i/>
      <sz val="8"/>
      <color rgb="FF0645AD"/>
      <name val="Arial"/>
      <family val="2"/>
      <charset val="238"/>
    </font>
    <font>
      <sz val="8"/>
      <color rgb="FF000000"/>
      <name val="Georgia"/>
      <family val="1"/>
      <charset val="238"/>
    </font>
    <font>
      <sz val="8"/>
      <color theme="1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  <font>
      <vertAlign val="superscript"/>
      <sz val="8"/>
      <color rgb="FF0645AD"/>
      <name val="Arial"/>
      <family val="2"/>
      <charset val="238"/>
    </font>
    <font>
      <vertAlign val="superscript"/>
      <sz val="8"/>
      <color rgb="FF20212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  <fill>
      <patternFill patternType="solid">
        <fgColor rgb="FFEAEC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E4FF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/>
      <right/>
      <top/>
      <bottom style="medium">
        <color rgb="FFA2A9B1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/>
      <diagonal/>
    </border>
    <border>
      <left style="medium">
        <color rgb="FFA2A9B1"/>
      </left>
      <right style="medium">
        <color rgb="FFA2A9B1"/>
      </right>
      <top/>
      <bottom style="medium">
        <color rgb="FFA2A9B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164" fontId="0" fillId="0" borderId="0" xfId="0" applyNumberFormat="1"/>
    <xf numFmtId="0" fontId="1" fillId="4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65" fontId="1" fillId="2" borderId="1" xfId="0" applyNumberFormat="1" applyFont="1" applyFill="1" applyBorder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0" fillId="5" borderId="0" xfId="0" applyFill="1"/>
    <xf numFmtId="0" fontId="4" fillId="0" borderId="0" xfId="1"/>
    <xf numFmtId="0" fontId="0" fillId="0" borderId="0" xfId="0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166" fontId="1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/>
    <xf numFmtId="0" fontId="9" fillId="3" borderId="3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7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164" fontId="0" fillId="4" borderId="0" xfId="0" applyNumberFormat="1" applyFill="1"/>
    <xf numFmtId="0" fontId="0" fillId="7" borderId="0" xfId="0" applyFill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2" fillId="0" borderId="0" xfId="0" applyFon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</a:t>
            </a:r>
            <a:r>
              <a:rPr lang="hu-HU" baseline="0"/>
              <a:t> vizsgált országok átlagbéreinek szórása </a:t>
            </a:r>
            <a:r>
              <a:rPr lang="hu-HU" baseline="0">
                <a:solidFill>
                  <a:srgbClr val="FF0000"/>
                </a:solidFill>
              </a:rPr>
              <a:t>1990-2019</a:t>
            </a:r>
            <a:endParaRPr lang="en-GB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6.868635170603675E-2"/>
                  <c:y val="0.208479148439778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'atlagber-homogenizálódás'!$C$2:$C$15</c:f>
              <c:numCache>
                <c:formatCode>General</c:formatCode>
                <c:ptCount val="1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xVal>
          <c:yVal>
            <c:numRef>
              <c:f>'atlagber-homogenizálódás'!$D$2:$D$15</c:f>
              <c:numCache>
                <c:formatCode>0.000</c:formatCode>
                <c:ptCount val="14"/>
                <c:pt idx="0">
                  <c:v>0.25033042077841394</c:v>
                </c:pt>
                <c:pt idx="1">
                  <c:v>0.40305163234672448</c:v>
                </c:pt>
                <c:pt idx="2">
                  <c:v>0.40022244472158131</c:v>
                </c:pt>
                <c:pt idx="3">
                  <c:v>0.36470893280889732</c:v>
                </c:pt>
                <c:pt idx="4">
                  <c:v>0.34664955735673925</c:v>
                </c:pt>
                <c:pt idx="5">
                  <c:v>0.34976844423828707</c:v>
                </c:pt>
                <c:pt idx="6">
                  <c:v>0.35475191817057905</c:v>
                </c:pt>
                <c:pt idx="7">
                  <c:v>0.35458875947954716</c:v>
                </c:pt>
                <c:pt idx="8">
                  <c:v>0.3535173157067405</c:v>
                </c:pt>
                <c:pt idx="9">
                  <c:v>0.34867118609898246</c:v>
                </c:pt>
                <c:pt idx="10">
                  <c:v>0.34140622427790601</c:v>
                </c:pt>
                <c:pt idx="11">
                  <c:v>0.33951463937842796</c:v>
                </c:pt>
                <c:pt idx="12">
                  <c:v>0.33183446407384753</c:v>
                </c:pt>
                <c:pt idx="13">
                  <c:v>0.31824185097899721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F3-4E8A-9F7D-921C3F514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984895"/>
        <c:axId val="1334985311"/>
      </c:scatterChart>
      <c:valAx>
        <c:axId val="133498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985311"/>
        <c:crosses val="autoZero"/>
        <c:crossBetween val="midCat"/>
      </c:valAx>
      <c:valAx>
        <c:axId val="1334985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9848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400" b="0" i="0" u="none" strike="noStrike" baseline="0">
                <a:effectLst/>
              </a:rPr>
              <a:t>A vizsgált országok átlagbéreinek szórása </a:t>
            </a:r>
            <a:r>
              <a:rPr lang="hu-HU" sz="1400" b="0" i="0" u="none" strike="noStrike" baseline="0">
                <a:solidFill>
                  <a:srgbClr val="FF0000"/>
                </a:solidFill>
                <a:effectLst/>
              </a:rPr>
              <a:t>1995-2019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868635170603675E-2"/>
                  <c:y val="0.208479148439778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'atlagber-homogenizálódás'!$C$3:$C$15</c:f>
              <c:numCache>
                <c:formatCode>General</c:formatCod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xVal>
          <c:yVal>
            <c:numRef>
              <c:f>'atlagber-homogenizálódás'!$D$3:$D$15</c:f>
              <c:numCache>
                <c:formatCode>0.000</c:formatCode>
                <c:ptCount val="13"/>
                <c:pt idx="0">
                  <c:v>0.40305163234672448</c:v>
                </c:pt>
                <c:pt idx="1">
                  <c:v>0.40022244472158131</c:v>
                </c:pt>
                <c:pt idx="2">
                  <c:v>0.36470893280889732</c:v>
                </c:pt>
                <c:pt idx="3">
                  <c:v>0.34664955735673925</c:v>
                </c:pt>
                <c:pt idx="4">
                  <c:v>0.34976844423828707</c:v>
                </c:pt>
                <c:pt idx="5">
                  <c:v>0.35475191817057905</c:v>
                </c:pt>
                <c:pt idx="6">
                  <c:v>0.35458875947954716</c:v>
                </c:pt>
                <c:pt idx="7">
                  <c:v>0.3535173157067405</c:v>
                </c:pt>
                <c:pt idx="8">
                  <c:v>0.34867118609898246</c:v>
                </c:pt>
                <c:pt idx="9">
                  <c:v>0.34140622427790601</c:v>
                </c:pt>
                <c:pt idx="10">
                  <c:v>0.33951463937842796</c:v>
                </c:pt>
                <c:pt idx="11">
                  <c:v>0.33183446407384753</c:v>
                </c:pt>
                <c:pt idx="12">
                  <c:v>0.31824185097899721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DC-44AB-87D5-32CF39569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984895"/>
        <c:axId val="1334985311"/>
      </c:scatterChart>
      <c:valAx>
        <c:axId val="133498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985311"/>
        <c:crosses val="autoZero"/>
        <c:crossBetween val="midCat"/>
      </c:valAx>
      <c:valAx>
        <c:axId val="1334985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9848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HU-val és HU-nélkül szórások </a:t>
            </a:r>
            <a:r>
              <a:rPr lang="en-US"/>
              <a:t>eltérés</a:t>
            </a:r>
            <a:r>
              <a:rPr lang="hu-HU"/>
              <a:t>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'magyar felzarkozas'!$B$2</c:f>
              <c:strCache>
                <c:ptCount val="1"/>
                <c:pt idx="0">
                  <c:v>eltérés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xVal>
            <c:numRef>
              <c:f>'magyar felzarkozas'!$A$3:$A$16</c:f>
              <c:numCache>
                <c:formatCode>General</c:formatCode>
                <c:ptCount val="1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xVal>
          <c:yVal>
            <c:numRef>
              <c:f>'magyar felzarkozas'!$B$3:$B$16</c:f>
              <c:numCache>
                <c:formatCode>General</c:formatCode>
                <c:ptCount val="14"/>
                <c:pt idx="0">
                  <c:v>0</c:v>
                </c:pt>
                <c:pt idx="1">
                  <c:v>1.1618502654347218E-2</c:v>
                </c:pt>
                <c:pt idx="2">
                  <c:v>1.0265437140529188E-2</c:v>
                </c:pt>
                <c:pt idx="3">
                  <c:v>5.2433562740169526E-3</c:v>
                </c:pt>
                <c:pt idx="4">
                  <c:v>7.8798934424441081E-3</c:v>
                </c:pt>
                <c:pt idx="5">
                  <c:v>7.630608506911718E-3</c:v>
                </c:pt>
                <c:pt idx="6">
                  <c:v>8.5734319996354502E-3</c:v>
                </c:pt>
                <c:pt idx="7">
                  <c:v>9.0282224458456684E-3</c:v>
                </c:pt>
                <c:pt idx="8">
                  <c:v>9.6603573315659497E-3</c:v>
                </c:pt>
                <c:pt idx="9">
                  <c:v>9.8658849474047572E-3</c:v>
                </c:pt>
                <c:pt idx="10">
                  <c:v>1.0059550828595221E-2</c:v>
                </c:pt>
                <c:pt idx="11">
                  <c:v>8.3446180920164759E-3</c:v>
                </c:pt>
                <c:pt idx="12">
                  <c:v>7.5532975431951144E-3</c:v>
                </c:pt>
                <c:pt idx="13">
                  <c:v>6.6268595486060899E-3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2E-467B-BEE9-2A8F17689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461807"/>
        <c:axId val="1867468047"/>
      </c:scatterChart>
      <c:valAx>
        <c:axId val="1867461807"/>
        <c:scaling>
          <c:orientation val="minMax"/>
          <c:min val="198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468047"/>
        <c:crosses val="autoZero"/>
        <c:crossBetween val="midCat"/>
      </c:valAx>
      <c:valAx>
        <c:axId val="186746804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4618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Átlagbértől való HU</a:t>
            </a:r>
            <a:r>
              <a:rPr lang="hu-HU" baseline="0"/>
              <a:t> eltérés (abszolút)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1119160237635316E-2"/>
                  <c:y val="0.143356309877468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nyersadatok!$C$3:$O$3</c:f>
              <c:numCache>
                <c:formatCode>General</c:formatCod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nyersadatok!$C$43:$O$43</c:f>
              <c:numCache>
                <c:formatCode>General</c:formatCode>
                <c:ptCount val="13"/>
                <c:pt idx="0">
                  <c:v>17.228939393939399</c:v>
                </c:pt>
                <c:pt idx="1">
                  <c:v>17.944628571428559</c:v>
                </c:pt>
                <c:pt idx="2">
                  <c:v>14.850628571428558</c:v>
                </c:pt>
                <c:pt idx="3">
                  <c:v>17.602371428571441</c:v>
                </c:pt>
                <c:pt idx="4">
                  <c:v>17.500571428571405</c:v>
                </c:pt>
                <c:pt idx="5">
                  <c:v>18.366771428571433</c:v>
                </c:pt>
                <c:pt idx="6">
                  <c:v>18.814828571428571</c:v>
                </c:pt>
                <c:pt idx="7">
                  <c:v>19.467971428571435</c:v>
                </c:pt>
                <c:pt idx="8">
                  <c:v>19.833228571428581</c:v>
                </c:pt>
                <c:pt idx="9">
                  <c:v>20.111628571428565</c:v>
                </c:pt>
                <c:pt idx="10">
                  <c:v>18.914657142857138</c:v>
                </c:pt>
                <c:pt idx="11">
                  <c:v>18.287857142857145</c:v>
                </c:pt>
                <c:pt idx="12">
                  <c:v>17.372314285714296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0-4483-9BF1-A55EE2B58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2166479"/>
        <c:axId val="1871723935"/>
      </c:lineChart>
      <c:catAx>
        <c:axId val="1142166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1723935"/>
        <c:crosses val="autoZero"/>
        <c:auto val="1"/>
        <c:lblAlgn val="ctr"/>
        <c:lblOffset val="100"/>
        <c:noMultiLvlLbl val="0"/>
      </c:catAx>
      <c:valAx>
        <c:axId val="1871723935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166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Átlagtól való eltérés (átlag=100%)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nyersadatok!$A$44</c:f>
              <c:strCache>
                <c:ptCount val="1"/>
                <c:pt idx="0">
                  <c:v>eltérés3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5.8822821779785261E-2"/>
                  <c:y val="0.105099550167585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nyersadatok!$C$3:$O$3</c:f>
              <c:numCache>
                <c:formatCode>General</c:formatCod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nyersadatok!$C$44:$O$44</c:f>
              <c:numCache>
                <c:formatCode>General</c:formatCode>
                <c:ptCount val="13"/>
                <c:pt idx="0">
                  <c:v>0.53020377065706281</c:v>
                </c:pt>
                <c:pt idx="1">
                  <c:v>0.51621944393530783</c:v>
                </c:pt>
                <c:pt idx="2">
                  <c:v>0.39316887126921396</c:v>
                </c:pt>
                <c:pt idx="3">
                  <c:v>0.44039650360847754</c:v>
                </c:pt>
                <c:pt idx="4">
                  <c:v>0.43703822621786947</c:v>
                </c:pt>
                <c:pt idx="5">
                  <c:v>0.45881632487008212</c:v>
                </c:pt>
                <c:pt idx="6">
                  <c:v>0.46769516388034449</c:v>
                </c:pt>
                <c:pt idx="7">
                  <c:v>0.47931812889932823</c:v>
                </c:pt>
                <c:pt idx="8">
                  <c:v>0.48041854423069086</c:v>
                </c:pt>
                <c:pt idx="9">
                  <c:v>0.47974349415269441</c:v>
                </c:pt>
                <c:pt idx="10">
                  <c:v>0.445662549866775</c:v>
                </c:pt>
                <c:pt idx="11">
                  <c:v>0.42538945157774416</c:v>
                </c:pt>
                <c:pt idx="12">
                  <c:v>0.39849040132753472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34-417A-AD6A-512DA9618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476287"/>
        <c:axId val="448474207"/>
      </c:lineChart>
      <c:catAx>
        <c:axId val="448476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474207"/>
        <c:crosses val="autoZero"/>
        <c:auto val="1"/>
        <c:lblAlgn val="ctr"/>
        <c:lblOffset val="100"/>
        <c:noMultiLvlLbl val="0"/>
      </c:catAx>
      <c:valAx>
        <c:axId val="44847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476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Átlag és HU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4370472440944879E-2"/>
                  <c:y val="-5.012208660911369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extLst>
                <c:ext xmlns:c15="http://schemas.microsoft.com/office/drawing/2012/chart" uri="{02D57815-91ED-43cb-92C2-25804820EDAC}">
                  <c15:fullRef>
                    <c15:sqref>nyersadatok!$B$3:$O$3</c15:sqref>
                  </c15:fullRef>
                </c:ext>
              </c:extLst>
              <c:f>nyersadatok!$C$3:$O$3</c:f>
              <c:numCache>
                <c:formatCode>General</c:formatCod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nyersadatok!$B$40:$O$40</c15:sqref>
                  </c15:fullRef>
                </c:ext>
              </c:extLst>
              <c:f>nyersadatok!$C$40:$O$40</c:f>
              <c:numCache>
                <c:formatCode>General</c:formatCode>
                <c:ptCount val="13"/>
                <c:pt idx="0">
                  <c:v>32.494939393939397</c:v>
                </c:pt>
                <c:pt idx="1">
                  <c:v>34.76162857142856</c:v>
                </c:pt>
                <c:pt idx="2">
                  <c:v>37.771628571428558</c:v>
                </c:pt>
                <c:pt idx="3">
                  <c:v>39.969371428571442</c:v>
                </c:pt>
                <c:pt idx="4">
                  <c:v>40.043571428571404</c:v>
                </c:pt>
                <c:pt idx="5">
                  <c:v>40.030771428571434</c:v>
                </c:pt>
                <c:pt idx="6">
                  <c:v>40.228828571428572</c:v>
                </c:pt>
                <c:pt idx="7">
                  <c:v>40.615971428571434</c:v>
                </c:pt>
                <c:pt idx="8">
                  <c:v>41.28322857142858</c:v>
                </c:pt>
                <c:pt idx="9">
                  <c:v>41.921628571428563</c:v>
                </c:pt>
                <c:pt idx="10">
                  <c:v>42.441657142857139</c:v>
                </c:pt>
                <c:pt idx="11">
                  <c:v>42.990857142857145</c:v>
                </c:pt>
                <c:pt idx="12">
                  <c:v>43.595314285714295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AB-49C0-A48E-ACE35211C94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3129527559055209E-2"/>
                  <c:y val="0.1463614941416703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extLst>
                <c:ext xmlns:c15="http://schemas.microsoft.com/office/drawing/2012/chart" uri="{02D57815-91ED-43cb-92C2-25804820EDAC}">
                  <c15:fullRef>
                    <c15:sqref>nyersadatok!$B$3:$O$3</c15:sqref>
                  </c15:fullRef>
                </c:ext>
              </c:extLst>
              <c:f>nyersadatok!$C$3:$O$3</c:f>
              <c:numCache>
                <c:formatCode>General</c:formatCod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nyersadatok!$B$41:$O$41</c15:sqref>
                  </c15:fullRef>
                </c:ext>
              </c:extLst>
              <c:f>nyersadatok!$C$41:$O$41</c:f>
              <c:numCache>
                <c:formatCode>General</c:formatCode>
                <c:ptCount val="13"/>
                <c:pt idx="0">
                  <c:v>15.266</c:v>
                </c:pt>
                <c:pt idx="1">
                  <c:v>16.817</c:v>
                </c:pt>
                <c:pt idx="2">
                  <c:v>22.920999999999999</c:v>
                </c:pt>
                <c:pt idx="3">
                  <c:v>22.367000000000001</c:v>
                </c:pt>
                <c:pt idx="4">
                  <c:v>22.542999999999999</c:v>
                </c:pt>
                <c:pt idx="5">
                  <c:v>21.664000000000001</c:v>
                </c:pt>
                <c:pt idx="6">
                  <c:v>21.414000000000001</c:v>
                </c:pt>
                <c:pt idx="7">
                  <c:v>21.148</c:v>
                </c:pt>
                <c:pt idx="8">
                  <c:v>21.45</c:v>
                </c:pt>
                <c:pt idx="9">
                  <c:v>21.81</c:v>
                </c:pt>
                <c:pt idx="10">
                  <c:v>23.527000000000001</c:v>
                </c:pt>
                <c:pt idx="11">
                  <c:v>24.702999999999999</c:v>
                </c:pt>
                <c:pt idx="12">
                  <c:v>26.222999999999999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AB-49C0-A48E-ACE35211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586047"/>
        <c:axId val="1069670223"/>
      </c:lineChart>
      <c:catAx>
        <c:axId val="38158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9670223"/>
        <c:crosses val="autoZero"/>
        <c:auto val="1"/>
        <c:lblAlgn val="ctr"/>
        <c:lblOffset val="100"/>
        <c:noMultiLvlLbl val="0"/>
      </c:catAx>
      <c:valAx>
        <c:axId val="1069670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58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3.png"/><Relationship Id="rId21" Type="http://schemas.openxmlformats.org/officeDocument/2006/relationships/hyperlink" Target="https://de.wikipedia.org/wiki/Deutschland" TargetMode="External"/><Relationship Id="rId42" Type="http://schemas.openxmlformats.org/officeDocument/2006/relationships/image" Target="../media/image21.png"/><Relationship Id="rId47" Type="http://schemas.openxmlformats.org/officeDocument/2006/relationships/hyperlink" Target="https://de.wikipedia.org/wiki/Japan" TargetMode="External"/><Relationship Id="rId63" Type="http://schemas.openxmlformats.org/officeDocument/2006/relationships/hyperlink" Target="https://de.wikipedia.org/wiki/Portugal" TargetMode="External"/><Relationship Id="rId68" Type="http://schemas.openxmlformats.org/officeDocument/2006/relationships/image" Target="../media/image34.png"/><Relationship Id="rId7" Type="http://schemas.openxmlformats.org/officeDocument/2006/relationships/hyperlink" Target="https://de.wikipedia.org/wiki/Vereinigte_Staaten" TargetMode="Externa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9" Type="http://schemas.openxmlformats.org/officeDocument/2006/relationships/hyperlink" Target="https://de.wikipedia.org/wiki/Schweden" TargetMode="External"/><Relationship Id="rId11" Type="http://schemas.openxmlformats.org/officeDocument/2006/relationships/hyperlink" Target="https://de.wikipedia.org/wiki/Niederlande" TargetMode="External"/><Relationship Id="rId24" Type="http://schemas.openxmlformats.org/officeDocument/2006/relationships/image" Target="../media/image12.png"/><Relationship Id="rId32" Type="http://schemas.openxmlformats.org/officeDocument/2006/relationships/image" Target="../media/image16.png"/><Relationship Id="rId37" Type="http://schemas.openxmlformats.org/officeDocument/2006/relationships/hyperlink" Target="https://de.wikipedia.org/wiki/S%C3%BCdkorea" TargetMode="External"/><Relationship Id="rId40" Type="http://schemas.openxmlformats.org/officeDocument/2006/relationships/image" Target="../media/image20.png"/><Relationship Id="rId45" Type="http://schemas.openxmlformats.org/officeDocument/2006/relationships/hyperlink" Target="https://de.wikipedia.org/wiki/Spanien" TargetMode="External"/><Relationship Id="rId53" Type="http://schemas.openxmlformats.org/officeDocument/2006/relationships/hyperlink" Target="https://de.wikipedia.org/wiki/Tschechien" TargetMode="External"/><Relationship Id="rId58" Type="http://schemas.openxmlformats.org/officeDocument/2006/relationships/image" Target="../media/image29.png"/><Relationship Id="rId66" Type="http://schemas.openxmlformats.org/officeDocument/2006/relationships/image" Target="../media/image33.png"/><Relationship Id="rId5" Type="http://schemas.openxmlformats.org/officeDocument/2006/relationships/hyperlink" Target="https://de.wikipedia.org/wiki/Schweiz" TargetMode="External"/><Relationship Id="rId61" Type="http://schemas.openxmlformats.org/officeDocument/2006/relationships/hyperlink" Target="https://de.wikipedia.org/wiki/Chile" TargetMode="External"/><Relationship Id="rId19" Type="http://schemas.openxmlformats.org/officeDocument/2006/relationships/hyperlink" Target="https://de.wikipedia.org/wiki/%C3%96sterreich" TargetMode="External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hyperlink" Target="https://de.wikipedia.org/wiki/Vereinigtes_K%C3%B6nigreich" TargetMode="External"/><Relationship Id="rId30" Type="http://schemas.openxmlformats.org/officeDocument/2006/relationships/image" Target="../media/image15.png"/><Relationship Id="rId35" Type="http://schemas.openxmlformats.org/officeDocument/2006/relationships/hyperlink" Target="https://de.wikipedia.org/wiki/Neuseeland" TargetMode="External"/><Relationship Id="rId43" Type="http://schemas.openxmlformats.org/officeDocument/2006/relationships/hyperlink" Target="https://de.wikipedia.org/wiki/Italien" TargetMode="External"/><Relationship Id="rId48" Type="http://schemas.openxmlformats.org/officeDocument/2006/relationships/image" Target="../media/image24.png"/><Relationship Id="rId56" Type="http://schemas.openxmlformats.org/officeDocument/2006/relationships/image" Target="../media/image28.png"/><Relationship Id="rId64" Type="http://schemas.openxmlformats.org/officeDocument/2006/relationships/image" Target="../media/image32.png"/><Relationship Id="rId69" Type="http://schemas.openxmlformats.org/officeDocument/2006/relationships/hyperlink" Target="https://de.wikipedia.org/wiki/Mexiko" TargetMode="External"/><Relationship Id="rId8" Type="http://schemas.openxmlformats.org/officeDocument/2006/relationships/image" Target="../media/image4.png"/><Relationship Id="rId51" Type="http://schemas.openxmlformats.org/officeDocument/2006/relationships/hyperlink" Target="https://de.wikipedia.org/wiki/Estland" TargetMode="External"/><Relationship Id="rId3" Type="http://schemas.openxmlformats.org/officeDocument/2006/relationships/hyperlink" Target="https://de.wikipedia.org/wiki/Island" TargetMode="External"/><Relationship Id="rId12" Type="http://schemas.openxmlformats.org/officeDocument/2006/relationships/image" Target="../media/image6.png"/><Relationship Id="rId17" Type="http://schemas.openxmlformats.org/officeDocument/2006/relationships/hyperlink" Target="https://de.wikipedia.org/wiki/Australien" TargetMode="External"/><Relationship Id="rId25" Type="http://schemas.openxmlformats.org/officeDocument/2006/relationships/hyperlink" Target="https://de.wikipedia.org/wiki/Irland" TargetMode="External"/><Relationship Id="rId33" Type="http://schemas.openxmlformats.org/officeDocument/2006/relationships/hyperlink" Target="https://de.wikipedia.org/wiki/Finnland" TargetMode="External"/><Relationship Id="rId38" Type="http://schemas.openxmlformats.org/officeDocument/2006/relationships/image" Target="../media/image19.png"/><Relationship Id="rId46" Type="http://schemas.openxmlformats.org/officeDocument/2006/relationships/image" Target="../media/image23.png"/><Relationship Id="rId59" Type="http://schemas.openxmlformats.org/officeDocument/2006/relationships/hyperlink" Target="https://de.wikipedia.org/wiki/Griechenland" TargetMode="External"/><Relationship Id="rId67" Type="http://schemas.openxmlformats.org/officeDocument/2006/relationships/hyperlink" Target="https://de.wikipedia.org/wiki/Slowakei" TargetMode="External"/><Relationship Id="rId20" Type="http://schemas.openxmlformats.org/officeDocument/2006/relationships/image" Target="../media/image10.png"/><Relationship Id="rId41" Type="http://schemas.openxmlformats.org/officeDocument/2006/relationships/hyperlink" Target="https://de.wikipedia.org/wiki/Israel" TargetMode="External"/><Relationship Id="rId54" Type="http://schemas.openxmlformats.org/officeDocument/2006/relationships/image" Target="../media/image27.png"/><Relationship Id="rId62" Type="http://schemas.openxmlformats.org/officeDocument/2006/relationships/image" Target="../media/image31.png"/><Relationship Id="rId70" Type="http://schemas.openxmlformats.org/officeDocument/2006/relationships/image" Target="../media/image35.png"/><Relationship Id="rId1" Type="http://schemas.openxmlformats.org/officeDocument/2006/relationships/hyperlink" Target="https://de.wikipedia.org/wiki/Luxemburg" TargetMode="External"/><Relationship Id="rId6" Type="http://schemas.openxmlformats.org/officeDocument/2006/relationships/image" Target="../media/image3.png"/><Relationship Id="rId15" Type="http://schemas.openxmlformats.org/officeDocument/2006/relationships/hyperlink" Target="https://de.wikipedia.org/wiki/Norwegen" TargetMode="External"/><Relationship Id="rId23" Type="http://schemas.openxmlformats.org/officeDocument/2006/relationships/hyperlink" Target="https://de.wikipedia.org/wiki/Kanada" TargetMode="External"/><Relationship Id="rId28" Type="http://schemas.openxmlformats.org/officeDocument/2006/relationships/image" Target="../media/image14.png"/><Relationship Id="rId36" Type="http://schemas.openxmlformats.org/officeDocument/2006/relationships/image" Target="../media/image18.png"/><Relationship Id="rId49" Type="http://schemas.openxmlformats.org/officeDocument/2006/relationships/hyperlink" Target="https://de.wikipedia.org/wiki/Polen" TargetMode="External"/><Relationship Id="rId57" Type="http://schemas.openxmlformats.org/officeDocument/2006/relationships/hyperlink" Target="https://de.wikipedia.org/wiki/Lettland" TargetMode="External"/><Relationship Id="rId10" Type="http://schemas.openxmlformats.org/officeDocument/2006/relationships/image" Target="../media/image5.png"/><Relationship Id="rId31" Type="http://schemas.openxmlformats.org/officeDocument/2006/relationships/hyperlink" Target="https://de.wikipedia.org/wiki/Frankreich" TargetMode="External"/><Relationship Id="rId44" Type="http://schemas.openxmlformats.org/officeDocument/2006/relationships/image" Target="../media/image22.png"/><Relationship Id="rId52" Type="http://schemas.openxmlformats.org/officeDocument/2006/relationships/image" Target="../media/image26.png"/><Relationship Id="rId60" Type="http://schemas.openxmlformats.org/officeDocument/2006/relationships/image" Target="../media/image30.png"/><Relationship Id="rId65" Type="http://schemas.openxmlformats.org/officeDocument/2006/relationships/hyperlink" Target="https://de.wikipedia.org/wiki/Ungarn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de.wikipedia.org/wiki/D%C3%A4nemark" TargetMode="External"/><Relationship Id="rId13" Type="http://schemas.openxmlformats.org/officeDocument/2006/relationships/hyperlink" Target="https://de.wikipedia.org/wiki/Belgien" TargetMode="External"/><Relationship Id="rId18" Type="http://schemas.openxmlformats.org/officeDocument/2006/relationships/image" Target="../media/image9.png"/><Relationship Id="rId39" Type="http://schemas.openxmlformats.org/officeDocument/2006/relationships/hyperlink" Target="https://de.wikipedia.org/wiki/Slowenien" TargetMode="External"/><Relationship Id="rId34" Type="http://schemas.openxmlformats.org/officeDocument/2006/relationships/image" Target="../media/image17.png"/><Relationship Id="rId50" Type="http://schemas.openxmlformats.org/officeDocument/2006/relationships/image" Target="../media/image25.png"/><Relationship Id="rId55" Type="http://schemas.openxmlformats.org/officeDocument/2006/relationships/hyperlink" Target="https://de.wikipedia.org/wiki/Litauen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3.png"/><Relationship Id="rId21" Type="http://schemas.openxmlformats.org/officeDocument/2006/relationships/hyperlink" Target="https://de.wikipedia.org/wiki/Deutschland" TargetMode="External"/><Relationship Id="rId42" Type="http://schemas.openxmlformats.org/officeDocument/2006/relationships/image" Target="../media/image21.png"/><Relationship Id="rId47" Type="http://schemas.openxmlformats.org/officeDocument/2006/relationships/hyperlink" Target="https://de.wikipedia.org/wiki/Japan" TargetMode="External"/><Relationship Id="rId63" Type="http://schemas.openxmlformats.org/officeDocument/2006/relationships/hyperlink" Target="https://de.wikipedia.org/wiki/Portugal" TargetMode="External"/><Relationship Id="rId68" Type="http://schemas.openxmlformats.org/officeDocument/2006/relationships/image" Target="../media/image34.png"/><Relationship Id="rId7" Type="http://schemas.openxmlformats.org/officeDocument/2006/relationships/hyperlink" Target="https://de.wikipedia.org/wiki/Vereinigte_Staaten" TargetMode="Externa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9" Type="http://schemas.openxmlformats.org/officeDocument/2006/relationships/hyperlink" Target="https://de.wikipedia.org/wiki/Schweden" TargetMode="External"/><Relationship Id="rId11" Type="http://schemas.openxmlformats.org/officeDocument/2006/relationships/hyperlink" Target="https://de.wikipedia.org/wiki/Niederlande" TargetMode="External"/><Relationship Id="rId24" Type="http://schemas.openxmlformats.org/officeDocument/2006/relationships/image" Target="../media/image12.png"/><Relationship Id="rId32" Type="http://schemas.openxmlformats.org/officeDocument/2006/relationships/image" Target="../media/image16.png"/><Relationship Id="rId37" Type="http://schemas.openxmlformats.org/officeDocument/2006/relationships/hyperlink" Target="https://de.wikipedia.org/wiki/S%C3%BCdkorea" TargetMode="External"/><Relationship Id="rId40" Type="http://schemas.openxmlformats.org/officeDocument/2006/relationships/image" Target="../media/image20.png"/><Relationship Id="rId45" Type="http://schemas.openxmlformats.org/officeDocument/2006/relationships/hyperlink" Target="https://de.wikipedia.org/wiki/Spanien" TargetMode="External"/><Relationship Id="rId53" Type="http://schemas.openxmlformats.org/officeDocument/2006/relationships/hyperlink" Target="https://de.wikipedia.org/wiki/Tschechien" TargetMode="External"/><Relationship Id="rId58" Type="http://schemas.openxmlformats.org/officeDocument/2006/relationships/image" Target="../media/image29.png"/><Relationship Id="rId66" Type="http://schemas.openxmlformats.org/officeDocument/2006/relationships/image" Target="../media/image33.png"/><Relationship Id="rId5" Type="http://schemas.openxmlformats.org/officeDocument/2006/relationships/hyperlink" Target="https://de.wikipedia.org/wiki/Schweiz" TargetMode="External"/><Relationship Id="rId61" Type="http://schemas.openxmlformats.org/officeDocument/2006/relationships/hyperlink" Target="https://de.wikipedia.org/wiki/Chile" TargetMode="External"/><Relationship Id="rId19" Type="http://schemas.openxmlformats.org/officeDocument/2006/relationships/hyperlink" Target="https://de.wikipedia.org/wiki/%C3%96sterreich" TargetMode="External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hyperlink" Target="https://de.wikipedia.org/wiki/Vereinigtes_K%C3%B6nigreich" TargetMode="External"/><Relationship Id="rId30" Type="http://schemas.openxmlformats.org/officeDocument/2006/relationships/image" Target="../media/image15.png"/><Relationship Id="rId35" Type="http://schemas.openxmlformats.org/officeDocument/2006/relationships/hyperlink" Target="https://de.wikipedia.org/wiki/Neuseeland" TargetMode="External"/><Relationship Id="rId43" Type="http://schemas.openxmlformats.org/officeDocument/2006/relationships/hyperlink" Target="https://de.wikipedia.org/wiki/Italien" TargetMode="External"/><Relationship Id="rId48" Type="http://schemas.openxmlformats.org/officeDocument/2006/relationships/image" Target="../media/image24.png"/><Relationship Id="rId56" Type="http://schemas.openxmlformats.org/officeDocument/2006/relationships/image" Target="../media/image28.png"/><Relationship Id="rId64" Type="http://schemas.openxmlformats.org/officeDocument/2006/relationships/image" Target="../media/image32.png"/><Relationship Id="rId69" Type="http://schemas.openxmlformats.org/officeDocument/2006/relationships/hyperlink" Target="https://de.wikipedia.org/wiki/Mexiko" TargetMode="External"/><Relationship Id="rId8" Type="http://schemas.openxmlformats.org/officeDocument/2006/relationships/image" Target="../media/image4.png"/><Relationship Id="rId51" Type="http://schemas.openxmlformats.org/officeDocument/2006/relationships/hyperlink" Target="https://de.wikipedia.org/wiki/Estland" TargetMode="External"/><Relationship Id="rId3" Type="http://schemas.openxmlformats.org/officeDocument/2006/relationships/hyperlink" Target="https://de.wikipedia.org/wiki/Island" TargetMode="External"/><Relationship Id="rId12" Type="http://schemas.openxmlformats.org/officeDocument/2006/relationships/image" Target="../media/image6.png"/><Relationship Id="rId17" Type="http://schemas.openxmlformats.org/officeDocument/2006/relationships/hyperlink" Target="https://de.wikipedia.org/wiki/Australien" TargetMode="External"/><Relationship Id="rId25" Type="http://schemas.openxmlformats.org/officeDocument/2006/relationships/hyperlink" Target="https://de.wikipedia.org/wiki/Irland" TargetMode="External"/><Relationship Id="rId33" Type="http://schemas.openxmlformats.org/officeDocument/2006/relationships/hyperlink" Target="https://de.wikipedia.org/wiki/Finnland" TargetMode="External"/><Relationship Id="rId38" Type="http://schemas.openxmlformats.org/officeDocument/2006/relationships/image" Target="../media/image19.png"/><Relationship Id="rId46" Type="http://schemas.openxmlformats.org/officeDocument/2006/relationships/image" Target="../media/image23.png"/><Relationship Id="rId59" Type="http://schemas.openxmlformats.org/officeDocument/2006/relationships/hyperlink" Target="https://de.wikipedia.org/wiki/Griechenland" TargetMode="External"/><Relationship Id="rId67" Type="http://schemas.openxmlformats.org/officeDocument/2006/relationships/hyperlink" Target="https://de.wikipedia.org/wiki/Slowakei" TargetMode="External"/><Relationship Id="rId20" Type="http://schemas.openxmlformats.org/officeDocument/2006/relationships/image" Target="../media/image10.png"/><Relationship Id="rId41" Type="http://schemas.openxmlformats.org/officeDocument/2006/relationships/hyperlink" Target="https://de.wikipedia.org/wiki/Israel" TargetMode="External"/><Relationship Id="rId54" Type="http://schemas.openxmlformats.org/officeDocument/2006/relationships/image" Target="../media/image27.png"/><Relationship Id="rId62" Type="http://schemas.openxmlformats.org/officeDocument/2006/relationships/image" Target="../media/image31.png"/><Relationship Id="rId70" Type="http://schemas.openxmlformats.org/officeDocument/2006/relationships/image" Target="../media/image35.png"/><Relationship Id="rId1" Type="http://schemas.openxmlformats.org/officeDocument/2006/relationships/hyperlink" Target="https://de.wikipedia.org/wiki/Luxemburg" TargetMode="External"/><Relationship Id="rId6" Type="http://schemas.openxmlformats.org/officeDocument/2006/relationships/image" Target="../media/image3.png"/><Relationship Id="rId15" Type="http://schemas.openxmlformats.org/officeDocument/2006/relationships/hyperlink" Target="https://de.wikipedia.org/wiki/Norwegen" TargetMode="External"/><Relationship Id="rId23" Type="http://schemas.openxmlformats.org/officeDocument/2006/relationships/hyperlink" Target="https://de.wikipedia.org/wiki/Kanada" TargetMode="External"/><Relationship Id="rId28" Type="http://schemas.openxmlformats.org/officeDocument/2006/relationships/image" Target="../media/image14.png"/><Relationship Id="rId36" Type="http://schemas.openxmlformats.org/officeDocument/2006/relationships/image" Target="../media/image18.png"/><Relationship Id="rId49" Type="http://schemas.openxmlformats.org/officeDocument/2006/relationships/hyperlink" Target="https://de.wikipedia.org/wiki/Polen" TargetMode="External"/><Relationship Id="rId57" Type="http://schemas.openxmlformats.org/officeDocument/2006/relationships/hyperlink" Target="https://de.wikipedia.org/wiki/Lettland" TargetMode="External"/><Relationship Id="rId10" Type="http://schemas.openxmlformats.org/officeDocument/2006/relationships/image" Target="../media/image5.png"/><Relationship Id="rId31" Type="http://schemas.openxmlformats.org/officeDocument/2006/relationships/hyperlink" Target="https://de.wikipedia.org/wiki/Frankreich" TargetMode="External"/><Relationship Id="rId44" Type="http://schemas.openxmlformats.org/officeDocument/2006/relationships/image" Target="../media/image22.png"/><Relationship Id="rId52" Type="http://schemas.openxmlformats.org/officeDocument/2006/relationships/image" Target="../media/image26.png"/><Relationship Id="rId60" Type="http://schemas.openxmlformats.org/officeDocument/2006/relationships/image" Target="../media/image30.png"/><Relationship Id="rId65" Type="http://schemas.openxmlformats.org/officeDocument/2006/relationships/hyperlink" Target="https://de.wikipedia.org/wiki/Ungarn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de.wikipedia.org/wiki/D%C3%A4nemark" TargetMode="External"/><Relationship Id="rId13" Type="http://schemas.openxmlformats.org/officeDocument/2006/relationships/hyperlink" Target="https://de.wikipedia.org/wiki/Belgien" TargetMode="External"/><Relationship Id="rId18" Type="http://schemas.openxmlformats.org/officeDocument/2006/relationships/image" Target="../media/image9.png"/><Relationship Id="rId39" Type="http://schemas.openxmlformats.org/officeDocument/2006/relationships/hyperlink" Target="https://de.wikipedia.org/wiki/Slowenien" TargetMode="External"/><Relationship Id="rId34" Type="http://schemas.openxmlformats.org/officeDocument/2006/relationships/image" Target="../media/image17.png"/><Relationship Id="rId50" Type="http://schemas.openxmlformats.org/officeDocument/2006/relationships/image" Target="../media/image25.png"/><Relationship Id="rId55" Type="http://schemas.openxmlformats.org/officeDocument/2006/relationships/hyperlink" Target="https://de.wikipedia.org/wiki/Litauen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6" Type="http://schemas.openxmlformats.org/officeDocument/2006/relationships/image" Target="../media/image48.png"/><Relationship Id="rId21" Type="http://schemas.openxmlformats.org/officeDocument/2006/relationships/hyperlink" Target="https://en.wikipedia.org/wiki/Belgium" TargetMode="External"/><Relationship Id="rId42" Type="http://schemas.openxmlformats.org/officeDocument/2006/relationships/image" Target="../media/image55.png"/><Relationship Id="rId47" Type="http://schemas.openxmlformats.org/officeDocument/2006/relationships/hyperlink" Target="https://en.wikipedia.org/wiki/Hungary" TargetMode="External"/><Relationship Id="rId63" Type="http://schemas.openxmlformats.org/officeDocument/2006/relationships/hyperlink" Target="https://en.wikipedia.org/wiki/Lithuania" TargetMode="External"/><Relationship Id="rId68" Type="http://schemas.openxmlformats.org/officeDocument/2006/relationships/image" Target="../media/image68.png"/><Relationship Id="rId84" Type="http://schemas.openxmlformats.org/officeDocument/2006/relationships/image" Target="../media/image76.png"/><Relationship Id="rId89" Type="http://schemas.openxmlformats.org/officeDocument/2006/relationships/hyperlink" Target="https://en.wikipedia.org/wiki/Serbia" TargetMode="External"/><Relationship Id="rId16" Type="http://schemas.openxmlformats.org/officeDocument/2006/relationships/image" Target="../media/image43.png"/><Relationship Id="rId11" Type="http://schemas.openxmlformats.org/officeDocument/2006/relationships/hyperlink" Target="https://en.wikipedia.org/wiki/European_Union" TargetMode="External"/><Relationship Id="rId32" Type="http://schemas.openxmlformats.org/officeDocument/2006/relationships/image" Target="../media/image51.png"/><Relationship Id="rId37" Type="http://schemas.openxmlformats.org/officeDocument/2006/relationships/hyperlink" Target="https://en.wikipedia.org/wiki/Finland" TargetMode="External"/><Relationship Id="rId53" Type="http://schemas.openxmlformats.org/officeDocument/2006/relationships/hyperlink" Target="https://en.wikipedia.org/wiki/Republic_of_Ireland" TargetMode="External"/><Relationship Id="rId58" Type="http://schemas.openxmlformats.org/officeDocument/2006/relationships/image" Target="../media/image63.png"/><Relationship Id="rId74" Type="http://schemas.openxmlformats.org/officeDocument/2006/relationships/image" Target="../media/image71.png"/><Relationship Id="rId79" Type="http://schemas.openxmlformats.org/officeDocument/2006/relationships/hyperlink" Target="https://en.wikipedia.org/wiki/Poland" TargetMode="External"/><Relationship Id="rId102" Type="http://schemas.openxmlformats.org/officeDocument/2006/relationships/image" Target="../media/image85.png"/><Relationship Id="rId5" Type="http://schemas.openxmlformats.org/officeDocument/2006/relationships/hyperlink" Target="https://en.wikipedia.org/wiki/Armenia" TargetMode="External"/><Relationship Id="rId90" Type="http://schemas.openxmlformats.org/officeDocument/2006/relationships/image" Target="../media/image79.png"/><Relationship Id="rId95" Type="http://schemas.openxmlformats.org/officeDocument/2006/relationships/hyperlink" Target="https://en.wikipedia.org/wiki/Spain" TargetMode="External"/><Relationship Id="rId22" Type="http://schemas.openxmlformats.org/officeDocument/2006/relationships/image" Target="../media/image46.png"/><Relationship Id="rId27" Type="http://schemas.openxmlformats.org/officeDocument/2006/relationships/hyperlink" Target="https://en.wikipedia.org/wiki/Croatia" TargetMode="External"/><Relationship Id="rId43" Type="http://schemas.openxmlformats.org/officeDocument/2006/relationships/hyperlink" Target="https://en.wikipedia.org/wiki/Germany" TargetMode="External"/><Relationship Id="rId48" Type="http://schemas.openxmlformats.org/officeDocument/2006/relationships/image" Target="../media/image58.png"/><Relationship Id="rId64" Type="http://schemas.openxmlformats.org/officeDocument/2006/relationships/image" Target="../media/image66.png"/><Relationship Id="rId69" Type="http://schemas.openxmlformats.org/officeDocument/2006/relationships/hyperlink" Target="https://en.wikipedia.org/wiki/Moldova" TargetMode="External"/><Relationship Id="rId80" Type="http://schemas.openxmlformats.org/officeDocument/2006/relationships/image" Target="../media/image74.png"/><Relationship Id="rId85" Type="http://schemas.openxmlformats.org/officeDocument/2006/relationships/hyperlink" Target="https://en.wikipedia.org/wiki/Russia" TargetMode="External"/><Relationship Id="rId12" Type="http://schemas.openxmlformats.org/officeDocument/2006/relationships/image" Target="../media/image41.png"/><Relationship Id="rId17" Type="http://schemas.openxmlformats.org/officeDocument/2006/relationships/hyperlink" Target="https://en.wikipedia.org/wiki/File:GUAM_logo.png" TargetMode="External"/><Relationship Id="rId33" Type="http://schemas.openxmlformats.org/officeDocument/2006/relationships/hyperlink" Target="https://en.wikipedia.org/wiki/Denmark" TargetMode="External"/><Relationship Id="rId38" Type="http://schemas.openxmlformats.org/officeDocument/2006/relationships/image" Target="../media/image53.png"/><Relationship Id="rId59" Type="http://schemas.openxmlformats.org/officeDocument/2006/relationships/hyperlink" Target="https://en.wikipedia.org/wiki/Kosovo" TargetMode="External"/><Relationship Id="rId103" Type="http://schemas.openxmlformats.org/officeDocument/2006/relationships/hyperlink" Target="https://en.wikipedia.org/wiki/Ukraine" TargetMode="External"/><Relationship Id="rId20" Type="http://schemas.openxmlformats.org/officeDocument/2006/relationships/image" Target="../media/image45.png"/><Relationship Id="rId41" Type="http://schemas.openxmlformats.org/officeDocument/2006/relationships/hyperlink" Target="https://en.wikipedia.org/wiki/Georgia_(country)" TargetMode="External"/><Relationship Id="rId54" Type="http://schemas.openxmlformats.org/officeDocument/2006/relationships/image" Target="../media/image61.png"/><Relationship Id="rId62" Type="http://schemas.openxmlformats.org/officeDocument/2006/relationships/image" Target="../media/image65.png"/><Relationship Id="rId70" Type="http://schemas.openxmlformats.org/officeDocument/2006/relationships/image" Target="../media/image69.png"/><Relationship Id="rId75" Type="http://schemas.openxmlformats.org/officeDocument/2006/relationships/hyperlink" Target="https://en.wikipedia.org/wiki/North_Macedonia" TargetMode="External"/><Relationship Id="rId83" Type="http://schemas.openxmlformats.org/officeDocument/2006/relationships/hyperlink" Target="https://en.wikipedia.org/wiki/Romania" TargetMode="External"/><Relationship Id="rId88" Type="http://schemas.openxmlformats.org/officeDocument/2006/relationships/image" Target="../media/image78.png"/><Relationship Id="rId91" Type="http://schemas.openxmlformats.org/officeDocument/2006/relationships/hyperlink" Target="https://en.wikipedia.org/wiki/Slovakia" TargetMode="External"/><Relationship Id="rId96" Type="http://schemas.openxmlformats.org/officeDocument/2006/relationships/image" Target="../media/image82.png"/><Relationship Id="rId1" Type="http://schemas.openxmlformats.org/officeDocument/2006/relationships/hyperlink" Target="https://en.wikipedia.org/wiki/Albania" TargetMode="External"/><Relationship Id="rId6" Type="http://schemas.openxmlformats.org/officeDocument/2006/relationships/image" Target="../media/image38.png"/><Relationship Id="rId15" Type="http://schemas.openxmlformats.org/officeDocument/2006/relationships/hyperlink" Target="https://en.wikipedia.org/wiki/Azerbaijan" TargetMode="External"/><Relationship Id="rId23" Type="http://schemas.openxmlformats.org/officeDocument/2006/relationships/hyperlink" Target="https://en.wikipedia.org/wiki/Bosnia_and_Herzegovina" TargetMode="External"/><Relationship Id="rId28" Type="http://schemas.openxmlformats.org/officeDocument/2006/relationships/image" Target="../media/image49.png"/><Relationship Id="rId36" Type="http://schemas.openxmlformats.org/officeDocument/2006/relationships/image" Target="../media/image52.png"/><Relationship Id="rId49" Type="http://schemas.openxmlformats.org/officeDocument/2006/relationships/hyperlink" Target="https://en.wikipedia.org/wiki/Iceland" TargetMode="External"/><Relationship Id="rId57" Type="http://schemas.openxmlformats.org/officeDocument/2006/relationships/hyperlink" Target="https://en.wikipedia.org/wiki/Kazakhstan" TargetMode="External"/><Relationship Id="rId106" Type="http://schemas.openxmlformats.org/officeDocument/2006/relationships/image" Target="../media/image87.png"/><Relationship Id="rId10" Type="http://schemas.openxmlformats.org/officeDocument/2006/relationships/image" Target="../media/image40.png"/><Relationship Id="rId31" Type="http://schemas.openxmlformats.org/officeDocument/2006/relationships/hyperlink" Target="https://en.wikipedia.org/wiki/Czech_Republic" TargetMode="External"/><Relationship Id="rId44" Type="http://schemas.openxmlformats.org/officeDocument/2006/relationships/image" Target="../media/image56.png"/><Relationship Id="rId52" Type="http://schemas.openxmlformats.org/officeDocument/2006/relationships/image" Target="../media/image60.png"/><Relationship Id="rId60" Type="http://schemas.openxmlformats.org/officeDocument/2006/relationships/image" Target="../media/image64.png"/><Relationship Id="rId65" Type="http://schemas.openxmlformats.org/officeDocument/2006/relationships/hyperlink" Target="https://en.wikipedia.org/wiki/Luxembourg" TargetMode="External"/><Relationship Id="rId73" Type="http://schemas.openxmlformats.org/officeDocument/2006/relationships/hyperlink" Target="https://en.wikipedia.org/wiki/Netherlands" TargetMode="External"/><Relationship Id="rId78" Type="http://schemas.openxmlformats.org/officeDocument/2006/relationships/image" Target="../media/image73.png"/><Relationship Id="rId81" Type="http://schemas.openxmlformats.org/officeDocument/2006/relationships/hyperlink" Target="https://en.wikipedia.org/wiki/Portugal" TargetMode="External"/><Relationship Id="rId86" Type="http://schemas.openxmlformats.org/officeDocument/2006/relationships/image" Target="../media/image77.png"/><Relationship Id="rId94" Type="http://schemas.openxmlformats.org/officeDocument/2006/relationships/image" Target="../media/image81.png"/><Relationship Id="rId99" Type="http://schemas.openxmlformats.org/officeDocument/2006/relationships/hyperlink" Target="https://en.wikipedia.org/wiki/Switzerland" TargetMode="External"/><Relationship Id="rId101" Type="http://schemas.openxmlformats.org/officeDocument/2006/relationships/hyperlink" Target="https://en.wikipedia.org/wiki/Turkey" TargetMode="External"/><Relationship Id="rId4" Type="http://schemas.openxmlformats.org/officeDocument/2006/relationships/image" Target="../media/image37.png"/><Relationship Id="rId9" Type="http://schemas.openxmlformats.org/officeDocument/2006/relationships/hyperlink" Target="https://en.wikipedia.org/wiki/Austria" TargetMode="External"/><Relationship Id="rId13" Type="http://schemas.openxmlformats.org/officeDocument/2006/relationships/hyperlink" Target="https://en.wikipedia.org/wiki/Eurozone#European_Union_member_states" TargetMode="External"/><Relationship Id="rId18" Type="http://schemas.openxmlformats.org/officeDocument/2006/relationships/image" Target="../media/image44.png"/><Relationship Id="rId39" Type="http://schemas.openxmlformats.org/officeDocument/2006/relationships/hyperlink" Target="https://en.wikipedia.org/wiki/France" TargetMode="External"/><Relationship Id="rId34" Type="http://schemas.openxmlformats.org/officeDocument/2006/relationships/image" Target="../media/image5.png"/><Relationship Id="rId50" Type="http://schemas.openxmlformats.org/officeDocument/2006/relationships/image" Target="../media/image59.png"/><Relationship Id="rId55" Type="http://schemas.openxmlformats.org/officeDocument/2006/relationships/hyperlink" Target="https://en.wikipedia.org/wiki/Italy" TargetMode="External"/><Relationship Id="rId76" Type="http://schemas.openxmlformats.org/officeDocument/2006/relationships/image" Target="../media/image72.png"/><Relationship Id="rId97" Type="http://schemas.openxmlformats.org/officeDocument/2006/relationships/hyperlink" Target="https://en.wikipedia.org/wiki/Sweden" TargetMode="External"/><Relationship Id="rId104" Type="http://schemas.openxmlformats.org/officeDocument/2006/relationships/image" Target="../media/image86.png"/><Relationship Id="rId7" Type="http://schemas.openxmlformats.org/officeDocument/2006/relationships/hyperlink" Target="https://en.wikipedia.org/wiki/Eurasian_Economic_Union" TargetMode="External"/><Relationship Id="rId71" Type="http://schemas.openxmlformats.org/officeDocument/2006/relationships/hyperlink" Target="https://en.wikipedia.org/wiki/Montenegro" TargetMode="External"/><Relationship Id="rId92" Type="http://schemas.openxmlformats.org/officeDocument/2006/relationships/image" Target="../media/image80.png"/><Relationship Id="rId2" Type="http://schemas.openxmlformats.org/officeDocument/2006/relationships/image" Target="../media/image36.png"/><Relationship Id="rId29" Type="http://schemas.openxmlformats.org/officeDocument/2006/relationships/hyperlink" Target="https://en.wikipedia.org/wiki/Cyprus" TargetMode="External"/><Relationship Id="rId24" Type="http://schemas.openxmlformats.org/officeDocument/2006/relationships/image" Target="../media/image47.png"/><Relationship Id="rId40" Type="http://schemas.openxmlformats.org/officeDocument/2006/relationships/image" Target="../media/image54.png"/><Relationship Id="rId45" Type="http://schemas.openxmlformats.org/officeDocument/2006/relationships/hyperlink" Target="https://en.wikipedia.org/wiki/Greece" TargetMode="External"/><Relationship Id="rId66" Type="http://schemas.openxmlformats.org/officeDocument/2006/relationships/image" Target="../media/image67.png"/><Relationship Id="rId87" Type="http://schemas.openxmlformats.org/officeDocument/2006/relationships/hyperlink" Target="https://en.wikipedia.org/wiki/San_Marino" TargetMode="External"/><Relationship Id="rId61" Type="http://schemas.openxmlformats.org/officeDocument/2006/relationships/hyperlink" Target="https://en.wikipedia.org/wiki/Latvia" TargetMode="External"/><Relationship Id="rId82" Type="http://schemas.openxmlformats.org/officeDocument/2006/relationships/image" Target="../media/image75.png"/><Relationship Id="rId19" Type="http://schemas.openxmlformats.org/officeDocument/2006/relationships/hyperlink" Target="https://en.wikipedia.org/wiki/Belarus" TargetMode="External"/><Relationship Id="rId14" Type="http://schemas.openxmlformats.org/officeDocument/2006/relationships/image" Target="../media/image42.png"/><Relationship Id="rId30" Type="http://schemas.openxmlformats.org/officeDocument/2006/relationships/image" Target="../media/image50.png"/><Relationship Id="rId35" Type="http://schemas.openxmlformats.org/officeDocument/2006/relationships/hyperlink" Target="https://en.wikipedia.org/wiki/Estonia" TargetMode="External"/><Relationship Id="rId56" Type="http://schemas.openxmlformats.org/officeDocument/2006/relationships/image" Target="../media/image62.png"/><Relationship Id="rId77" Type="http://schemas.openxmlformats.org/officeDocument/2006/relationships/hyperlink" Target="https://en.wikipedia.org/wiki/Norway" TargetMode="External"/><Relationship Id="rId100" Type="http://schemas.openxmlformats.org/officeDocument/2006/relationships/image" Target="../media/image84.png"/><Relationship Id="rId105" Type="http://schemas.openxmlformats.org/officeDocument/2006/relationships/hyperlink" Target="https://en.wikipedia.org/wiki/United_Kingdom" TargetMode="External"/><Relationship Id="rId8" Type="http://schemas.openxmlformats.org/officeDocument/2006/relationships/image" Target="../media/image39.png"/><Relationship Id="rId51" Type="http://schemas.openxmlformats.org/officeDocument/2006/relationships/hyperlink" Target="https://en.wikipedia.org/wiki/European_Free_Trade_Association" TargetMode="External"/><Relationship Id="rId72" Type="http://schemas.openxmlformats.org/officeDocument/2006/relationships/image" Target="../media/image70.png"/><Relationship Id="rId93" Type="http://schemas.openxmlformats.org/officeDocument/2006/relationships/hyperlink" Target="https://en.wikipedia.org/wiki/Slovenia" TargetMode="External"/><Relationship Id="rId98" Type="http://schemas.openxmlformats.org/officeDocument/2006/relationships/image" Target="../media/image83.png"/><Relationship Id="rId3" Type="http://schemas.openxmlformats.org/officeDocument/2006/relationships/hyperlink" Target="https://en.wikipedia.org/wiki/Central_European_Free_Trade_Agreement" TargetMode="External"/><Relationship Id="rId25" Type="http://schemas.openxmlformats.org/officeDocument/2006/relationships/hyperlink" Target="https://en.wikipedia.org/wiki/Bulgaria" TargetMode="External"/><Relationship Id="rId46" Type="http://schemas.openxmlformats.org/officeDocument/2006/relationships/image" Target="../media/image57.png"/><Relationship Id="rId67" Type="http://schemas.openxmlformats.org/officeDocument/2006/relationships/hyperlink" Target="https://en.wikipedia.org/wiki/Malt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190500</xdr:colOff>
      <xdr:row>3</xdr:row>
      <xdr:rowOff>114300</xdr:rowOff>
    </xdr:to>
    <xdr:pic>
      <xdr:nvPicPr>
        <xdr:cNvPr id="2" name="Kép 1">
          <a:hlinkClick xmlns:r="http://schemas.openxmlformats.org/officeDocument/2006/relationships" r:id="rId1" tooltip="Luxemburg"/>
          <a:extLst>
            <a:ext uri="{FF2B5EF4-FFF2-40B4-BE49-F238E27FC236}">
              <a16:creationId xmlns:a16="http://schemas.microsoft.com/office/drawing/2014/main" id="{4CD31598-84C7-0505-A7D4-4593E9CAB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676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190500</xdr:colOff>
      <xdr:row>4</xdr:row>
      <xdr:rowOff>137160</xdr:rowOff>
    </xdr:to>
    <xdr:pic>
      <xdr:nvPicPr>
        <xdr:cNvPr id="3" name="Kép 2">
          <a:hlinkClick xmlns:r="http://schemas.openxmlformats.org/officeDocument/2006/relationships" r:id="rId3" tooltip="Island"/>
          <a:extLst>
            <a:ext uri="{FF2B5EF4-FFF2-40B4-BE49-F238E27FC236}">
              <a16:creationId xmlns:a16="http://schemas.microsoft.com/office/drawing/2014/main" id="{02E94177-B41B-236C-18BC-63E7C81C3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7260"/>
          <a:ext cx="19050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190500</xdr:colOff>
      <xdr:row>5</xdr:row>
      <xdr:rowOff>121920</xdr:rowOff>
    </xdr:to>
    <xdr:pic>
      <xdr:nvPicPr>
        <xdr:cNvPr id="4" name="Kép 3">
          <a:hlinkClick xmlns:r="http://schemas.openxmlformats.org/officeDocument/2006/relationships" r:id="rId5" tooltip="Schweiz"/>
          <a:extLst>
            <a:ext uri="{FF2B5EF4-FFF2-40B4-BE49-F238E27FC236}">
              <a16:creationId xmlns:a16="http://schemas.microsoft.com/office/drawing/2014/main" id="{19A59E16-3F69-1030-CB71-7DCDD6DC0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77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190500</xdr:colOff>
      <xdr:row>6</xdr:row>
      <xdr:rowOff>106680</xdr:rowOff>
    </xdr:to>
    <xdr:pic>
      <xdr:nvPicPr>
        <xdr:cNvPr id="5" name="Kép 4">
          <a:hlinkClick xmlns:r="http://schemas.openxmlformats.org/officeDocument/2006/relationships" r:id="rId7" tooltip="Vereinigte Staaten"/>
          <a:extLst>
            <a:ext uri="{FF2B5EF4-FFF2-40B4-BE49-F238E27FC236}">
              <a16:creationId xmlns:a16="http://schemas.microsoft.com/office/drawing/2014/main" id="{4E228E52-D7E5-34B3-CF71-99074C790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8260"/>
          <a:ext cx="19050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190500</xdr:colOff>
      <xdr:row>7</xdr:row>
      <xdr:rowOff>144780</xdr:rowOff>
    </xdr:to>
    <xdr:pic>
      <xdr:nvPicPr>
        <xdr:cNvPr id="6" name="Kép 5">
          <a:hlinkClick xmlns:r="http://schemas.openxmlformats.org/officeDocument/2006/relationships" r:id="rId9" tooltip="Dänemark"/>
          <a:extLst>
            <a:ext uri="{FF2B5EF4-FFF2-40B4-BE49-F238E27FC236}">
              <a16:creationId xmlns:a16="http://schemas.microsoft.com/office/drawing/2014/main" id="{88354C8C-BEC9-54AD-F8BB-189E3F2B2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4960"/>
          <a:ext cx="19050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8</xdr:row>
      <xdr:rowOff>121920</xdr:rowOff>
    </xdr:to>
    <xdr:pic>
      <xdr:nvPicPr>
        <xdr:cNvPr id="7" name="Kép 6">
          <a:hlinkClick xmlns:r="http://schemas.openxmlformats.org/officeDocument/2006/relationships" r:id="rId11" tooltip="Niederlande"/>
          <a:extLst>
            <a:ext uri="{FF2B5EF4-FFF2-40B4-BE49-F238E27FC236}">
              <a16:creationId xmlns:a16="http://schemas.microsoft.com/office/drawing/2014/main" id="{3AB2D7AE-BD93-A64E-CDC7-7ECB97D64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54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190500</xdr:colOff>
      <xdr:row>9</xdr:row>
      <xdr:rowOff>121920</xdr:rowOff>
    </xdr:to>
    <xdr:pic>
      <xdr:nvPicPr>
        <xdr:cNvPr id="8" name="Kép 7">
          <a:hlinkClick xmlns:r="http://schemas.openxmlformats.org/officeDocument/2006/relationships" r:id="rId13" tooltip="Belgien"/>
          <a:extLst>
            <a:ext uri="{FF2B5EF4-FFF2-40B4-BE49-F238E27FC236}">
              <a16:creationId xmlns:a16="http://schemas.microsoft.com/office/drawing/2014/main" id="{78971EE1-194A-E32A-3204-C4E68B855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175260</xdr:colOff>
      <xdr:row>10</xdr:row>
      <xdr:rowOff>121920</xdr:rowOff>
    </xdr:to>
    <xdr:pic>
      <xdr:nvPicPr>
        <xdr:cNvPr id="9" name="Kép 8">
          <a:hlinkClick xmlns:r="http://schemas.openxmlformats.org/officeDocument/2006/relationships" r:id="rId15" tooltip="Norwegen"/>
          <a:extLst>
            <a:ext uri="{FF2B5EF4-FFF2-40B4-BE49-F238E27FC236}">
              <a16:creationId xmlns:a16="http://schemas.microsoft.com/office/drawing/2014/main" id="{A962B84B-ACB2-47B2-D63A-239AF8D4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6460"/>
          <a:ext cx="17526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190500</xdr:colOff>
      <xdr:row>11</xdr:row>
      <xdr:rowOff>99060</xdr:rowOff>
    </xdr:to>
    <xdr:pic>
      <xdr:nvPicPr>
        <xdr:cNvPr id="10" name="Kép 9">
          <a:hlinkClick xmlns:r="http://schemas.openxmlformats.org/officeDocument/2006/relationships" r:id="rId17" tooltip="Australien"/>
          <a:extLst>
            <a:ext uri="{FF2B5EF4-FFF2-40B4-BE49-F238E27FC236}">
              <a16:creationId xmlns:a16="http://schemas.microsoft.com/office/drawing/2014/main" id="{954B6677-B2CD-22D2-536A-7DCFEAC2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6960"/>
          <a:ext cx="19050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190500</xdr:colOff>
      <xdr:row>12</xdr:row>
      <xdr:rowOff>121920</xdr:rowOff>
    </xdr:to>
    <xdr:pic>
      <xdr:nvPicPr>
        <xdr:cNvPr id="11" name="Kép 10">
          <a:hlinkClick xmlns:r="http://schemas.openxmlformats.org/officeDocument/2006/relationships" r:id="rId19" tooltip="Österreich"/>
          <a:extLst>
            <a:ext uri="{FF2B5EF4-FFF2-40B4-BE49-F238E27FC236}">
              <a16:creationId xmlns:a16="http://schemas.microsoft.com/office/drawing/2014/main" id="{4BEEA466-A2EA-A3C8-C279-D4D8F19D0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374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190500</xdr:colOff>
      <xdr:row>13</xdr:row>
      <xdr:rowOff>114300</xdr:rowOff>
    </xdr:to>
    <xdr:pic>
      <xdr:nvPicPr>
        <xdr:cNvPr id="12" name="Kép 11">
          <a:hlinkClick xmlns:r="http://schemas.openxmlformats.org/officeDocument/2006/relationships" r:id="rId21" tooltip="Deutschland"/>
          <a:extLst>
            <a:ext uri="{FF2B5EF4-FFF2-40B4-BE49-F238E27FC236}">
              <a16:creationId xmlns:a16="http://schemas.microsoft.com/office/drawing/2014/main" id="{EF1BE517-96EF-E485-C877-E58856F09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796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190500</xdr:colOff>
      <xdr:row>14</xdr:row>
      <xdr:rowOff>99060</xdr:rowOff>
    </xdr:to>
    <xdr:pic>
      <xdr:nvPicPr>
        <xdr:cNvPr id="13" name="Kép 12">
          <a:hlinkClick xmlns:r="http://schemas.openxmlformats.org/officeDocument/2006/relationships" r:id="rId23" tooltip="Kanada"/>
          <a:extLst>
            <a:ext uri="{FF2B5EF4-FFF2-40B4-BE49-F238E27FC236}">
              <a16:creationId xmlns:a16="http://schemas.microsoft.com/office/drawing/2014/main" id="{0C088BC6-6536-CFB1-2CCE-D14E868F2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4660"/>
          <a:ext cx="19050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190500</xdr:colOff>
      <xdr:row>15</xdr:row>
      <xdr:rowOff>99060</xdr:rowOff>
    </xdr:to>
    <xdr:pic>
      <xdr:nvPicPr>
        <xdr:cNvPr id="14" name="Kép 13">
          <a:hlinkClick xmlns:r="http://schemas.openxmlformats.org/officeDocument/2006/relationships" r:id="rId25" tooltip="Irland"/>
          <a:extLst>
            <a:ext uri="{FF2B5EF4-FFF2-40B4-BE49-F238E27FC236}">
              <a16:creationId xmlns:a16="http://schemas.microsoft.com/office/drawing/2014/main" id="{805B802F-4D13-E73A-6808-F1C4CF5AF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85160"/>
          <a:ext cx="19050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190500</xdr:colOff>
      <xdr:row>16</xdr:row>
      <xdr:rowOff>99060</xdr:rowOff>
    </xdr:to>
    <xdr:pic>
      <xdr:nvPicPr>
        <xdr:cNvPr id="15" name="Kép 14">
          <a:hlinkClick xmlns:r="http://schemas.openxmlformats.org/officeDocument/2006/relationships" r:id="rId27" tooltip="Vereinigtes Königreich"/>
          <a:extLst>
            <a:ext uri="{FF2B5EF4-FFF2-40B4-BE49-F238E27FC236}">
              <a16:creationId xmlns:a16="http://schemas.microsoft.com/office/drawing/2014/main" id="{D3CD8DF5-1D07-CF4F-0FCB-22E4C7822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75660"/>
          <a:ext cx="19050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190500</xdr:colOff>
      <xdr:row>17</xdr:row>
      <xdr:rowOff>121920</xdr:rowOff>
    </xdr:to>
    <xdr:pic>
      <xdr:nvPicPr>
        <xdr:cNvPr id="16" name="Kép 15">
          <a:hlinkClick xmlns:r="http://schemas.openxmlformats.org/officeDocument/2006/relationships" r:id="rId29" tooltip="Schweden"/>
          <a:extLst>
            <a:ext uri="{FF2B5EF4-FFF2-40B4-BE49-F238E27FC236}">
              <a16:creationId xmlns:a16="http://schemas.microsoft.com/office/drawing/2014/main" id="{677755CF-D79C-76AF-2525-20C12D7EF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423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190500</xdr:colOff>
      <xdr:row>18</xdr:row>
      <xdr:rowOff>121920</xdr:rowOff>
    </xdr:to>
    <xdr:pic>
      <xdr:nvPicPr>
        <xdr:cNvPr id="17" name="Kép 16">
          <a:hlinkClick xmlns:r="http://schemas.openxmlformats.org/officeDocument/2006/relationships" r:id="rId31" tooltip="Frankreich"/>
          <a:extLst>
            <a:ext uri="{FF2B5EF4-FFF2-40B4-BE49-F238E27FC236}">
              <a16:creationId xmlns:a16="http://schemas.microsoft.com/office/drawing/2014/main" id="{54B3A822-B809-8E33-5BB5-4C823AB1B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28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190500</xdr:colOff>
      <xdr:row>19</xdr:row>
      <xdr:rowOff>114300</xdr:rowOff>
    </xdr:to>
    <xdr:pic>
      <xdr:nvPicPr>
        <xdr:cNvPr id="18" name="Kép 17">
          <a:hlinkClick xmlns:r="http://schemas.openxmlformats.org/officeDocument/2006/relationships" r:id="rId33" tooltip="Finnland"/>
          <a:extLst>
            <a:ext uri="{FF2B5EF4-FFF2-40B4-BE49-F238E27FC236}">
              <a16:creationId xmlns:a16="http://schemas.microsoft.com/office/drawing/2014/main" id="{5262A593-7720-1201-1571-01744016E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336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190500</xdr:colOff>
      <xdr:row>20</xdr:row>
      <xdr:rowOff>99060</xdr:rowOff>
    </xdr:to>
    <xdr:pic>
      <xdr:nvPicPr>
        <xdr:cNvPr id="19" name="Kép 18">
          <a:hlinkClick xmlns:r="http://schemas.openxmlformats.org/officeDocument/2006/relationships" r:id="rId35" tooltip="Neuseeland"/>
          <a:extLst>
            <a:ext uri="{FF2B5EF4-FFF2-40B4-BE49-F238E27FC236}">
              <a16:creationId xmlns:a16="http://schemas.microsoft.com/office/drawing/2014/main" id="{20CA7D47-0E4F-9062-B8DD-823452B17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3860"/>
          <a:ext cx="19050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190500</xdr:colOff>
      <xdr:row>21</xdr:row>
      <xdr:rowOff>121920</xdr:rowOff>
    </xdr:to>
    <xdr:pic>
      <xdr:nvPicPr>
        <xdr:cNvPr id="20" name="Kép 19">
          <a:hlinkClick xmlns:r="http://schemas.openxmlformats.org/officeDocument/2006/relationships" r:id="rId37" tooltip="Südkorea"/>
          <a:extLst>
            <a:ext uri="{FF2B5EF4-FFF2-40B4-BE49-F238E27FC236}">
              <a16:creationId xmlns:a16="http://schemas.microsoft.com/office/drawing/2014/main" id="{07DF52D6-B968-846D-6748-1B8A0F81F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43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190500</xdr:colOff>
      <xdr:row>22</xdr:row>
      <xdr:rowOff>99060</xdr:rowOff>
    </xdr:to>
    <xdr:pic>
      <xdr:nvPicPr>
        <xdr:cNvPr id="21" name="Kép 20">
          <a:hlinkClick xmlns:r="http://schemas.openxmlformats.org/officeDocument/2006/relationships" r:id="rId39" tooltip="Slowenien"/>
          <a:extLst>
            <a:ext uri="{FF2B5EF4-FFF2-40B4-BE49-F238E27FC236}">
              <a16:creationId xmlns:a16="http://schemas.microsoft.com/office/drawing/2014/main" id="{ECA455DB-878A-5C40-7964-0446344E0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94860"/>
          <a:ext cx="19050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190500</xdr:colOff>
      <xdr:row>23</xdr:row>
      <xdr:rowOff>144780</xdr:rowOff>
    </xdr:to>
    <xdr:pic>
      <xdr:nvPicPr>
        <xdr:cNvPr id="22" name="Kép 21">
          <a:hlinkClick xmlns:r="http://schemas.openxmlformats.org/officeDocument/2006/relationships" r:id="rId41" tooltip="Israel"/>
          <a:extLst>
            <a:ext uri="{FF2B5EF4-FFF2-40B4-BE49-F238E27FC236}">
              <a16:creationId xmlns:a16="http://schemas.microsoft.com/office/drawing/2014/main" id="{6DE238DD-7BE3-5C8C-D272-2DFD3B16D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5360"/>
          <a:ext cx="19050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190500</xdr:colOff>
      <xdr:row>24</xdr:row>
      <xdr:rowOff>121920</xdr:rowOff>
    </xdr:to>
    <xdr:pic>
      <xdr:nvPicPr>
        <xdr:cNvPr id="23" name="Kép 22">
          <a:hlinkClick xmlns:r="http://schemas.openxmlformats.org/officeDocument/2006/relationships" r:id="rId43" tooltip="Italien"/>
          <a:extLst>
            <a:ext uri="{FF2B5EF4-FFF2-40B4-BE49-F238E27FC236}">
              <a16:creationId xmlns:a16="http://schemas.microsoft.com/office/drawing/2014/main" id="{CE472C22-D8C4-FB43-615B-738E8ACCA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58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190500</xdr:colOff>
      <xdr:row>25</xdr:row>
      <xdr:rowOff>121920</xdr:rowOff>
    </xdr:to>
    <xdr:pic>
      <xdr:nvPicPr>
        <xdr:cNvPr id="24" name="Kép 23">
          <a:hlinkClick xmlns:r="http://schemas.openxmlformats.org/officeDocument/2006/relationships" r:id="rId45" tooltip="Spanien"/>
          <a:extLst>
            <a:ext uri="{FF2B5EF4-FFF2-40B4-BE49-F238E27FC236}">
              <a16:creationId xmlns:a16="http://schemas.microsoft.com/office/drawing/2014/main" id="{EC56B165-0049-A449-CC22-E5CDE33DF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663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190500</xdr:colOff>
      <xdr:row>26</xdr:row>
      <xdr:rowOff>121920</xdr:rowOff>
    </xdr:to>
    <xdr:pic>
      <xdr:nvPicPr>
        <xdr:cNvPr id="25" name="Kép 24">
          <a:hlinkClick xmlns:r="http://schemas.openxmlformats.org/officeDocument/2006/relationships" r:id="rId47" tooltip="Japan"/>
          <a:extLst>
            <a:ext uri="{FF2B5EF4-FFF2-40B4-BE49-F238E27FC236}">
              <a16:creationId xmlns:a16="http://schemas.microsoft.com/office/drawing/2014/main" id="{B52D8B71-886A-31E3-8BF7-C80B871A2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568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190500</xdr:colOff>
      <xdr:row>27</xdr:row>
      <xdr:rowOff>121920</xdr:rowOff>
    </xdr:to>
    <xdr:pic>
      <xdr:nvPicPr>
        <xdr:cNvPr id="26" name="Kép 25">
          <a:hlinkClick xmlns:r="http://schemas.openxmlformats.org/officeDocument/2006/relationships" r:id="rId49" tooltip="Polen"/>
          <a:extLst>
            <a:ext uri="{FF2B5EF4-FFF2-40B4-BE49-F238E27FC236}">
              <a16:creationId xmlns:a16="http://schemas.microsoft.com/office/drawing/2014/main" id="{F4C893C5-2AC6-7B96-56D0-188834879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73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190500</xdr:colOff>
      <xdr:row>28</xdr:row>
      <xdr:rowOff>121920</xdr:rowOff>
    </xdr:to>
    <xdr:pic>
      <xdr:nvPicPr>
        <xdr:cNvPr id="27" name="Kép 26">
          <a:hlinkClick xmlns:r="http://schemas.openxmlformats.org/officeDocument/2006/relationships" r:id="rId51" tooltip="Estland"/>
          <a:extLst>
            <a:ext uri="{FF2B5EF4-FFF2-40B4-BE49-F238E27FC236}">
              <a16:creationId xmlns:a16="http://schemas.microsoft.com/office/drawing/2014/main" id="{51565492-BCE4-882C-641C-3A0459BC5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78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190500</xdr:colOff>
      <xdr:row>29</xdr:row>
      <xdr:rowOff>121920</xdr:rowOff>
    </xdr:to>
    <xdr:pic>
      <xdr:nvPicPr>
        <xdr:cNvPr id="28" name="Kép 27">
          <a:hlinkClick xmlns:r="http://schemas.openxmlformats.org/officeDocument/2006/relationships" r:id="rId53" tooltip="Tschechien"/>
          <a:extLst>
            <a:ext uri="{FF2B5EF4-FFF2-40B4-BE49-F238E27FC236}">
              <a16:creationId xmlns:a16="http://schemas.microsoft.com/office/drawing/2014/main" id="{430267A9-2FF4-D409-5A46-D9DF95A07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83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190500</xdr:colOff>
      <xdr:row>30</xdr:row>
      <xdr:rowOff>114300</xdr:rowOff>
    </xdr:to>
    <xdr:pic>
      <xdr:nvPicPr>
        <xdr:cNvPr id="29" name="Kép 28">
          <a:hlinkClick xmlns:r="http://schemas.openxmlformats.org/officeDocument/2006/relationships" r:id="rId55" tooltip="Litauen"/>
          <a:extLst>
            <a:ext uri="{FF2B5EF4-FFF2-40B4-BE49-F238E27FC236}">
              <a16:creationId xmlns:a16="http://schemas.microsoft.com/office/drawing/2014/main" id="{09C59FCE-BA42-5146-DC06-092183308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1886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99060</xdr:rowOff>
    </xdr:to>
    <xdr:pic>
      <xdr:nvPicPr>
        <xdr:cNvPr id="30" name="Kép 29">
          <a:hlinkClick xmlns:r="http://schemas.openxmlformats.org/officeDocument/2006/relationships" r:id="rId57" tooltip="Lettland"/>
          <a:extLst>
            <a:ext uri="{FF2B5EF4-FFF2-40B4-BE49-F238E27FC236}">
              <a16:creationId xmlns:a16="http://schemas.microsoft.com/office/drawing/2014/main" id="{C31FF579-090F-1C76-CD44-D7ED05189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09360"/>
          <a:ext cx="19050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190500</xdr:colOff>
      <xdr:row>32</xdr:row>
      <xdr:rowOff>121920</xdr:rowOff>
    </xdr:to>
    <xdr:pic>
      <xdr:nvPicPr>
        <xdr:cNvPr id="31" name="Kép 30">
          <a:hlinkClick xmlns:r="http://schemas.openxmlformats.org/officeDocument/2006/relationships" r:id="rId59" tooltip="Griechenland"/>
          <a:extLst>
            <a:ext uri="{FF2B5EF4-FFF2-40B4-BE49-F238E27FC236}">
              <a16:creationId xmlns:a16="http://schemas.microsoft.com/office/drawing/2014/main" id="{4C81DFCA-BCA3-7E5C-637A-E978D370B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98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190500</xdr:colOff>
      <xdr:row>33</xdr:row>
      <xdr:rowOff>121920</xdr:rowOff>
    </xdr:to>
    <xdr:pic>
      <xdr:nvPicPr>
        <xdr:cNvPr id="32" name="Kép 31">
          <a:hlinkClick xmlns:r="http://schemas.openxmlformats.org/officeDocument/2006/relationships" r:id="rId61" tooltip="Chile"/>
          <a:extLst>
            <a:ext uri="{FF2B5EF4-FFF2-40B4-BE49-F238E27FC236}">
              <a16:creationId xmlns:a16="http://schemas.microsoft.com/office/drawing/2014/main" id="{1F8945A9-69B5-73B8-F701-F5FFB33BC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665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190500</xdr:colOff>
      <xdr:row>34</xdr:row>
      <xdr:rowOff>121920</xdr:rowOff>
    </xdr:to>
    <xdr:pic>
      <xdr:nvPicPr>
        <xdr:cNvPr id="33" name="Kép 32">
          <a:hlinkClick xmlns:r="http://schemas.openxmlformats.org/officeDocument/2006/relationships" r:id="rId63" tooltip="Portugal"/>
          <a:extLst>
            <a:ext uri="{FF2B5EF4-FFF2-40B4-BE49-F238E27FC236}">
              <a16:creationId xmlns:a16="http://schemas.microsoft.com/office/drawing/2014/main" id="{084343BA-68D6-E3BC-79F2-C85C10F52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570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99060</xdr:rowOff>
    </xdr:to>
    <xdr:pic>
      <xdr:nvPicPr>
        <xdr:cNvPr id="34" name="Kép 33">
          <a:hlinkClick xmlns:r="http://schemas.openxmlformats.org/officeDocument/2006/relationships" r:id="rId65" tooltip="Ungarn"/>
          <a:extLst>
            <a:ext uri="{FF2B5EF4-FFF2-40B4-BE49-F238E27FC236}">
              <a16:creationId xmlns:a16="http://schemas.microsoft.com/office/drawing/2014/main" id="{6567FBF4-2A4D-BAAF-F57F-D473E6CB1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47560"/>
          <a:ext cx="19050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121920</xdr:rowOff>
    </xdr:to>
    <xdr:pic>
      <xdr:nvPicPr>
        <xdr:cNvPr id="35" name="Kép 34">
          <a:hlinkClick xmlns:r="http://schemas.openxmlformats.org/officeDocument/2006/relationships" r:id="rId67" tooltip="Slowakei"/>
          <a:extLst>
            <a:ext uri="{FF2B5EF4-FFF2-40B4-BE49-F238E27FC236}">
              <a16:creationId xmlns:a16="http://schemas.microsoft.com/office/drawing/2014/main" id="{A1BC3515-4856-8853-B02B-127EB1979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80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190500</xdr:colOff>
      <xdr:row>37</xdr:row>
      <xdr:rowOff>106680</xdr:rowOff>
    </xdr:to>
    <xdr:pic>
      <xdr:nvPicPr>
        <xdr:cNvPr id="36" name="Kép 35">
          <a:hlinkClick xmlns:r="http://schemas.openxmlformats.org/officeDocument/2006/relationships" r:id="rId69" tooltip="Mexiko"/>
          <a:extLst>
            <a:ext uri="{FF2B5EF4-FFF2-40B4-BE49-F238E27FC236}">
              <a16:creationId xmlns:a16="http://schemas.microsoft.com/office/drawing/2014/main" id="{87CBECEF-5536-B0CC-36D9-DEF9EEF60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8560"/>
          <a:ext cx="19050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16</xdr:row>
      <xdr:rowOff>0</xdr:rowOff>
    </xdr:from>
    <xdr:ext cx="190500" cy="106680"/>
    <xdr:pic>
      <xdr:nvPicPr>
        <xdr:cNvPr id="37" name="Kép 36">
          <a:hlinkClick xmlns:r="http://schemas.openxmlformats.org/officeDocument/2006/relationships" r:id="rId7" tooltip="Vereinigte Staaten"/>
          <a:extLst>
            <a:ext uri="{FF2B5EF4-FFF2-40B4-BE49-F238E27FC236}">
              <a16:creationId xmlns:a16="http://schemas.microsoft.com/office/drawing/2014/main" id="{D731DF97-AECD-4C66-B0D8-1035B85A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3480"/>
          <a:ext cx="19050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68579</xdr:colOff>
      <xdr:row>0</xdr:row>
      <xdr:rowOff>68580</xdr:rowOff>
    </xdr:from>
    <xdr:to>
      <xdr:col>13</xdr:col>
      <xdr:colOff>581024</xdr:colOff>
      <xdr:row>15</xdr:row>
      <xdr:rowOff>68580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6A2A41-5876-7190-83D1-34EACF1A41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17</xdr:row>
      <xdr:rowOff>0</xdr:rowOff>
    </xdr:from>
    <xdr:to>
      <xdr:col>13</xdr:col>
      <xdr:colOff>533400</xdr:colOff>
      <xdr:row>32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74454F6-449A-4DE3-B170-A124041D8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190500</xdr:colOff>
      <xdr:row>5</xdr:row>
      <xdr:rowOff>114300</xdr:rowOff>
    </xdr:to>
    <xdr:pic>
      <xdr:nvPicPr>
        <xdr:cNvPr id="2" name="Kép 1">
          <a:hlinkClick xmlns:r="http://schemas.openxmlformats.org/officeDocument/2006/relationships" r:id="rId1" tooltip="Luxemburg"/>
          <a:extLst>
            <a:ext uri="{FF2B5EF4-FFF2-40B4-BE49-F238E27FC236}">
              <a16:creationId xmlns:a16="http://schemas.microsoft.com/office/drawing/2014/main" id="{9AB10FEF-20DE-4880-ADA3-00EB24772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88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190500</xdr:colOff>
      <xdr:row>6</xdr:row>
      <xdr:rowOff>137160</xdr:rowOff>
    </xdr:to>
    <xdr:pic>
      <xdr:nvPicPr>
        <xdr:cNvPr id="3" name="Kép 2">
          <a:hlinkClick xmlns:r="http://schemas.openxmlformats.org/officeDocument/2006/relationships" r:id="rId3" tooltip="Island"/>
          <a:extLst>
            <a:ext uri="{FF2B5EF4-FFF2-40B4-BE49-F238E27FC236}">
              <a16:creationId xmlns:a16="http://schemas.microsoft.com/office/drawing/2014/main" id="{767B25AC-6CA8-4DF3-BD9A-36C369C4F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9050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190500</xdr:colOff>
      <xdr:row>7</xdr:row>
      <xdr:rowOff>121920</xdr:rowOff>
    </xdr:to>
    <xdr:pic>
      <xdr:nvPicPr>
        <xdr:cNvPr id="4" name="Kép 3">
          <a:hlinkClick xmlns:r="http://schemas.openxmlformats.org/officeDocument/2006/relationships" r:id="rId5" tooltip="Schweiz"/>
          <a:extLst>
            <a:ext uri="{FF2B5EF4-FFF2-40B4-BE49-F238E27FC236}">
              <a16:creationId xmlns:a16="http://schemas.microsoft.com/office/drawing/2014/main" id="{67488742-7546-4D58-8DC6-8DDA79485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8</xdr:row>
      <xdr:rowOff>106680</xdr:rowOff>
    </xdr:to>
    <xdr:pic>
      <xdr:nvPicPr>
        <xdr:cNvPr id="5" name="Kép 4">
          <a:hlinkClick xmlns:r="http://schemas.openxmlformats.org/officeDocument/2006/relationships" r:id="rId7" tooltip="Vereinigte Staaten"/>
          <a:extLst>
            <a:ext uri="{FF2B5EF4-FFF2-40B4-BE49-F238E27FC236}">
              <a16:creationId xmlns:a16="http://schemas.microsoft.com/office/drawing/2014/main" id="{D2A1969B-CCC2-45A8-8C72-C9837EB52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5380"/>
          <a:ext cx="19050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190500</xdr:colOff>
      <xdr:row>9</xdr:row>
      <xdr:rowOff>144780</xdr:rowOff>
    </xdr:to>
    <xdr:pic>
      <xdr:nvPicPr>
        <xdr:cNvPr id="6" name="Kép 5">
          <a:hlinkClick xmlns:r="http://schemas.openxmlformats.org/officeDocument/2006/relationships" r:id="rId9" tooltip="Dänemark"/>
          <a:extLst>
            <a:ext uri="{FF2B5EF4-FFF2-40B4-BE49-F238E27FC236}">
              <a16:creationId xmlns:a16="http://schemas.microsoft.com/office/drawing/2014/main" id="{EE5AEBF2-A2BB-4CF0-9503-76F0F19BA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2080"/>
          <a:ext cx="19050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10</xdr:row>
      <xdr:rowOff>121920</xdr:rowOff>
    </xdr:to>
    <xdr:pic>
      <xdr:nvPicPr>
        <xdr:cNvPr id="7" name="Kép 6">
          <a:hlinkClick xmlns:r="http://schemas.openxmlformats.org/officeDocument/2006/relationships" r:id="rId11" tooltip="Niederlande"/>
          <a:extLst>
            <a:ext uri="{FF2B5EF4-FFF2-40B4-BE49-F238E27FC236}">
              <a16:creationId xmlns:a16="http://schemas.microsoft.com/office/drawing/2014/main" id="{02C1ADEE-6944-4B48-9DF4-F4E91710D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25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190500</xdr:colOff>
      <xdr:row>11</xdr:row>
      <xdr:rowOff>121920</xdr:rowOff>
    </xdr:to>
    <xdr:pic>
      <xdr:nvPicPr>
        <xdr:cNvPr id="8" name="Kép 7">
          <a:hlinkClick xmlns:r="http://schemas.openxmlformats.org/officeDocument/2006/relationships" r:id="rId13" tooltip="Belgien"/>
          <a:extLst>
            <a:ext uri="{FF2B5EF4-FFF2-40B4-BE49-F238E27FC236}">
              <a16:creationId xmlns:a16="http://schemas.microsoft.com/office/drawing/2014/main" id="{D235D099-80D9-496D-A79D-B6A60B244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30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175260</xdr:colOff>
      <xdr:row>12</xdr:row>
      <xdr:rowOff>121920</xdr:rowOff>
    </xdr:to>
    <xdr:pic>
      <xdr:nvPicPr>
        <xdr:cNvPr id="9" name="Kép 8">
          <a:hlinkClick xmlns:r="http://schemas.openxmlformats.org/officeDocument/2006/relationships" r:id="rId15" tooltip="Norwegen"/>
          <a:extLst>
            <a:ext uri="{FF2B5EF4-FFF2-40B4-BE49-F238E27FC236}">
              <a16:creationId xmlns:a16="http://schemas.microsoft.com/office/drawing/2014/main" id="{8645EA05-0690-4693-B156-1D01DBD9A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73580"/>
          <a:ext cx="17526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190500</xdr:colOff>
      <xdr:row>13</xdr:row>
      <xdr:rowOff>99060</xdr:rowOff>
    </xdr:to>
    <xdr:pic>
      <xdr:nvPicPr>
        <xdr:cNvPr id="10" name="Kép 9">
          <a:hlinkClick xmlns:r="http://schemas.openxmlformats.org/officeDocument/2006/relationships" r:id="rId17" tooltip="Australien"/>
          <a:extLst>
            <a:ext uri="{FF2B5EF4-FFF2-40B4-BE49-F238E27FC236}">
              <a16:creationId xmlns:a16="http://schemas.microsoft.com/office/drawing/2014/main" id="{C006EC66-75BD-489B-A194-B28EE9B30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4080"/>
          <a:ext cx="19050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190500</xdr:colOff>
      <xdr:row>14</xdr:row>
      <xdr:rowOff>121920</xdr:rowOff>
    </xdr:to>
    <xdr:pic>
      <xdr:nvPicPr>
        <xdr:cNvPr id="11" name="Kép 10">
          <a:hlinkClick xmlns:r="http://schemas.openxmlformats.org/officeDocument/2006/relationships" r:id="rId19" tooltip="Österreich"/>
          <a:extLst>
            <a:ext uri="{FF2B5EF4-FFF2-40B4-BE49-F238E27FC236}">
              <a16:creationId xmlns:a16="http://schemas.microsoft.com/office/drawing/2014/main" id="{81B605F3-2472-419E-A041-24F235F1A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45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190500</xdr:colOff>
      <xdr:row>15</xdr:row>
      <xdr:rowOff>114300</xdr:rowOff>
    </xdr:to>
    <xdr:pic>
      <xdr:nvPicPr>
        <xdr:cNvPr id="12" name="Kép 11">
          <a:hlinkClick xmlns:r="http://schemas.openxmlformats.org/officeDocument/2006/relationships" r:id="rId21" tooltip="Deutschland"/>
          <a:extLst>
            <a:ext uri="{FF2B5EF4-FFF2-40B4-BE49-F238E27FC236}">
              <a16:creationId xmlns:a16="http://schemas.microsoft.com/office/drawing/2014/main" id="{705FF4A8-543D-4129-8584-57E5DAD49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508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190500</xdr:colOff>
      <xdr:row>16</xdr:row>
      <xdr:rowOff>99060</xdr:rowOff>
    </xdr:to>
    <xdr:pic>
      <xdr:nvPicPr>
        <xdr:cNvPr id="13" name="Kép 12">
          <a:hlinkClick xmlns:r="http://schemas.openxmlformats.org/officeDocument/2006/relationships" r:id="rId23" tooltip="Kanada"/>
          <a:extLst>
            <a:ext uri="{FF2B5EF4-FFF2-40B4-BE49-F238E27FC236}">
              <a16:creationId xmlns:a16="http://schemas.microsoft.com/office/drawing/2014/main" id="{AC95214D-DFCE-47A9-AA62-F13E49F48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35580"/>
          <a:ext cx="19050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190500</xdr:colOff>
      <xdr:row>17</xdr:row>
      <xdr:rowOff>99060</xdr:rowOff>
    </xdr:to>
    <xdr:pic>
      <xdr:nvPicPr>
        <xdr:cNvPr id="14" name="Kép 13">
          <a:hlinkClick xmlns:r="http://schemas.openxmlformats.org/officeDocument/2006/relationships" r:id="rId25" tooltip="Irland"/>
          <a:extLst>
            <a:ext uri="{FF2B5EF4-FFF2-40B4-BE49-F238E27FC236}">
              <a16:creationId xmlns:a16="http://schemas.microsoft.com/office/drawing/2014/main" id="{E8FBF978-85F2-41B7-A88B-ADFF8E639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26080"/>
          <a:ext cx="19050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190500</xdr:colOff>
      <xdr:row>18</xdr:row>
      <xdr:rowOff>99060</xdr:rowOff>
    </xdr:to>
    <xdr:pic>
      <xdr:nvPicPr>
        <xdr:cNvPr id="15" name="Kép 14">
          <a:hlinkClick xmlns:r="http://schemas.openxmlformats.org/officeDocument/2006/relationships" r:id="rId27" tooltip="Vereinigtes Königreich"/>
          <a:extLst>
            <a:ext uri="{FF2B5EF4-FFF2-40B4-BE49-F238E27FC236}">
              <a16:creationId xmlns:a16="http://schemas.microsoft.com/office/drawing/2014/main" id="{1797A6C0-F0DB-430E-BD76-414564787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16580"/>
          <a:ext cx="19050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190500</xdr:colOff>
      <xdr:row>19</xdr:row>
      <xdr:rowOff>121920</xdr:rowOff>
    </xdr:to>
    <xdr:pic>
      <xdr:nvPicPr>
        <xdr:cNvPr id="16" name="Kép 15">
          <a:hlinkClick xmlns:r="http://schemas.openxmlformats.org/officeDocument/2006/relationships" r:id="rId29" tooltip="Schweden"/>
          <a:extLst>
            <a:ext uri="{FF2B5EF4-FFF2-40B4-BE49-F238E27FC236}">
              <a16:creationId xmlns:a16="http://schemas.microsoft.com/office/drawing/2014/main" id="{A26993D4-9935-433C-A0EA-A87C9AEB2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832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190500</xdr:colOff>
      <xdr:row>20</xdr:row>
      <xdr:rowOff>121920</xdr:rowOff>
    </xdr:to>
    <xdr:pic>
      <xdr:nvPicPr>
        <xdr:cNvPr id="17" name="Kép 16">
          <a:hlinkClick xmlns:r="http://schemas.openxmlformats.org/officeDocument/2006/relationships" r:id="rId31" tooltip="Frankreich"/>
          <a:extLst>
            <a:ext uri="{FF2B5EF4-FFF2-40B4-BE49-F238E27FC236}">
              <a16:creationId xmlns:a16="http://schemas.microsoft.com/office/drawing/2014/main" id="{4F4B0DA0-75B1-444A-87C4-DEA6F6FDE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37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190500</xdr:colOff>
      <xdr:row>21</xdr:row>
      <xdr:rowOff>114300</xdr:rowOff>
    </xdr:to>
    <xdr:pic>
      <xdr:nvPicPr>
        <xdr:cNvPr id="18" name="Kép 17">
          <a:hlinkClick xmlns:r="http://schemas.openxmlformats.org/officeDocument/2006/relationships" r:id="rId33" tooltip="Finnland"/>
          <a:extLst>
            <a:ext uri="{FF2B5EF4-FFF2-40B4-BE49-F238E27FC236}">
              <a16:creationId xmlns:a16="http://schemas.microsoft.com/office/drawing/2014/main" id="{D390FC4E-7CAF-4AB0-BD82-63C05C3AF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6428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190500</xdr:colOff>
      <xdr:row>22</xdr:row>
      <xdr:rowOff>99060</xdr:rowOff>
    </xdr:to>
    <xdr:pic>
      <xdr:nvPicPr>
        <xdr:cNvPr id="19" name="Kép 18">
          <a:hlinkClick xmlns:r="http://schemas.openxmlformats.org/officeDocument/2006/relationships" r:id="rId35" tooltip="Neuseeland"/>
          <a:extLst>
            <a:ext uri="{FF2B5EF4-FFF2-40B4-BE49-F238E27FC236}">
              <a16:creationId xmlns:a16="http://schemas.microsoft.com/office/drawing/2014/main" id="{0549E0C5-DA6F-43CB-AD23-466DE8312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4780"/>
          <a:ext cx="19050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190500</xdr:colOff>
      <xdr:row>23</xdr:row>
      <xdr:rowOff>121920</xdr:rowOff>
    </xdr:to>
    <xdr:pic>
      <xdr:nvPicPr>
        <xdr:cNvPr id="20" name="Kép 19">
          <a:hlinkClick xmlns:r="http://schemas.openxmlformats.org/officeDocument/2006/relationships" r:id="rId37" tooltip="Südkorea"/>
          <a:extLst>
            <a:ext uri="{FF2B5EF4-FFF2-40B4-BE49-F238E27FC236}">
              <a16:creationId xmlns:a16="http://schemas.microsoft.com/office/drawing/2014/main" id="{26404438-814E-4064-B860-0D9124FF7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452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190500</xdr:colOff>
      <xdr:row>24</xdr:row>
      <xdr:rowOff>99060</xdr:rowOff>
    </xdr:to>
    <xdr:pic>
      <xdr:nvPicPr>
        <xdr:cNvPr id="21" name="Kép 20">
          <a:hlinkClick xmlns:r="http://schemas.openxmlformats.org/officeDocument/2006/relationships" r:id="rId39" tooltip="Slowenien"/>
          <a:extLst>
            <a:ext uri="{FF2B5EF4-FFF2-40B4-BE49-F238E27FC236}">
              <a16:creationId xmlns:a16="http://schemas.microsoft.com/office/drawing/2014/main" id="{89B7A174-737E-431F-BE0A-C46927C6C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35780"/>
          <a:ext cx="19050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190500</xdr:colOff>
      <xdr:row>25</xdr:row>
      <xdr:rowOff>144780</xdr:rowOff>
    </xdr:to>
    <xdr:pic>
      <xdr:nvPicPr>
        <xdr:cNvPr id="22" name="Kép 21">
          <a:hlinkClick xmlns:r="http://schemas.openxmlformats.org/officeDocument/2006/relationships" r:id="rId41" tooltip="Israel"/>
          <a:extLst>
            <a:ext uri="{FF2B5EF4-FFF2-40B4-BE49-F238E27FC236}">
              <a16:creationId xmlns:a16="http://schemas.microsoft.com/office/drawing/2014/main" id="{BDD4488A-636A-46C0-AAF0-AF6F48005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26280"/>
          <a:ext cx="19050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190500</xdr:colOff>
      <xdr:row>26</xdr:row>
      <xdr:rowOff>121920</xdr:rowOff>
    </xdr:to>
    <xdr:pic>
      <xdr:nvPicPr>
        <xdr:cNvPr id="23" name="Kép 22">
          <a:hlinkClick xmlns:r="http://schemas.openxmlformats.org/officeDocument/2006/relationships" r:id="rId43" tooltip="Italien"/>
          <a:extLst>
            <a:ext uri="{FF2B5EF4-FFF2-40B4-BE49-F238E27FC236}">
              <a16:creationId xmlns:a16="http://schemas.microsoft.com/office/drawing/2014/main" id="{7486A1C8-7AE1-4976-A65C-2B04C826F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167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190500</xdr:colOff>
      <xdr:row>27</xdr:row>
      <xdr:rowOff>121920</xdr:rowOff>
    </xdr:to>
    <xdr:pic>
      <xdr:nvPicPr>
        <xdr:cNvPr id="24" name="Kép 23">
          <a:hlinkClick xmlns:r="http://schemas.openxmlformats.org/officeDocument/2006/relationships" r:id="rId45" tooltip="Spanien"/>
          <a:extLst>
            <a:ext uri="{FF2B5EF4-FFF2-40B4-BE49-F238E27FC236}">
              <a16:creationId xmlns:a16="http://schemas.microsoft.com/office/drawing/2014/main" id="{6C4B57DD-85E2-4DF4-8DE1-EC704B91D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072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190500</xdr:colOff>
      <xdr:row>28</xdr:row>
      <xdr:rowOff>121920</xdr:rowOff>
    </xdr:to>
    <xdr:pic>
      <xdr:nvPicPr>
        <xdr:cNvPr id="25" name="Kép 24">
          <a:hlinkClick xmlns:r="http://schemas.openxmlformats.org/officeDocument/2006/relationships" r:id="rId47" tooltip="Japan"/>
          <a:extLst>
            <a:ext uri="{FF2B5EF4-FFF2-40B4-BE49-F238E27FC236}">
              <a16:creationId xmlns:a16="http://schemas.microsoft.com/office/drawing/2014/main" id="{27200AA0-9BC2-45F4-A4D4-A965A7F91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977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190500</xdr:colOff>
      <xdr:row>29</xdr:row>
      <xdr:rowOff>121920</xdr:rowOff>
    </xdr:to>
    <xdr:pic>
      <xdr:nvPicPr>
        <xdr:cNvPr id="26" name="Kép 25">
          <a:hlinkClick xmlns:r="http://schemas.openxmlformats.org/officeDocument/2006/relationships" r:id="rId49" tooltip="Polen"/>
          <a:extLst>
            <a:ext uri="{FF2B5EF4-FFF2-40B4-BE49-F238E27FC236}">
              <a16:creationId xmlns:a16="http://schemas.microsoft.com/office/drawing/2014/main" id="{7A3F2FF7-73C4-4945-AE63-D92A8C3BA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82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190500</xdr:colOff>
      <xdr:row>30</xdr:row>
      <xdr:rowOff>121920</xdr:rowOff>
    </xdr:to>
    <xdr:pic>
      <xdr:nvPicPr>
        <xdr:cNvPr id="27" name="Kép 26">
          <a:hlinkClick xmlns:r="http://schemas.openxmlformats.org/officeDocument/2006/relationships" r:id="rId51" tooltip="Estland"/>
          <a:extLst>
            <a:ext uri="{FF2B5EF4-FFF2-40B4-BE49-F238E27FC236}">
              <a16:creationId xmlns:a16="http://schemas.microsoft.com/office/drawing/2014/main" id="{46EB0D9C-13D0-4DEA-A2B6-25CE27A6F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787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121920</xdr:rowOff>
    </xdr:to>
    <xdr:pic>
      <xdr:nvPicPr>
        <xdr:cNvPr id="28" name="Kép 27">
          <a:hlinkClick xmlns:r="http://schemas.openxmlformats.org/officeDocument/2006/relationships" r:id="rId53" tooltip="Tschechien"/>
          <a:extLst>
            <a:ext uri="{FF2B5EF4-FFF2-40B4-BE49-F238E27FC236}">
              <a16:creationId xmlns:a16="http://schemas.microsoft.com/office/drawing/2014/main" id="{DA831B71-1540-45AB-A40B-DCDC98515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692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190500</xdr:colOff>
      <xdr:row>32</xdr:row>
      <xdr:rowOff>114300</xdr:rowOff>
    </xdr:to>
    <xdr:pic>
      <xdr:nvPicPr>
        <xdr:cNvPr id="29" name="Kép 28">
          <a:hlinkClick xmlns:r="http://schemas.openxmlformats.org/officeDocument/2006/relationships" r:id="rId55" tooltip="Litauen"/>
          <a:extLst>
            <a:ext uri="{FF2B5EF4-FFF2-40B4-BE49-F238E27FC236}">
              <a16:creationId xmlns:a16="http://schemas.microsoft.com/office/drawing/2014/main" id="{4CE097CE-442F-4676-A03B-FC5750AD3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978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190500</xdr:colOff>
      <xdr:row>33</xdr:row>
      <xdr:rowOff>99060</xdr:rowOff>
    </xdr:to>
    <xdr:pic>
      <xdr:nvPicPr>
        <xdr:cNvPr id="30" name="Kép 29">
          <a:hlinkClick xmlns:r="http://schemas.openxmlformats.org/officeDocument/2006/relationships" r:id="rId57" tooltip="Lettland"/>
          <a:extLst>
            <a:ext uri="{FF2B5EF4-FFF2-40B4-BE49-F238E27FC236}">
              <a16:creationId xmlns:a16="http://schemas.microsoft.com/office/drawing/2014/main" id="{7FEAE9C1-B747-43A9-BF62-016F91B8E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50280"/>
          <a:ext cx="19050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190500</xdr:colOff>
      <xdr:row>34</xdr:row>
      <xdr:rowOff>121920</xdr:rowOff>
    </xdr:to>
    <xdr:pic>
      <xdr:nvPicPr>
        <xdr:cNvPr id="31" name="Kép 30">
          <a:hlinkClick xmlns:r="http://schemas.openxmlformats.org/officeDocument/2006/relationships" r:id="rId59" tooltip="Griechenland"/>
          <a:extLst>
            <a:ext uri="{FF2B5EF4-FFF2-40B4-BE49-F238E27FC236}">
              <a16:creationId xmlns:a16="http://schemas.microsoft.com/office/drawing/2014/main" id="{DD543F95-40B2-433B-A4DF-488CA331A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407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121920</xdr:rowOff>
    </xdr:to>
    <xdr:pic>
      <xdr:nvPicPr>
        <xdr:cNvPr id="32" name="Kép 31">
          <a:hlinkClick xmlns:r="http://schemas.openxmlformats.org/officeDocument/2006/relationships" r:id="rId61" tooltip="Chile"/>
          <a:extLst>
            <a:ext uri="{FF2B5EF4-FFF2-40B4-BE49-F238E27FC236}">
              <a16:creationId xmlns:a16="http://schemas.microsoft.com/office/drawing/2014/main" id="{2C91A992-0D96-4682-9137-19560ACD9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312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121920</xdr:rowOff>
    </xdr:to>
    <xdr:pic>
      <xdr:nvPicPr>
        <xdr:cNvPr id="33" name="Kép 32">
          <a:hlinkClick xmlns:r="http://schemas.openxmlformats.org/officeDocument/2006/relationships" r:id="rId63" tooltip="Portugal"/>
          <a:extLst>
            <a:ext uri="{FF2B5EF4-FFF2-40B4-BE49-F238E27FC236}">
              <a16:creationId xmlns:a16="http://schemas.microsoft.com/office/drawing/2014/main" id="{E42C7939-B930-4E9A-9AC0-752F0AADF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17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190500</xdr:colOff>
      <xdr:row>37</xdr:row>
      <xdr:rowOff>99060</xdr:rowOff>
    </xdr:to>
    <xdr:pic>
      <xdr:nvPicPr>
        <xdr:cNvPr id="34" name="Kép 33">
          <a:hlinkClick xmlns:r="http://schemas.openxmlformats.org/officeDocument/2006/relationships" r:id="rId65" tooltip="Ungarn"/>
          <a:extLst>
            <a:ext uri="{FF2B5EF4-FFF2-40B4-BE49-F238E27FC236}">
              <a16:creationId xmlns:a16="http://schemas.microsoft.com/office/drawing/2014/main" id="{8287C8BD-524B-4C78-91BD-5CE782F96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2280"/>
          <a:ext cx="19050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190500</xdr:colOff>
      <xdr:row>38</xdr:row>
      <xdr:rowOff>121920</xdr:rowOff>
    </xdr:to>
    <xdr:pic>
      <xdr:nvPicPr>
        <xdr:cNvPr id="35" name="Kép 34">
          <a:hlinkClick xmlns:r="http://schemas.openxmlformats.org/officeDocument/2006/relationships" r:id="rId67" tooltip="Slowakei"/>
          <a:extLst>
            <a:ext uri="{FF2B5EF4-FFF2-40B4-BE49-F238E27FC236}">
              <a16:creationId xmlns:a16="http://schemas.microsoft.com/office/drawing/2014/main" id="{684FB919-F6D5-4AD1-A604-AD1D1BA04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0278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190500</xdr:colOff>
      <xdr:row>39</xdr:row>
      <xdr:rowOff>106680</xdr:rowOff>
    </xdr:to>
    <xdr:pic>
      <xdr:nvPicPr>
        <xdr:cNvPr id="36" name="Kép 35">
          <a:hlinkClick xmlns:r="http://schemas.openxmlformats.org/officeDocument/2006/relationships" r:id="rId69" tooltip="Mexiko"/>
          <a:extLst>
            <a:ext uri="{FF2B5EF4-FFF2-40B4-BE49-F238E27FC236}">
              <a16:creationId xmlns:a16="http://schemas.microsoft.com/office/drawing/2014/main" id="{09D39828-8343-4A54-9421-3A0383E9D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93280"/>
          <a:ext cx="19050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137160</xdr:colOff>
      <xdr:row>0</xdr:row>
      <xdr:rowOff>167640</xdr:rowOff>
    </xdr:from>
    <xdr:to>
      <xdr:col>12</xdr:col>
      <xdr:colOff>441960</xdr:colOff>
      <xdr:row>15</xdr:row>
      <xdr:rowOff>167640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9A4B24D-0A05-78DF-C940-4FE3BB393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1040191</xdr:colOff>
      <xdr:row>17</xdr:row>
      <xdr:rowOff>0</xdr:rowOff>
    </xdr:from>
    <xdr:to>
      <xdr:col>10</xdr:col>
      <xdr:colOff>169335</xdr:colOff>
      <xdr:row>36</xdr:row>
      <xdr:rowOff>96761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C11990A-1943-46B1-9D38-91089D3B3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18</xdr:col>
      <xdr:colOff>338667</xdr:colOff>
      <xdr:row>36</xdr:row>
      <xdr:rowOff>48381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577BD7C-CBB5-48D6-933D-B8D1D0DEC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17</xdr:row>
      <xdr:rowOff>-1</xdr:rowOff>
    </xdr:from>
    <xdr:to>
      <xdr:col>27</xdr:col>
      <xdr:colOff>241905</xdr:colOff>
      <xdr:row>36</xdr:row>
      <xdr:rowOff>-1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03E9905-A688-4BA3-9F57-C5B347355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198120</xdr:colOff>
      <xdr:row>5</xdr:row>
      <xdr:rowOff>144780</xdr:rowOff>
    </xdr:to>
    <xdr:pic>
      <xdr:nvPicPr>
        <xdr:cNvPr id="2" name="Kép 1" descr="Albania">
          <a:hlinkClick xmlns:r="http://schemas.openxmlformats.org/officeDocument/2006/relationships" r:id="rId1" tooltip="Albania"/>
          <a:extLst>
            <a:ext uri="{FF2B5EF4-FFF2-40B4-BE49-F238E27FC236}">
              <a16:creationId xmlns:a16="http://schemas.microsoft.com/office/drawing/2014/main" id="{1C9E1FEA-678A-A80A-9A10-6B05537A4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30140"/>
          <a:ext cx="1981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205740</xdr:colOff>
      <xdr:row>5</xdr:row>
      <xdr:rowOff>0</xdr:rowOff>
    </xdr:from>
    <xdr:to>
      <xdr:col>0</xdr:col>
      <xdr:colOff>396240</xdr:colOff>
      <xdr:row>5</xdr:row>
      <xdr:rowOff>137160</xdr:rowOff>
    </xdr:to>
    <xdr:pic>
      <xdr:nvPicPr>
        <xdr:cNvPr id="3" name="Kép 2">
          <a:hlinkClick xmlns:r="http://schemas.openxmlformats.org/officeDocument/2006/relationships" r:id="rId3" tooltip="Central European Free Trade Agreement"/>
          <a:extLst>
            <a:ext uri="{FF2B5EF4-FFF2-40B4-BE49-F238E27FC236}">
              <a16:creationId xmlns:a16="http://schemas.microsoft.com/office/drawing/2014/main" id="{2A811FA5-CB98-A41C-8C27-85E40552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4930140"/>
          <a:ext cx="19050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220980</xdr:colOff>
      <xdr:row>6</xdr:row>
      <xdr:rowOff>114300</xdr:rowOff>
    </xdr:to>
    <xdr:pic>
      <xdr:nvPicPr>
        <xdr:cNvPr id="4" name="Kép 3" descr="Armenia">
          <a:hlinkClick xmlns:r="http://schemas.openxmlformats.org/officeDocument/2006/relationships" r:id="rId5" tooltip="Armenia"/>
          <a:extLst>
            <a:ext uri="{FF2B5EF4-FFF2-40B4-BE49-F238E27FC236}">
              <a16:creationId xmlns:a16="http://schemas.microsoft.com/office/drawing/2014/main" id="{3BBF4512-D988-3267-ED96-86FD95003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03520"/>
          <a:ext cx="22098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6</xdr:row>
      <xdr:rowOff>0</xdr:rowOff>
    </xdr:from>
    <xdr:to>
      <xdr:col>0</xdr:col>
      <xdr:colOff>419100</xdr:colOff>
      <xdr:row>6</xdr:row>
      <xdr:rowOff>121920</xdr:rowOff>
    </xdr:to>
    <xdr:pic>
      <xdr:nvPicPr>
        <xdr:cNvPr id="5" name="Kép 4">
          <a:hlinkClick xmlns:r="http://schemas.openxmlformats.org/officeDocument/2006/relationships" r:id="rId7" tooltip="Eurasian Economic Union"/>
          <a:extLst>
            <a:ext uri="{FF2B5EF4-FFF2-40B4-BE49-F238E27FC236}">
              <a16:creationId xmlns:a16="http://schemas.microsoft.com/office/drawing/2014/main" id="{3DBEBCB5-1CE7-6D39-3712-888E047F2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30352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220980</xdr:colOff>
      <xdr:row>7</xdr:row>
      <xdr:rowOff>144780</xdr:rowOff>
    </xdr:to>
    <xdr:pic>
      <xdr:nvPicPr>
        <xdr:cNvPr id="6" name="Kép 5" descr="Austria">
          <a:hlinkClick xmlns:r="http://schemas.openxmlformats.org/officeDocument/2006/relationships" r:id="rId9" tooltip="Austria"/>
          <a:extLst>
            <a:ext uri="{FF2B5EF4-FFF2-40B4-BE49-F238E27FC236}">
              <a16:creationId xmlns:a16="http://schemas.microsoft.com/office/drawing/2014/main" id="{C51B8FDF-4AA3-ED75-3966-6ED69E031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978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7</xdr:row>
      <xdr:rowOff>0</xdr:rowOff>
    </xdr:from>
    <xdr:to>
      <xdr:col>0</xdr:col>
      <xdr:colOff>449580</xdr:colOff>
      <xdr:row>7</xdr:row>
      <xdr:rowOff>144780</xdr:rowOff>
    </xdr:to>
    <xdr:pic>
      <xdr:nvPicPr>
        <xdr:cNvPr id="7" name="Kép 6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D1031EF7-38DC-5AAF-3C8A-9EA548F70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85978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7</xdr:row>
      <xdr:rowOff>0</xdr:rowOff>
    </xdr:from>
    <xdr:to>
      <xdr:col>0</xdr:col>
      <xdr:colOff>647700</xdr:colOff>
      <xdr:row>7</xdr:row>
      <xdr:rowOff>160020</xdr:rowOff>
    </xdr:to>
    <xdr:pic>
      <xdr:nvPicPr>
        <xdr:cNvPr id="8" name="Kép 7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05417419-951C-231B-A8D9-974E51D01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85978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220980</xdr:colOff>
      <xdr:row>8</xdr:row>
      <xdr:rowOff>114300</xdr:rowOff>
    </xdr:to>
    <xdr:pic>
      <xdr:nvPicPr>
        <xdr:cNvPr id="9" name="Kép 8" descr="Azerbaijan">
          <a:hlinkClick xmlns:r="http://schemas.openxmlformats.org/officeDocument/2006/relationships" r:id="rId15" tooltip="Azerbaijan"/>
          <a:extLst>
            <a:ext uri="{FF2B5EF4-FFF2-40B4-BE49-F238E27FC236}">
              <a16:creationId xmlns:a16="http://schemas.microsoft.com/office/drawing/2014/main" id="{F095325A-0CE5-B207-2A02-775F3BFF3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50280"/>
          <a:ext cx="22098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8</xdr:row>
      <xdr:rowOff>0</xdr:rowOff>
    </xdr:from>
    <xdr:to>
      <xdr:col>0</xdr:col>
      <xdr:colOff>419100</xdr:colOff>
      <xdr:row>8</xdr:row>
      <xdr:rowOff>76200</xdr:rowOff>
    </xdr:to>
    <xdr:pic>
      <xdr:nvPicPr>
        <xdr:cNvPr id="10" name="Kép 9" descr="GUAM Organization for Democracy and Economic Development">
          <a:hlinkClick xmlns:r="http://schemas.openxmlformats.org/officeDocument/2006/relationships" r:id="rId17" tooltip="GUAM Organization for Democracy and Economic Development"/>
          <a:extLst>
            <a:ext uri="{FF2B5EF4-FFF2-40B4-BE49-F238E27FC236}">
              <a16:creationId xmlns:a16="http://schemas.microsoft.com/office/drawing/2014/main" id="{8F919833-9A18-AFDD-48B4-9E4F66D16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050280"/>
          <a:ext cx="1905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220980</xdr:colOff>
      <xdr:row>9</xdr:row>
      <xdr:rowOff>114300</xdr:rowOff>
    </xdr:to>
    <xdr:pic>
      <xdr:nvPicPr>
        <xdr:cNvPr id="11" name="Kép 10" descr="Belarus">
          <a:hlinkClick xmlns:r="http://schemas.openxmlformats.org/officeDocument/2006/relationships" r:id="rId19" tooltip="Belarus"/>
          <a:extLst>
            <a:ext uri="{FF2B5EF4-FFF2-40B4-BE49-F238E27FC236}">
              <a16:creationId xmlns:a16="http://schemas.microsoft.com/office/drawing/2014/main" id="{A9FDCADE-98E5-864A-FA29-BF714E3AF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23660"/>
          <a:ext cx="22098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9</xdr:row>
      <xdr:rowOff>0</xdr:rowOff>
    </xdr:from>
    <xdr:to>
      <xdr:col>0</xdr:col>
      <xdr:colOff>419100</xdr:colOff>
      <xdr:row>9</xdr:row>
      <xdr:rowOff>121920</xdr:rowOff>
    </xdr:to>
    <xdr:pic>
      <xdr:nvPicPr>
        <xdr:cNvPr id="12" name="Kép 11">
          <a:hlinkClick xmlns:r="http://schemas.openxmlformats.org/officeDocument/2006/relationships" r:id="rId7" tooltip="Eurasian Economic Union"/>
          <a:extLst>
            <a:ext uri="{FF2B5EF4-FFF2-40B4-BE49-F238E27FC236}">
              <a16:creationId xmlns:a16="http://schemas.microsoft.com/office/drawing/2014/main" id="{80DE1509-7E58-BDE4-6CDE-A1A4C0B24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42366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220980</xdr:colOff>
      <xdr:row>10</xdr:row>
      <xdr:rowOff>144780</xdr:rowOff>
    </xdr:to>
    <xdr:pic>
      <xdr:nvPicPr>
        <xdr:cNvPr id="13" name="Kép 12" descr="Belgium">
          <a:hlinkClick xmlns:r="http://schemas.openxmlformats.org/officeDocument/2006/relationships" r:id="rId21" tooltip="Belgium"/>
          <a:extLst>
            <a:ext uri="{FF2B5EF4-FFF2-40B4-BE49-F238E27FC236}">
              <a16:creationId xmlns:a16="http://schemas.microsoft.com/office/drawing/2014/main" id="{80F9AE3A-5CA3-E7AF-430A-A1CA00BFA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9704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10</xdr:row>
      <xdr:rowOff>0</xdr:rowOff>
    </xdr:from>
    <xdr:to>
      <xdr:col>0</xdr:col>
      <xdr:colOff>449580</xdr:colOff>
      <xdr:row>10</xdr:row>
      <xdr:rowOff>144780</xdr:rowOff>
    </xdr:to>
    <xdr:pic>
      <xdr:nvPicPr>
        <xdr:cNvPr id="14" name="Kép 13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295E304D-E620-2A7E-9521-050859E72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79704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10</xdr:row>
      <xdr:rowOff>0</xdr:rowOff>
    </xdr:from>
    <xdr:to>
      <xdr:col>0</xdr:col>
      <xdr:colOff>647700</xdr:colOff>
      <xdr:row>10</xdr:row>
      <xdr:rowOff>160020</xdr:rowOff>
    </xdr:to>
    <xdr:pic>
      <xdr:nvPicPr>
        <xdr:cNvPr id="15" name="Kép 14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88C1D503-59AF-0718-F408-B8108CE2E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79704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220980</xdr:colOff>
      <xdr:row>11</xdr:row>
      <xdr:rowOff>114300</xdr:rowOff>
    </xdr:to>
    <xdr:pic>
      <xdr:nvPicPr>
        <xdr:cNvPr id="16" name="Kép 15" descr="Bosnia and Herzegovina">
          <a:hlinkClick xmlns:r="http://schemas.openxmlformats.org/officeDocument/2006/relationships" r:id="rId23" tooltip="Bosnia and Herzegovina"/>
          <a:extLst>
            <a:ext uri="{FF2B5EF4-FFF2-40B4-BE49-F238E27FC236}">
              <a16:creationId xmlns:a16="http://schemas.microsoft.com/office/drawing/2014/main" id="{A08A4DA2-962A-5348-A421-2D315D12C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70420"/>
          <a:ext cx="22098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11</xdr:row>
      <xdr:rowOff>0</xdr:rowOff>
    </xdr:from>
    <xdr:to>
      <xdr:col>0</xdr:col>
      <xdr:colOff>419100</xdr:colOff>
      <xdr:row>11</xdr:row>
      <xdr:rowOff>137160</xdr:rowOff>
    </xdr:to>
    <xdr:pic>
      <xdr:nvPicPr>
        <xdr:cNvPr id="17" name="Kép 16">
          <a:hlinkClick xmlns:r="http://schemas.openxmlformats.org/officeDocument/2006/relationships" r:id="rId3" tooltip="Central European Free Trade Agreement"/>
          <a:extLst>
            <a:ext uri="{FF2B5EF4-FFF2-40B4-BE49-F238E27FC236}">
              <a16:creationId xmlns:a16="http://schemas.microsoft.com/office/drawing/2014/main" id="{D59F0D14-8C34-0B95-D8E8-2FAE7A2B7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70420"/>
          <a:ext cx="19050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220980</xdr:colOff>
      <xdr:row>12</xdr:row>
      <xdr:rowOff>137160</xdr:rowOff>
    </xdr:to>
    <xdr:pic>
      <xdr:nvPicPr>
        <xdr:cNvPr id="18" name="Kép 17" descr="Bulgaria">
          <a:hlinkClick xmlns:r="http://schemas.openxmlformats.org/officeDocument/2006/relationships" r:id="rId25" tooltip="Bulgaria"/>
          <a:extLst>
            <a:ext uri="{FF2B5EF4-FFF2-40B4-BE49-F238E27FC236}">
              <a16:creationId xmlns:a16="http://schemas.microsoft.com/office/drawing/2014/main" id="{4DFDC319-11E9-152C-C905-B8C0302FB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6200"/>
          <a:ext cx="22098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12</xdr:row>
      <xdr:rowOff>0</xdr:rowOff>
    </xdr:from>
    <xdr:to>
      <xdr:col>0</xdr:col>
      <xdr:colOff>449580</xdr:colOff>
      <xdr:row>12</xdr:row>
      <xdr:rowOff>144780</xdr:rowOff>
    </xdr:to>
    <xdr:pic>
      <xdr:nvPicPr>
        <xdr:cNvPr id="19" name="Kép 18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58AE44E2-3A78-B912-85EA-7D798562A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9620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220980</xdr:colOff>
      <xdr:row>13</xdr:row>
      <xdr:rowOff>114300</xdr:rowOff>
    </xdr:to>
    <xdr:pic>
      <xdr:nvPicPr>
        <xdr:cNvPr id="20" name="Kép 19" descr="Croatia">
          <a:hlinkClick xmlns:r="http://schemas.openxmlformats.org/officeDocument/2006/relationships" r:id="rId27" tooltip="Croatia"/>
          <a:extLst>
            <a:ext uri="{FF2B5EF4-FFF2-40B4-BE49-F238E27FC236}">
              <a16:creationId xmlns:a16="http://schemas.microsoft.com/office/drawing/2014/main" id="{D9EA20D1-1586-5B87-90F9-F95DAC1FF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69580"/>
          <a:ext cx="22098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13</xdr:row>
      <xdr:rowOff>0</xdr:rowOff>
    </xdr:from>
    <xdr:to>
      <xdr:col>0</xdr:col>
      <xdr:colOff>449580</xdr:colOff>
      <xdr:row>13</xdr:row>
      <xdr:rowOff>144780</xdr:rowOff>
    </xdr:to>
    <xdr:pic>
      <xdr:nvPicPr>
        <xdr:cNvPr id="21" name="Kép 20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5831F43F-D799-454B-5AF9-A7069500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06958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13</xdr:row>
      <xdr:rowOff>0</xdr:rowOff>
    </xdr:from>
    <xdr:to>
      <xdr:col>0</xdr:col>
      <xdr:colOff>647700</xdr:colOff>
      <xdr:row>13</xdr:row>
      <xdr:rowOff>160020</xdr:rowOff>
    </xdr:to>
    <xdr:pic>
      <xdr:nvPicPr>
        <xdr:cNvPr id="22" name="Kép 21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8F4685B2-C6A1-7A2E-AB4A-CAC9C0C20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06958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220980</xdr:colOff>
      <xdr:row>14</xdr:row>
      <xdr:rowOff>144780</xdr:rowOff>
    </xdr:to>
    <xdr:pic>
      <xdr:nvPicPr>
        <xdr:cNvPr id="23" name="Kép 22" descr="Cyprus">
          <a:hlinkClick xmlns:r="http://schemas.openxmlformats.org/officeDocument/2006/relationships" r:id="rId29" tooltip="Cyprus"/>
          <a:extLst>
            <a:ext uri="{FF2B5EF4-FFF2-40B4-BE49-F238E27FC236}">
              <a16:creationId xmlns:a16="http://schemas.microsoft.com/office/drawing/2014/main" id="{49789224-BC42-348C-54AA-DA1F33BEC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4296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14</xdr:row>
      <xdr:rowOff>0</xdr:rowOff>
    </xdr:from>
    <xdr:to>
      <xdr:col>0</xdr:col>
      <xdr:colOff>449580</xdr:colOff>
      <xdr:row>14</xdr:row>
      <xdr:rowOff>144780</xdr:rowOff>
    </xdr:to>
    <xdr:pic>
      <xdr:nvPicPr>
        <xdr:cNvPr id="24" name="Kép 23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57435C78-7EC2-ED34-CE3A-62DD29938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44296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14</xdr:row>
      <xdr:rowOff>0</xdr:rowOff>
    </xdr:from>
    <xdr:to>
      <xdr:col>0</xdr:col>
      <xdr:colOff>647700</xdr:colOff>
      <xdr:row>14</xdr:row>
      <xdr:rowOff>160020</xdr:rowOff>
    </xdr:to>
    <xdr:pic>
      <xdr:nvPicPr>
        <xdr:cNvPr id="25" name="Kép 24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44913ED7-B97D-0617-C513-B5E372DE2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44296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220980</xdr:colOff>
      <xdr:row>15</xdr:row>
      <xdr:rowOff>144780</xdr:rowOff>
    </xdr:to>
    <xdr:pic>
      <xdr:nvPicPr>
        <xdr:cNvPr id="26" name="Kép 25" descr="Czech Republic">
          <a:hlinkClick xmlns:r="http://schemas.openxmlformats.org/officeDocument/2006/relationships" r:id="rId31" tooltip="Czech Republic"/>
          <a:extLst>
            <a:ext uri="{FF2B5EF4-FFF2-40B4-BE49-F238E27FC236}">
              <a16:creationId xmlns:a16="http://schemas.microsoft.com/office/drawing/2014/main" id="{3933A2DB-B3A9-791D-665C-4F7FBD8B5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634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15</xdr:row>
      <xdr:rowOff>0</xdr:rowOff>
    </xdr:from>
    <xdr:to>
      <xdr:col>0</xdr:col>
      <xdr:colOff>449580</xdr:colOff>
      <xdr:row>15</xdr:row>
      <xdr:rowOff>144780</xdr:rowOff>
    </xdr:to>
    <xdr:pic>
      <xdr:nvPicPr>
        <xdr:cNvPr id="27" name="Kép 26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F452B463-27CD-3281-043D-5CB48AAB2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81634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190500</xdr:colOff>
      <xdr:row>16</xdr:row>
      <xdr:rowOff>144780</xdr:rowOff>
    </xdr:to>
    <xdr:pic>
      <xdr:nvPicPr>
        <xdr:cNvPr id="28" name="Kép 27" descr="Denmark">
          <a:hlinkClick xmlns:r="http://schemas.openxmlformats.org/officeDocument/2006/relationships" r:id="rId33" tooltip="Denmark"/>
          <a:extLst>
            <a:ext uri="{FF2B5EF4-FFF2-40B4-BE49-F238E27FC236}">
              <a16:creationId xmlns:a16="http://schemas.microsoft.com/office/drawing/2014/main" id="{A308B31C-AE1C-9580-330B-81CC9F27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72600"/>
          <a:ext cx="19050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198120</xdr:colOff>
      <xdr:row>16</xdr:row>
      <xdr:rowOff>0</xdr:rowOff>
    </xdr:from>
    <xdr:to>
      <xdr:col>0</xdr:col>
      <xdr:colOff>419100</xdr:colOff>
      <xdr:row>16</xdr:row>
      <xdr:rowOff>144780</xdr:rowOff>
    </xdr:to>
    <xdr:pic>
      <xdr:nvPicPr>
        <xdr:cNvPr id="29" name="Kép 28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3BCD845D-CB8F-41C3-F706-CC51347B5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937260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220980</xdr:colOff>
      <xdr:row>17</xdr:row>
      <xdr:rowOff>144780</xdr:rowOff>
    </xdr:to>
    <xdr:pic>
      <xdr:nvPicPr>
        <xdr:cNvPr id="30" name="Kép 29" descr="Estonia">
          <a:hlinkClick xmlns:r="http://schemas.openxmlformats.org/officeDocument/2006/relationships" r:id="rId35" tooltip="Estonia"/>
          <a:extLst>
            <a:ext uri="{FF2B5EF4-FFF2-40B4-BE49-F238E27FC236}">
              <a16:creationId xmlns:a16="http://schemas.microsoft.com/office/drawing/2014/main" id="{37CCA780-219B-9DC4-2FF5-DA6B7E555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2886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449580</xdr:colOff>
      <xdr:row>17</xdr:row>
      <xdr:rowOff>144780</xdr:rowOff>
    </xdr:to>
    <xdr:pic>
      <xdr:nvPicPr>
        <xdr:cNvPr id="31" name="Kép 30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A7DE5D77-484B-F889-C6AB-4C7769888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92886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17</xdr:row>
      <xdr:rowOff>0</xdr:rowOff>
    </xdr:from>
    <xdr:to>
      <xdr:col>0</xdr:col>
      <xdr:colOff>647700</xdr:colOff>
      <xdr:row>17</xdr:row>
      <xdr:rowOff>160020</xdr:rowOff>
    </xdr:to>
    <xdr:pic>
      <xdr:nvPicPr>
        <xdr:cNvPr id="32" name="Kép 31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76DBAF56-FD5F-5144-377D-AA1A14F11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92886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220980</xdr:colOff>
      <xdr:row>18</xdr:row>
      <xdr:rowOff>137160</xdr:rowOff>
    </xdr:to>
    <xdr:pic>
      <xdr:nvPicPr>
        <xdr:cNvPr id="33" name="Kép 32" descr="Finland">
          <a:hlinkClick xmlns:r="http://schemas.openxmlformats.org/officeDocument/2006/relationships" r:id="rId37" tooltip="Finland"/>
          <a:extLst>
            <a:ext uri="{FF2B5EF4-FFF2-40B4-BE49-F238E27FC236}">
              <a16:creationId xmlns:a16="http://schemas.microsoft.com/office/drawing/2014/main" id="{864C638B-307B-AB1B-FFBF-11E98DBF6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02240"/>
          <a:ext cx="22098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18</xdr:row>
      <xdr:rowOff>0</xdr:rowOff>
    </xdr:from>
    <xdr:to>
      <xdr:col>0</xdr:col>
      <xdr:colOff>449580</xdr:colOff>
      <xdr:row>18</xdr:row>
      <xdr:rowOff>144780</xdr:rowOff>
    </xdr:to>
    <xdr:pic>
      <xdr:nvPicPr>
        <xdr:cNvPr id="34" name="Kép 33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00DB21DD-3BE1-519E-17D3-42DCBEADD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224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18</xdr:row>
      <xdr:rowOff>0</xdr:rowOff>
    </xdr:from>
    <xdr:to>
      <xdr:col>0</xdr:col>
      <xdr:colOff>647700</xdr:colOff>
      <xdr:row>18</xdr:row>
      <xdr:rowOff>160020</xdr:rowOff>
    </xdr:to>
    <xdr:pic>
      <xdr:nvPicPr>
        <xdr:cNvPr id="35" name="Kép 34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DB7270D6-C4EB-AC65-9F7D-40A8314A2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030224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220980</xdr:colOff>
      <xdr:row>19</xdr:row>
      <xdr:rowOff>144780</xdr:rowOff>
    </xdr:to>
    <xdr:pic>
      <xdr:nvPicPr>
        <xdr:cNvPr id="36" name="Kép 35" descr="France">
          <a:hlinkClick xmlns:r="http://schemas.openxmlformats.org/officeDocument/2006/relationships" r:id="rId39" tooltip="France"/>
          <a:extLst>
            <a:ext uri="{FF2B5EF4-FFF2-40B4-BE49-F238E27FC236}">
              <a16:creationId xmlns:a16="http://schemas.microsoft.com/office/drawing/2014/main" id="{D8816E65-EC81-E6DA-0753-7F21F72DC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7562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19</xdr:row>
      <xdr:rowOff>0</xdr:rowOff>
    </xdr:from>
    <xdr:to>
      <xdr:col>0</xdr:col>
      <xdr:colOff>449580</xdr:colOff>
      <xdr:row>19</xdr:row>
      <xdr:rowOff>144780</xdr:rowOff>
    </xdr:to>
    <xdr:pic>
      <xdr:nvPicPr>
        <xdr:cNvPr id="37" name="Kép 36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047A1868-B018-742A-694A-9805D1428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67562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19</xdr:row>
      <xdr:rowOff>0</xdr:rowOff>
    </xdr:from>
    <xdr:to>
      <xdr:col>0</xdr:col>
      <xdr:colOff>647700</xdr:colOff>
      <xdr:row>19</xdr:row>
      <xdr:rowOff>160020</xdr:rowOff>
    </xdr:to>
    <xdr:pic>
      <xdr:nvPicPr>
        <xdr:cNvPr id="38" name="Kép 37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5E932F97-E1A5-AF27-7DAD-325EFA307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067562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220980</xdr:colOff>
      <xdr:row>20</xdr:row>
      <xdr:rowOff>144780</xdr:rowOff>
    </xdr:to>
    <xdr:pic>
      <xdr:nvPicPr>
        <xdr:cNvPr id="39" name="Kép 38" descr="Georgia (country)">
          <a:hlinkClick xmlns:r="http://schemas.openxmlformats.org/officeDocument/2006/relationships" r:id="rId41" tooltip="Georgia (country)"/>
          <a:extLst>
            <a:ext uri="{FF2B5EF4-FFF2-40B4-BE49-F238E27FC236}">
              <a16:creationId xmlns:a16="http://schemas.microsoft.com/office/drawing/2014/main" id="{E16A12B6-9F69-1994-3DF1-DBBB4544A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20</xdr:row>
      <xdr:rowOff>0</xdr:rowOff>
    </xdr:from>
    <xdr:to>
      <xdr:col>0</xdr:col>
      <xdr:colOff>419100</xdr:colOff>
      <xdr:row>20</xdr:row>
      <xdr:rowOff>76200</xdr:rowOff>
    </xdr:to>
    <xdr:pic>
      <xdr:nvPicPr>
        <xdr:cNvPr id="40" name="Kép 39" descr="GUAM Organization for Democracy and Economic Development">
          <a:hlinkClick xmlns:r="http://schemas.openxmlformats.org/officeDocument/2006/relationships" r:id="rId17" tooltip="GUAM Organization for Democracy and Economic Development"/>
          <a:extLst>
            <a:ext uri="{FF2B5EF4-FFF2-40B4-BE49-F238E27FC236}">
              <a16:creationId xmlns:a16="http://schemas.microsoft.com/office/drawing/2014/main" id="{4FEC240F-D0B4-F45C-85E2-7B788D76A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49000"/>
          <a:ext cx="1905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220980</xdr:colOff>
      <xdr:row>21</xdr:row>
      <xdr:rowOff>137160</xdr:rowOff>
    </xdr:to>
    <xdr:pic>
      <xdr:nvPicPr>
        <xdr:cNvPr id="41" name="Kép 40" descr="Germany">
          <a:hlinkClick xmlns:r="http://schemas.openxmlformats.org/officeDocument/2006/relationships" r:id="rId43" tooltip="Germany"/>
          <a:extLst>
            <a:ext uri="{FF2B5EF4-FFF2-40B4-BE49-F238E27FC236}">
              <a16:creationId xmlns:a16="http://schemas.microsoft.com/office/drawing/2014/main" id="{E4E0D1BB-0044-9884-AEB8-57CD080E2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2380"/>
          <a:ext cx="22098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21</xdr:row>
      <xdr:rowOff>0</xdr:rowOff>
    </xdr:from>
    <xdr:to>
      <xdr:col>0</xdr:col>
      <xdr:colOff>449580</xdr:colOff>
      <xdr:row>21</xdr:row>
      <xdr:rowOff>144780</xdr:rowOff>
    </xdr:to>
    <xdr:pic>
      <xdr:nvPicPr>
        <xdr:cNvPr id="42" name="Kép 41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C448D0CD-4386-42F7-20B4-E4E30D241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2238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21</xdr:row>
      <xdr:rowOff>0</xdr:rowOff>
    </xdr:from>
    <xdr:to>
      <xdr:col>0</xdr:col>
      <xdr:colOff>647700</xdr:colOff>
      <xdr:row>21</xdr:row>
      <xdr:rowOff>160020</xdr:rowOff>
    </xdr:to>
    <xdr:pic>
      <xdr:nvPicPr>
        <xdr:cNvPr id="43" name="Kép 42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C1683E10-2B0B-3FA9-F866-3F970FF7E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142238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220980</xdr:colOff>
      <xdr:row>22</xdr:row>
      <xdr:rowOff>144780</xdr:rowOff>
    </xdr:to>
    <xdr:pic>
      <xdr:nvPicPr>
        <xdr:cNvPr id="44" name="Kép 43" descr="Greece">
          <a:hlinkClick xmlns:r="http://schemas.openxmlformats.org/officeDocument/2006/relationships" r:id="rId45" tooltip="Greece"/>
          <a:extLst>
            <a:ext uri="{FF2B5EF4-FFF2-40B4-BE49-F238E27FC236}">
              <a16:creationId xmlns:a16="http://schemas.microsoft.com/office/drawing/2014/main" id="{4C8759DE-24D0-48FB-43B9-115E63F57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9576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22</xdr:row>
      <xdr:rowOff>0</xdr:rowOff>
    </xdr:from>
    <xdr:to>
      <xdr:col>0</xdr:col>
      <xdr:colOff>449580</xdr:colOff>
      <xdr:row>22</xdr:row>
      <xdr:rowOff>144780</xdr:rowOff>
    </xdr:to>
    <xdr:pic>
      <xdr:nvPicPr>
        <xdr:cNvPr id="45" name="Kép 44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5F4104C1-8649-2A73-953C-004809386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79576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22</xdr:row>
      <xdr:rowOff>0</xdr:rowOff>
    </xdr:from>
    <xdr:to>
      <xdr:col>0</xdr:col>
      <xdr:colOff>647700</xdr:colOff>
      <xdr:row>22</xdr:row>
      <xdr:rowOff>160020</xdr:rowOff>
    </xdr:to>
    <xdr:pic>
      <xdr:nvPicPr>
        <xdr:cNvPr id="46" name="Kép 45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7D247FAA-2F76-AC95-E1E8-C8EE43286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179576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220980</xdr:colOff>
      <xdr:row>23</xdr:row>
      <xdr:rowOff>114300</xdr:rowOff>
    </xdr:to>
    <xdr:pic>
      <xdr:nvPicPr>
        <xdr:cNvPr id="47" name="Kép 46" descr="Hungary">
          <a:hlinkClick xmlns:r="http://schemas.openxmlformats.org/officeDocument/2006/relationships" r:id="rId47" tooltip="Hungary"/>
          <a:extLst>
            <a:ext uri="{FF2B5EF4-FFF2-40B4-BE49-F238E27FC236}">
              <a16:creationId xmlns:a16="http://schemas.microsoft.com/office/drawing/2014/main" id="{96F8F845-BBB3-DC87-06CE-802A6FA48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69140"/>
          <a:ext cx="22098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23</xdr:row>
      <xdr:rowOff>0</xdr:rowOff>
    </xdr:from>
    <xdr:to>
      <xdr:col>0</xdr:col>
      <xdr:colOff>449580</xdr:colOff>
      <xdr:row>23</xdr:row>
      <xdr:rowOff>144780</xdr:rowOff>
    </xdr:to>
    <xdr:pic>
      <xdr:nvPicPr>
        <xdr:cNvPr id="48" name="Kép 47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ACF5D75E-9F16-E6FF-B95A-CEEBDBC0F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6914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198120</xdr:colOff>
      <xdr:row>24</xdr:row>
      <xdr:rowOff>144780</xdr:rowOff>
    </xdr:to>
    <xdr:pic>
      <xdr:nvPicPr>
        <xdr:cNvPr id="49" name="Kép 48" descr="Iceland">
          <a:hlinkClick xmlns:r="http://schemas.openxmlformats.org/officeDocument/2006/relationships" r:id="rId49" tooltip="Iceland"/>
          <a:extLst>
            <a:ext uri="{FF2B5EF4-FFF2-40B4-BE49-F238E27FC236}">
              <a16:creationId xmlns:a16="http://schemas.microsoft.com/office/drawing/2014/main" id="{59B4C96E-1FBC-932D-3283-4A69905C6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25400"/>
          <a:ext cx="1981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205740</xdr:colOff>
      <xdr:row>24</xdr:row>
      <xdr:rowOff>0</xdr:rowOff>
    </xdr:from>
    <xdr:to>
      <xdr:col>0</xdr:col>
      <xdr:colOff>396240</xdr:colOff>
      <xdr:row>24</xdr:row>
      <xdr:rowOff>121920</xdr:rowOff>
    </xdr:to>
    <xdr:pic>
      <xdr:nvPicPr>
        <xdr:cNvPr id="50" name="Kép 49">
          <a:hlinkClick xmlns:r="http://schemas.openxmlformats.org/officeDocument/2006/relationships" r:id="rId51" tooltip="European Free Trade Association"/>
          <a:extLst>
            <a:ext uri="{FF2B5EF4-FFF2-40B4-BE49-F238E27FC236}">
              <a16:creationId xmlns:a16="http://schemas.microsoft.com/office/drawing/2014/main" id="{1230D71E-0F87-A81D-7BEF-1D0274D98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272540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220980</xdr:colOff>
      <xdr:row>25</xdr:row>
      <xdr:rowOff>114300</xdr:rowOff>
    </xdr:to>
    <xdr:pic>
      <xdr:nvPicPr>
        <xdr:cNvPr id="51" name="Kép 50" descr="Republic of Ireland">
          <a:hlinkClick xmlns:r="http://schemas.openxmlformats.org/officeDocument/2006/relationships" r:id="rId53" tooltip="Republic of Ireland"/>
          <a:extLst>
            <a:ext uri="{FF2B5EF4-FFF2-40B4-BE49-F238E27FC236}">
              <a16:creationId xmlns:a16="http://schemas.microsoft.com/office/drawing/2014/main" id="{382EA8E7-31BF-F5F8-9C28-00F54C5F1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81660"/>
          <a:ext cx="22098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25</xdr:row>
      <xdr:rowOff>0</xdr:rowOff>
    </xdr:from>
    <xdr:to>
      <xdr:col>0</xdr:col>
      <xdr:colOff>449580</xdr:colOff>
      <xdr:row>25</xdr:row>
      <xdr:rowOff>144780</xdr:rowOff>
    </xdr:to>
    <xdr:pic>
      <xdr:nvPicPr>
        <xdr:cNvPr id="52" name="Kép 51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F1548E09-FCC4-571C-31AE-70675AB9D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28166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25</xdr:row>
      <xdr:rowOff>0</xdr:rowOff>
    </xdr:from>
    <xdr:to>
      <xdr:col>0</xdr:col>
      <xdr:colOff>647700</xdr:colOff>
      <xdr:row>25</xdr:row>
      <xdr:rowOff>160020</xdr:rowOff>
    </xdr:to>
    <xdr:pic>
      <xdr:nvPicPr>
        <xdr:cNvPr id="53" name="Kép 52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2DDC51D4-6F1B-1509-7EB6-A149AEE2E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28166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220980</xdr:colOff>
      <xdr:row>26</xdr:row>
      <xdr:rowOff>144780</xdr:rowOff>
    </xdr:to>
    <xdr:pic>
      <xdr:nvPicPr>
        <xdr:cNvPr id="54" name="Kép 53" descr="Italy">
          <a:hlinkClick xmlns:r="http://schemas.openxmlformats.org/officeDocument/2006/relationships" r:id="rId55" tooltip="Italy"/>
          <a:extLst>
            <a:ext uri="{FF2B5EF4-FFF2-40B4-BE49-F238E27FC236}">
              <a16:creationId xmlns:a16="http://schemas.microsoft.com/office/drawing/2014/main" id="{D9C18318-4DB4-A6F4-6C3B-356094F22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5504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26</xdr:row>
      <xdr:rowOff>0</xdr:rowOff>
    </xdr:from>
    <xdr:to>
      <xdr:col>0</xdr:col>
      <xdr:colOff>449580</xdr:colOff>
      <xdr:row>26</xdr:row>
      <xdr:rowOff>144780</xdr:rowOff>
    </xdr:to>
    <xdr:pic>
      <xdr:nvPicPr>
        <xdr:cNvPr id="55" name="Kép 54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60E7BC8D-1E1D-47BF-789F-290AC4C5A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65504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26</xdr:row>
      <xdr:rowOff>0</xdr:rowOff>
    </xdr:from>
    <xdr:to>
      <xdr:col>0</xdr:col>
      <xdr:colOff>647700</xdr:colOff>
      <xdr:row>26</xdr:row>
      <xdr:rowOff>160020</xdr:rowOff>
    </xdr:to>
    <xdr:pic>
      <xdr:nvPicPr>
        <xdr:cNvPr id="56" name="Kép 55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181FD494-031C-4744-F0E9-DC92848D6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65504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220980</xdr:colOff>
      <xdr:row>27</xdr:row>
      <xdr:rowOff>114300</xdr:rowOff>
    </xdr:to>
    <xdr:pic>
      <xdr:nvPicPr>
        <xdr:cNvPr id="57" name="Kép 56" descr="Kazakhstan">
          <a:hlinkClick xmlns:r="http://schemas.openxmlformats.org/officeDocument/2006/relationships" r:id="rId57" tooltip="Kazakhstan"/>
          <a:extLst>
            <a:ext uri="{FF2B5EF4-FFF2-40B4-BE49-F238E27FC236}">
              <a16:creationId xmlns:a16="http://schemas.microsoft.com/office/drawing/2014/main" id="{1FB97A91-B52B-4365-EB38-95EEBDC52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28420"/>
          <a:ext cx="22098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27</xdr:row>
      <xdr:rowOff>0</xdr:rowOff>
    </xdr:from>
    <xdr:to>
      <xdr:col>0</xdr:col>
      <xdr:colOff>419100</xdr:colOff>
      <xdr:row>27</xdr:row>
      <xdr:rowOff>121920</xdr:rowOff>
    </xdr:to>
    <xdr:pic>
      <xdr:nvPicPr>
        <xdr:cNvPr id="58" name="Kép 57">
          <a:hlinkClick xmlns:r="http://schemas.openxmlformats.org/officeDocument/2006/relationships" r:id="rId7" tooltip="Eurasian Economic Union"/>
          <a:extLst>
            <a:ext uri="{FF2B5EF4-FFF2-40B4-BE49-F238E27FC236}">
              <a16:creationId xmlns:a16="http://schemas.microsoft.com/office/drawing/2014/main" id="{8083455B-AB3E-9502-0184-37877B1A7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2842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198120</xdr:colOff>
      <xdr:row>28</xdr:row>
      <xdr:rowOff>144780</xdr:rowOff>
    </xdr:to>
    <xdr:pic>
      <xdr:nvPicPr>
        <xdr:cNvPr id="59" name="Kép 58" descr="Kosovo">
          <a:hlinkClick xmlns:r="http://schemas.openxmlformats.org/officeDocument/2006/relationships" r:id="rId59" tooltip="Kosovo"/>
          <a:extLst>
            <a:ext uri="{FF2B5EF4-FFF2-40B4-BE49-F238E27FC236}">
              <a16:creationId xmlns:a16="http://schemas.microsoft.com/office/drawing/2014/main" id="{56B7275A-AE17-0DDC-4EDC-E57F84714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84680"/>
          <a:ext cx="1981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205740</xdr:colOff>
      <xdr:row>28</xdr:row>
      <xdr:rowOff>0</xdr:rowOff>
    </xdr:from>
    <xdr:to>
      <xdr:col>0</xdr:col>
      <xdr:colOff>396240</xdr:colOff>
      <xdr:row>28</xdr:row>
      <xdr:rowOff>137160</xdr:rowOff>
    </xdr:to>
    <xdr:pic>
      <xdr:nvPicPr>
        <xdr:cNvPr id="60" name="Kép 59">
          <a:hlinkClick xmlns:r="http://schemas.openxmlformats.org/officeDocument/2006/relationships" r:id="rId3" tooltip="Central European Free Trade Agreement"/>
          <a:extLst>
            <a:ext uri="{FF2B5EF4-FFF2-40B4-BE49-F238E27FC236}">
              <a16:creationId xmlns:a16="http://schemas.microsoft.com/office/drawing/2014/main" id="{656767D4-33A5-B69B-CB48-D7922662C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4584680"/>
          <a:ext cx="19050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220980</xdr:colOff>
      <xdr:row>29</xdr:row>
      <xdr:rowOff>114300</xdr:rowOff>
    </xdr:to>
    <xdr:pic>
      <xdr:nvPicPr>
        <xdr:cNvPr id="61" name="Kép 60" descr="Latvia">
          <a:hlinkClick xmlns:r="http://schemas.openxmlformats.org/officeDocument/2006/relationships" r:id="rId61" tooltip="Latvia"/>
          <a:extLst>
            <a:ext uri="{FF2B5EF4-FFF2-40B4-BE49-F238E27FC236}">
              <a16:creationId xmlns:a16="http://schemas.microsoft.com/office/drawing/2014/main" id="{912482C8-2A88-3D45-3167-28C1DAEAF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75180"/>
          <a:ext cx="22098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29</xdr:row>
      <xdr:rowOff>0</xdr:rowOff>
    </xdr:from>
    <xdr:to>
      <xdr:col>0</xdr:col>
      <xdr:colOff>449580</xdr:colOff>
      <xdr:row>29</xdr:row>
      <xdr:rowOff>144780</xdr:rowOff>
    </xdr:to>
    <xdr:pic>
      <xdr:nvPicPr>
        <xdr:cNvPr id="62" name="Kép 61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669D56E7-5446-0DD0-C158-5E8F103B5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77518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29</xdr:row>
      <xdr:rowOff>0</xdr:rowOff>
    </xdr:from>
    <xdr:to>
      <xdr:col>0</xdr:col>
      <xdr:colOff>647700</xdr:colOff>
      <xdr:row>29</xdr:row>
      <xdr:rowOff>160020</xdr:rowOff>
    </xdr:to>
    <xdr:pic>
      <xdr:nvPicPr>
        <xdr:cNvPr id="63" name="Kép 62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ED4BDE9A-D916-BA2D-94D9-D3186F353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477518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220980</xdr:colOff>
      <xdr:row>30</xdr:row>
      <xdr:rowOff>137160</xdr:rowOff>
    </xdr:to>
    <xdr:pic>
      <xdr:nvPicPr>
        <xdr:cNvPr id="64" name="Kép 63" descr="Lithuania">
          <a:hlinkClick xmlns:r="http://schemas.openxmlformats.org/officeDocument/2006/relationships" r:id="rId63" tooltip="Lithuania"/>
          <a:extLst>
            <a:ext uri="{FF2B5EF4-FFF2-40B4-BE49-F238E27FC236}">
              <a16:creationId xmlns:a16="http://schemas.microsoft.com/office/drawing/2014/main" id="{B425161B-51EA-F42B-CF66-232720154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148560"/>
          <a:ext cx="22098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30</xdr:row>
      <xdr:rowOff>0</xdr:rowOff>
    </xdr:from>
    <xdr:to>
      <xdr:col>0</xdr:col>
      <xdr:colOff>449580</xdr:colOff>
      <xdr:row>30</xdr:row>
      <xdr:rowOff>144780</xdr:rowOff>
    </xdr:to>
    <xdr:pic>
      <xdr:nvPicPr>
        <xdr:cNvPr id="65" name="Kép 64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A225C819-1586-9BBE-B600-6AC8D4D10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14856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30</xdr:row>
      <xdr:rowOff>0</xdr:rowOff>
    </xdr:from>
    <xdr:to>
      <xdr:col>0</xdr:col>
      <xdr:colOff>647700</xdr:colOff>
      <xdr:row>30</xdr:row>
      <xdr:rowOff>160020</xdr:rowOff>
    </xdr:to>
    <xdr:pic>
      <xdr:nvPicPr>
        <xdr:cNvPr id="66" name="Kép 65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D1F3213F-1431-40D7-54D9-A0FD61B84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514856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220980</xdr:colOff>
      <xdr:row>31</xdr:row>
      <xdr:rowOff>137160</xdr:rowOff>
    </xdr:to>
    <xdr:pic>
      <xdr:nvPicPr>
        <xdr:cNvPr id="67" name="Kép 66" descr="Luxembourg">
          <a:hlinkClick xmlns:r="http://schemas.openxmlformats.org/officeDocument/2006/relationships" r:id="rId65" tooltip="Luxembourg"/>
          <a:extLst>
            <a:ext uri="{FF2B5EF4-FFF2-40B4-BE49-F238E27FC236}">
              <a16:creationId xmlns:a16="http://schemas.microsoft.com/office/drawing/2014/main" id="{94F7D156-92FC-EB9D-350C-4041A7F8C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21940"/>
          <a:ext cx="22098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31</xdr:row>
      <xdr:rowOff>0</xdr:rowOff>
    </xdr:from>
    <xdr:to>
      <xdr:col>0</xdr:col>
      <xdr:colOff>449580</xdr:colOff>
      <xdr:row>31</xdr:row>
      <xdr:rowOff>144780</xdr:rowOff>
    </xdr:to>
    <xdr:pic>
      <xdr:nvPicPr>
        <xdr:cNvPr id="68" name="Kép 67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2E4592FA-7B2F-0AF7-F88A-8438CB786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52194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31</xdr:row>
      <xdr:rowOff>0</xdr:rowOff>
    </xdr:from>
    <xdr:to>
      <xdr:col>0</xdr:col>
      <xdr:colOff>647700</xdr:colOff>
      <xdr:row>31</xdr:row>
      <xdr:rowOff>160020</xdr:rowOff>
    </xdr:to>
    <xdr:pic>
      <xdr:nvPicPr>
        <xdr:cNvPr id="69" name="Kép 68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001A6746-AAD6-6B6B-EFE6-837FAFCFD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552194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220980</xdr:colOff>
      <xdr:row>32</xdr:row>
      <xdr:rowOff>144780</xdr:rowOff>
    </xdr:to>
    <xdr:pic>
      <xdr:nvPicPr>
        <xdr:cNvPr id="70" name="Kép 69" descr="Malta">
          <a:hlinkClick xmlns:r="http://schemas.openxmlformats.org/officeDocument/2006/relationships" r:id="rId67" tooltip="Malta"/>
          <a:extLst>
            <a:ext uri="{FF2B5EF4-FFF2-40B4-BE49-F238E27FC236}">
              <a16:creationId xmlns:a16="http://schemas.microsoft.com/office/drawing/2014/main" id="{5ACFB6FB-C027-1F9D-79D6-B819CB56E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9532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449580</xdr:colOff>
      <xdr:row>32</xdr:row>
      <xdr:rowOff>144780</xdr:rowOff>
    </xdr:to>
    <xdr:pic>
      <xdr:nvPicPr>
        <xdr:cNvPr id="71" name="Kép 70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2405B52B-536F-9618-503D-5CCD79B5D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89532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32</xdr:row>
      <xdr:rowOff>0</xdr:rowOff>
    </xdr:from>
    <xdr:to>
      <xdr:col>0</xdr:col>
      <xdr:colOff>647700</xdr:colOff>
      <xdr:row>32</xdr:row>
      <xdr:rowOff>160020</xdr:rowOff>
    </xdr:to>
    <xdr:pic>
      <xdr:nvPicPr>
        <xdr:cNvPr id="72" name="Kép 71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05EC3333-D4DE-C68A-7066-25F355650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589532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220980</xdr:colOff>
      <xdr:row>33</xdr:row>
      <xdr:rowOff>114300</xdr:rowOff>
    </xdr:to>
    <xdr:pic>
      <xdr:nvPicPr>
        <xdr:cNvPr id="73" name="Kép 72" descr="Moldova">
          <a:hlinkClick xmlns:r="http://schemas.openxmlformats.org/officeDocument/2006/relationships" r:id="rId69" tooltip="Moldova"/>
          <a:extLst>
            <a:ext uri="{FF2B5EF4-FFF2-40B4-BE49-F238E27FC236}">
              <a16:creationId xmlns:a16="http://schemas.microsoft.com/office/drawing/2014/main" id="{15ED0160-2019-BA8B-CC20-731009DDB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68700"/>
          <a:ext cx="22098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33</xdr:row>
      <xdr:rowOff>0</xdr:rowOff>
    </xdr:from>
    <xdr:to>
      <xdr:col>0</xdr:col>
      <xdr:colOff>419100</xdr:colOff>
      <xdr:row>33</xdr:row>
      <xdr:rowOff>137160</xdr:rowOff>
    </xdr:to>
    <xdr:pic>
      <xdr:nvPicPr>
        <xdr:cNvPr id="74" name="Kép 73">
          <a:hlinkClick xmlns:r="http://schemas.openxmlformats.org/officeDocument/2006/relationships" r:id="rId3" tooltip="Central European Free Trade Agreement"/>
          <a:extLst>
            <a:ext uri="{FF2B5EF4-FFF2-40B4-BE49-F238E27FC236}">
              <a16:creationId xmlns:a16="http://schemas.microsoft.com/office/drawing/2014/main" id="{4DDB84B4-342F-A4B2-0B1C-C77B9F29A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268700"/>
          <a:ext cx="19050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426720</xdr:colOff>
      <xdr:row>33</xdr:row>
      <xdr:rowOff>0</xdr:rowOff>
    </xdr:from>
    <xdr:to>
      <xdr:col>0</xdr:col>
      <xdr:colOff>617220</xdr:colOff>
      <xdr:row>33</xdr:row>
      <xdr:rowOff>76200</xdr:rowOff>
    </xdr:to>
    <xdr:pic>
      <xdr:nvPicPr>
        <xdr:cNvPr id="75" name="Kép 74" descr="GUAM Organization for Democracy and Economic Development">
          <a:hlinkClick xmlns:r="http://schemas.openxmlformats.org/officeDocument/2006/relationships" r:id="rId17" tooltip="GUAM Organization for Democracy and Economic Development"/>
          <a:extLst>
            <a:ext uri="{FF2B5EF4-FFF2-40B4-BE49-F238E27FC236}">
              <a16:creationId xmlns:a16="http://schemas.microsoft.com/office/drawing/2014/main" id="{6B533B48-E9C9-EE61-B8D3-25B7FDEEF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16268700"/>
          <a:ext cx="1905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220980</xdr:colOff>
      <xdr:row>34</xdr:row>
      <xdr:rowOff>114300</xdr:rowOff>
    </xdr:to>
    <xdr:pic>
      <xdr:nvPicPr>
        <xdr:cNvPr id="76" name="Kép 75" descr="Montenegro">
          <a:hlinkClick xmlns:r="http://schemas.openxmlformats.org/officeDocument/2006/relationships" r:id="rId71" tooltip="Montenegro"/>
          <a:extLst>
            <a:ext uri="{FF2B5EF4-FFF2-40B4-BE49-F238E27FC236}">
              <a16:creationId xmlns:a16="http://schemas.microsoft.com/office/drawing/2014/main" id="{26C86BD5-FC47-421E-1874-29FA6CFF7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4960"/>
          <a:ext cx="22098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34</xdr:row>
      <xdr:rowOff>0</xdr:rowOff>
    </xdr:from>
    <xdr:to>
      <xdr:col>0</xdr:col>
      <xdr:colOff>419100</xdr:colOff>
      <xdr:row>34</xdr:row>
      <xdr:rowOff>137160</xdr:rowOff>
    </xdr:to>
    <xdr:pic>
      <xdr:nvPicPr>
        <xdr:cNvPr id="77" name="Kép 76">
          <a:hlinkClick xmlns:r="http://schemas.openxmlformats.org/officeDocument/2006/relationships" r:id="rId3" tooltip="Central European Free Trade Agreement"/>
          <a:extLst>
            <a:ext uri="{FF2B5EF4-FFF2-40B4-BE49-F238E27FC236}">
              <a16:creationId xmlns:a16="http://schemas.microsoft.com/office/drawing/2014/main" id="{93BBAB75-31EC-D67D-5031-2603FE6CB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824960"/>
          <a:ext cx="19050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220980</xdr:colOff>
      <xdr:row>35</xdr:row>
      <xdr:rowOff>144780</xdr:rowOff>
    </xdr:to>
    <xdr:pic>
      <xdr:nvPicPr>
        <xdr:cNvPr id="78" name="Kép 77" descr="Netherlands">
          <a:hlinkClick xmlns:r="http://schemas.openxmlformats.org/officeDocument/2006/relationships" r:id="rId73" tooltip="Netherlands"/>
          <a:extLst>
            <a:ext uri="{FF2B5EF4-FFF2-40B4-BE49-F238E27FC236}">
              <a16:creationId xmlns:a16="http://schemas.microsoft.com/office/drawing/2014/main" id="{C7721CA0-C8A8-1FE0-E0C5-E0897261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9166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35</xdr:row>
      <xdr:rowOff>0</xdr:rowOff>
    </xdr:from>
    <xdr:to>
      <xdr:col>0</xdr:col>
      <xdr:colOff>449580</xdr:colOff>
      <xdr:row>35</xdr:row>
      <xdr:rowOff>144780</xdr:rowOff>
    </xdr:to>
    <xdr:pic>
      <xdr:nvPicPr>
        <xdr:cNvPr id="79" name="Kép 78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90DC847A-7AFA-B141-6DB6-F20B172BE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09166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35</xdr:row>
      <xdr:rowOff>0</xdr:rowOff>
    </xdr:from>
    <xdr:to>
      <xdr:col>0</xdr:col>
      <xdr:colOff>647700</xdr:colOff>
      <xdr:row>35</xdr:row>
      <xdr:rowOff>160020</xdr:rowOff>
    </xdr:to>
    <xdr:pic>
      <xdr:nvPicPr>
        <xdr:cNvPr id="80" name="Kép 79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F9291C59-B689-7D61-CF3A-BDA1686D4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709166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220980</xdr:colOff>
      <xdr:row>36</xdr:row>
      <xdr:rowOff>114300</xdr:rowOff>
    </xdr:to>
    <xdr:pic>
      <xdr:nvPicPr>
        <xdr:cNvPr id="81" name="Kép 80" descr="North Macedonia">
          <a:hlinkClick xmlns:r="http://schemas.openxmlformats.org/officeDocument/2006/relationships" r:id="rId75" tooltip="North Macedonia"/>
          <a:extLst>
            <a:ext uri="{FF2B5EF4-FFF2-40B4-BE49-F238E27FC236}">
              <a16:creationId xmlns:a16="http://schemas.microsoft.com/office/drawing/2014/main" id="{EAE7E075-3059-5A6A-9163-AEF452A8A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65040"/>
          <a:ext cx="22098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36</xdr:row>
      <xdr:rowOff>0</xdr:rowOff>
    </xdr:from>
    <xdr:to>
      <xdr:col>0</xdr:col>
      <xdr:colOff>419100</xdr:colOff>
      <xdr:row>36</xdr:row>
      <xdr:rowOff>137160</xdr:rowOff>
    </xdr:to>
    <xdr:pic>
      <xdr:nvPicPr>
        <xdr:cNvPr id="82" name="Kép 81">
          <a:hlinkClick xmlns:r="http://schemas.openxmlformats.org/officeDocument/2006/relationships" r:id="rId3" tooltip="Central European Free Trade Agreement"/>
          <a:extLst>
            <a:ext uri="{FF2B5EF4-FFF2-40B4-BE49-F238E27FC236}">
              <a16:creationId xmlns:a16="http://schemas.microsoft.com/office/drawing/2014/main" id="{C1A45C00-1A5B-47AF-06BD-9E46F5ED1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465040"/>
          <a:ext cx="19050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198120</xdr:colOff>
      <xdr:row>37</xdr:row>
      <xdr:rowOff>144780</xdr:rowOff>
    </xdr:to>
    <xdr:pic>
      <xdr:nvPicPr>
        <xdr:cNvPr id="83" name="Kép 82" descr="Norway">
          <a:hlinkClick xmlns:r="http://schemas.openxmlformats.org/officeDocument/2006/relationships" r:id="rId77" tooltip="Norway"/>
          <a:extLst>
            <a:ext uri="{FF2B5EF4-FFF2-40B4-BE49-F238E27FC236}">
              <a16:creationId xmlns:a16="http://schemas.microsoft.com/office/drawing/2014/main" id="{300A416A-C67E-D2FE-D019-A8F7AA7C9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21300"/>
          <a:ext cx="1981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205740</xdr:colOff>
      <xdr:row>37</xdr:row>
      <xdr:rowOff>0</xdr:rowOff>
    </xdr:from>
    <xdr:to>
      <xdr:col>0</xdr:col>
      <xdr:colOff>396240</xdr:colOff>
      <xdr:row>37</xdr:row>
      <xdr:rowOff>121920</xdr:rowOff>
    </xdr:to>
    <xdr:pic>
      <xdr:nvPicPr>
        <xdr:cNvPr id="84" name="Kép 83">
          <a:hlinkClick xmlns:r="http://schemas.openxmlformats.org/officeDocument/2006/relationships" r:id="rId51" tooltip="European Free Trade Association"/>
          <a:extLst>
            <a:ext uri="{FF2B5EF4-FFF2-40B4-BE49-F238E27FC236}">
              <a16:creationId xmlns:a16="http://schemas.microsoft.com/office/drawing/2014/main" id="{31C00F19-F28C-3ACA-1235-292BFAF4C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02130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220980</xdr:colOff>
      <xdr:row>38</xdr:row>
      <xdr:rowOff>137160</xdr:rowOff>
    </xdr:to>
    <xdr:pic>
      <xdr:nvPicPr>
        <xdr:cNvPr id="85" name="Kép 84" descr="Poland">
          <a:hlinkClick xmlns:r="http://schemas.openxmlformats.org/officeDocument/2006/relationships" r:id="rId79" tooltip="Poland"/>
          <a:extLst>
            <a:ext uri="{FF2B5EF4-FFF2-40B4-BE49-F238E27FC236}">
              <a16:creationId xmlns:a16="http://schemas.microsoft.com/office/drawing/2014/main" id="{FB85BAD1-21BB-F015-2DF6-BD0E43BA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77560"/>
          <a:ext cx="22098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38</xdr:row>
      <xdr:rowOff>0</xdr:rowOff>
    </xdr:from>
    <xdr:to>
      <xdr:col>0</xdr:col>
      <xdr:colOff>449580</xdr:colOff>
      <xdr:row>38</xdr:row>
      <xdr:rowOff>144780</xdr:rowOff>
    </xdr:to>
    <xdr:pic>
      <xdr:nvPicPr>
        <xdr:cNvPr id="86" name="Kép 85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608B2625-B61E-DAA4-8AC1-CEB1169EC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57756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220980</xdr:colOff>
      <xdr:row>39</xdr:row>
      <xdr:rowOff>144780</xdr:rowOff>
    </xdr:to>
    <xdr:pic>
      <xdr:nvPicPr>
        <xdr:cNvPr id="87" name="Kép 86" descr="Portugal">
          <a:hlinkClick xmlns:r="http://schemas.openxmlformats.org/officeDocument/2006/relationships" r:id="rId81" tooltip="Portugal"/>
          <a:extLst>
            <a:ext uri="{FF2B5EF4-FFF2-40B4-BE49-F238E27FC236}">
              <a16:creationId xmlns:a16="http://schemas.microsoft.com/office/drawing/2014/main" id="{97263F6E-F2D0-2D7C-C712-54555C968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5094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39</xdr:row>
      <xdr:rowOff>0</xdr:rowOff>
    </xdr:from>
    <xdr:to>
      <xdr:col>0</xdr:col>
      <xdr:colOff>449580</xdr:colOff>
      <xdr:row>39</xdr:row>
      <xdr:rowOff>144780</xdr:rowOff>
    </xdr:to>
    <xdr:pic>
      <xdr:nvPicPr>
        <xdr:cNvPr id="88" name="Kép 87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DCECE8D0-6A70-A886-7551-D90A7DD2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95094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39</xdr:row>
      <xdr:rowOff>0</xdr:rowOff>
    </xdr:from>
    <xdr:to>
      <xdr:col>0</xdr:col>
      <xdr:colOff>647700</xdr:colOff>
      <xdr:row>39</xdr:row>
      <xdr:rowOff>160020</xdr:rowOff>
    </xdr:to>
    <xdr:pic>
      <xdr:nvPicPr>
        <xdr:cNvPr id="89" name="Kép 88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2F94091B-BE90-A759-A176-F0CF40277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95094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220980</xdr:colOff>
      <xdr:row>40</xdr:row>
      <xdr:rowOff>144780</xdr:rowOff>
    </xdr:to>
    <xdr:pic>
      <xdr:nvPicPr>
        <xdr:cNvPr id="90" name="Kép 89" descr="Romania">
          <a:hlinkClick xmlns:r="http://schemas.openxmlformats.org/officeDocument/2006/relationships" r:id="rId83" tooltip="Romania"/>
          <a:extLst>
            <a:ext uri="{FF2B5EF4-FFF2-40B4-BE49-F238E27FC236}">
              <a16:creationId xmlns:a16="http://schemas.microsoft.com/office/drawing/2014/main" id="{4A240C38-5C64-6A12-124D-83A0AA006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32432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40</xdr:row>
      <xdr:rowOff>0</xdr:rowOff>
    </xdr:from>
    <xdr:to>
      <xdr:col>0</xdr:col>
      <xdr:colOff>449580</xdr:colOff>
      <xdr:row>40</xdr:row>
      <xdr:rowOff>144780</xdr:rowOff>
    </xdr:to>
    <xdr:pic>
      <xdr:nvPicPr>
        <xdr:cNvPr id="91" name="Kép 90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20CA0A37-A1B9-2835-A34D-E82B66729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32432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220980</xdr:colOff>
      <xdr:row>41</xdr:row>
      <xdr:rowOff>144780</xdr:rowOff>
    </xdr:to>
    <xdr:pic>
      <xdr:nvPicPr>
        <xdr:cNvPr id="92" name="Kép 91" descr="Russia">
          <a:hlinkClick xmlns:r="http://schemas.openxmlformats.org/officeDocument/2006/relationships" r:id="rId85" tooltip="Russia"/>
          <a:extLst>
            <a:ext uri="{FF2B5EF4-FFF2-40B4-BE49-F238E27FC236}">
              <a16:creationId xmlns:a16="http://schemas.microsoft.com/office/drawing/2014/main" id="{EC8CA32E-C4F2-28C8-FBE5-7116D8CC3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9770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41</xdr:row>
      <xdr:rowOff>0</xdr:rowOff>
    </xdr:from>
    <xdr:to>
      <xdr:col>0</xdr:col>
      <xdr:colOff>419100</xdr:colOff>
      <xdr:row>41</xdr:row>
      <xdr:rowOff>121920</xdr:rowOff>
    </xdr:to>
    <xdr:pic>
      <xdr:nvPicPr>
        <xdr:cNvPr id="93" name="Kép 92">
          <a:hlinkClick xmlns:r="http://schemas.openxmlformats.org/officeDocument/2006/relationships" r:id="rId7" tooltip="Eurasian Economic Union"/>
          <a:extLst>
            <a:ext uri="{FF2B5EF4-FFF2-40B4-BE49-F238E27FC236}">
              <a16:creationId xmlns:a16="http://schemas.microsoft.com/office/drawing/2014/main" id="{B5BC0643-6691-9DDB-0583-BBC69545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69770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190500</xdr:colOff>
      <xdr:row>42</xdr:row>
      <xdr:rowOff>144780</xdr:rowOff>
    </xdr:to>
    <xdr:pic>
      <xdr:nvPicPr>
        <xdr:cNvPr id="94" name="Kép 93" descr="San Marino">
          <a:hlinkClick xmlns:r="http://schemas.openxmlformats.org/officeDocument/2006/relationships" r:id="rId87" tooltip="San Marino"/>
          <a:extLst>
            <a:ext uri="{FF2B5EF4-FFF2-40B4-BE49-F238E27FC236}">
              <a16:creationId xmlns:a16="http://schemas.microsoft.com/office/drawing/2014/main" id="{36E1C6E5-6D27-221A-DB68-EEFC9CF5A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53960"/>
          <a:ext cx="19050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220980</xdr:colOff>
      <xdr:row>43</xdr:row>
      <xdr:rowOff>144780</xdr:rowOff>
    </xdr:to>
    <xdr:pic>
      <xdr:nvPicPr>
        <xdr:cNvPr id="95" name="Kép 94" descr="Serbia">
          <a:hlinkClick xmlns:r="http://schemas.openxmlformats.org/officeDocument/2006/relationships" r:id="rId89" tooltip="Serbia"/>
          <a:extLst>
            <a:ext uri="{FF2B5EF4-FFF2-40B4-BE49-F238E27FC236}">
              <a16:creationId xmlns:a16="http://schemas.microsoft.com/office/drawing/2014/main" id="{31CE09CB-030E-E7B5-CB57-C19407F5B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2734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43</xdr:row>
      <xdr:rowOff>0</xdr:rowOff>
    </xdr:from>
    <xdr:to>
      <xdr:col>0</xdr:col>
      <xdr:colOff>419100</xdr:colOff>
      <xdr:row>43</xdr:row>
      <xdr:rowOff>137160</xdr:rowOff>
    </xdr:to>
    <xdr:pic>
      <xdr:nvPicPr>
        <xdr:cNvPr id="96" name="Kép 95">
          <a:hlinkClick xmlns:r="http://schemas.openxmlformats.org/officeDocument/2006/relationships" r:id="rId3" tooltip="Central European Free Trade Agreement"/>
          <a:extLst>
            <a:ext uri="{FF2B5EF4-FFF2-40B4-BE49-F238E27FC236}">
              <a16:creationId xmlns:a16="http://schemas.microsoft.com/office/drawing/2014/main" id="{490A30A5-44DD-D571-AFBB-60595BC97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627340"/>
          <a:ext cx="19050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220980</xdr:colOff>
      <xdr:row>44</xdr:row>
      <xdr:rowOff>144780</xdr:rowOff>
    </xdr:to>
    <xdr:pic>
      <xdr:nvPicPr>
        <xdr:cNvPr id="97" name="Kép 96" descr="Slovakia">
          <a:hlinkClick xmlns:r="http://schemas.openxmlformats.org/officeDocument/2006/relationships" r:id="rId91" tooltip="Slovakia"/>
          <a:extLst>
            <a:ext uri="{FF2B5EF4-FFF2-40B4-BE49-F238E27FC236}">
              <a16:creationId xmlns:a16="http://schemas.microsoft.com/office/drawing/2014/main" id="{A7ED4156-7A66-96E6-4895-A73FDBC22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8360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44</xdr:row>
      <xdr:rowOff>0</xdr:rowOff>
    </xdr:from>
    <xdr:to>
      <xdr:col>0</xdr:col>
      <xdr:colOff>449580</xdr:colOff>
      <xdr:row>44</xdr:row>
      <xdr:rowOff>144780</xdr:rowOff>
    </xdr:to>
    <xdr:pic>
      <xdr:nvPicPr>
        <xdr:cNvPr id="98" name="Kép 97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8BA29549-B46F-8142-A7AA-2EEBF79EB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18360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44</xdr:row>
      <xdr:rowOff>0</xdr:rowOff>
    </xdr:from>
    <xdr:to>
      <xdr:col>0</xdr:col>
      <xdr:colOff>647700</xdr:colOff>
      <xdr:row>44</xdr:row>
      <xdr:rowOff>160020</xdr:rowOff>
    </xdr:to>
    <xdr:pic>
      <xdr:nvPicPr>
        <xdr:cNvPr id="99" name="Kép 98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BC435A60-6E7A-1EEF-3A8D-C67428DF3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118360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220980</xdr:colOff>
      <xdr:row>45</xdr:row>
      <xdr:rowOff>114300</xdr:rowOff>
    </xdr:to>
    <xdr:pic>
      <xdr:nvPicPr>
        <xdr:cNvPr id="100" name="Kép 99" descr="Slovenia">
          <a:hlinkClick xmlns:r="http://schemas.openxmlformats.org/officeDocument/2006/relationships" r:id="rId93" tooltip="Slovenia"/>
          <a:extLst>
            <a:ext uri="{FF2B5EF4-FFF2-40B4-BE49-F238E27FC236}">
              <a16:creationId xmlns:a16="http://schemas.microsoft.com/office/drawing/2014/main" id="{D982190C-5B60-18A8-F007-17D00FC5B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56980"/>
          <a:ext cx="22098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45</xdr:row>
      <xdr:rowOff>0</xdr:rowOff>
    </xdr:from>
    <xdr:to>
      <xdr:col>0</xdr:col>
      <xdr:colOff>449580</xdr:colOff>
      <xdr:row>45</xdr:row>
      <xdr:rowOff>144780</xdr:rowOff>
    </xdr:to>
    <xdr:pic>
      <xdr:nvPicPr>
        <xdr:cNvPr id="101" name="Kép 100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52A240FA-ACDB-FC24-AB70-6F2A7EE9D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55698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45</xdr:row>
      <xdr:rowOff>0</xdr:rowOff>
    </xdr:from>
    <xdr:to>
      <xdr:col>0</xdr:col>
      <xdr:colOff>647700</xdr:colOff>
      <xdr:row>45</xdr:row>
      <xdr:rowOff>160020</xdr:rowOff>
    </xdr:to>
    <xdr:pic>
      <xdr:nvPicPr>
        <xdr:cNvPr id="102" name="Kép 101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41CD3444-9223-27B8-2DB9-323D6DF59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155698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220980</xdr:colOff>
      <xdr:row>46</xdr:row>
      <xdr:rowOff>144780</xdr:rowOff>
    </xdr:to>
    <xdr:pic>
      <xdr:nvPicPr>
        <xdr:cNvPr id="103" name="Kép 102" descr="Spain">
          <a:hlinkClick xmlns:r="http://schemas.openxmlformats.org/officeDocument/2006/relationships" r:id="rId95" tooltip="Spain"/>
          <a:extLst>
            <a:ext uri="{FF2B5EF4-FFF2-40B4-BE49-F238E27FC236}">
              <a16:creationId xmlns:a16="http://schemas.microsoft.com/office/drawing/2014/main" id="{E06DEDBC-A5EC-C2BF-D5EB-12A1D0C75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3036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46</xdr:row>
      <xdr:rowOff>0</xdr:rowOff>
    </xdr:from>
    <xdr:to>
      <xdr:col>0</xdr:col>
      <xdr:colOff>449580</xdr:colOff>
      <xdr:row>46</xdr:row>
      <xdr:rowOff>144780</xdr:rowOff>
    </xdr:to>
    <xdr:pic>
      <xdr:nvPicPr>
        <xdr:cNvPr id="104" name="Kép 103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C7B67772-DA84-B32A-BB12-1BE9EEB49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3036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46</xdr:row>
      <xdr:rowOff>0</xdr:rowOff>
    </xdr:from>
    <xdr:to>
      <xdr:col>0</xdr:col>
      <xdr:colOff>647700</xdr:colOff>
      <xdr:row>46</xdr:row>
      <xdr:rowOff>160020</xdr:rowOff>
    </xdr:to>
    <xdr:pic>
      <xdr:nvPicPr>
        <xdr:cNvPr id="105" name="Kép 104">
          <a:hlinkClick xmlns:r="http://schemas.openxmlformats.org/officeDocument/2006/relationships" r:id="rId13" tooltip="Eurozone"/>
          <a:extLst>
            <a:ext uri="{FF2B5EF4-FFF2-40B4-BE49-F238E27FC236}">
              <a16:creationId xmlns:a16="http://schemas.microsoft.com/office/drawing/2014/main" id="{486ECE9B-C48C-7BBD-EDB6-F98F3EF36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193036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220980</xdr:colOff>
      <xdr:row>47</xdr:row>
      <xdr:rowOff>137160</xdr:rowOff>
    </xdr:to>
    <xdr:pic>
      <xdr:nvPicPr>
        <xdr:cNvPr id="106" name="Kép 105" descr="Sweden">
          <a:hlinkClick xmlns:r="http://schemas.openxmlformats.org/officeDocument/2006/relationships" r:id="rId97" tooltip="Sweden"/>
          <a:extLst>
            <a:ext uri="{FF2B5EF4-FFF2-40B4-BE49-F238E27FC236}">
              <a16:creationId xmlns:a16="http://schemas.microsoft.com/office/drawing/2014/main" id="{B9866152-AE1F-76C5-89B7-AD7A5351C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03740"/>
          <a:ext cx="22098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47</xdr:row>
      <xdr:rowOff>0</xdr:rowOff>
    </xdr:from>
    <xdr:to>
      <xdr:col>0</xdr:col>
      <xdr:colOff>449580</xdr:colOff>
      <xdr:row>47</xdr:row>
      <xdr:rowOff>144780</xdr:rowOff>
    </xdr:to>
    <xdr:pic>
      <xdr:nvPicPr>
        <xdr:cNvPr id="107" name="Kép 106" descr="European Union">
          <a:hlinkClick xmlns:r="http://schemas.openxmlformats.org/officeDocument/2006/relationships" r:id="rId11" tooltip="European Union"/>
          <a:extLst>
            <a:ext uri="{FF2B5EF4-FFF2-40B4-BE49-F238E27FC236}">
              <a16:creationId xmlns:a16="http://schemas.microsoft.com/office/drawing/2014/main" id="{BBC6BDCC-FAFD-806C-78C7-7709090BF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230374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152400</xdr:colOff>
      <xdr:row>48</xdr:row>
      <xdr:rowOff>152400</xdr:rowOff>
    </xdr:to>
    <xdr:pic>
      <xdr:nvPicPr>
        <xdr:cNvPr id="108" name="Kép 107" descr="Switzerland">
          <a:hlinkClick xmlns:r="http://schemas.openxmlformats.org/officeDocument/2006/relationships" r:id="rId99" tooltip="Switzerland"/>
          <a:extLst>
            <a:ext uri="{FF2B5EF4-FFF2-40B4-BE49-F238E27FC236}">
              <a16:creationId xmlns:a16="http://schemas.microsoft.com/office/drawing/2014/main" id="{6E2EF5C3-3A3F-FBD2-DECF-537F2E585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160020</xdr:colOff>
      <xdr:row>48</xdr:row>
      <xdr:rowOff>0</xdr:rowOff>
    </xdr:from>
    <xdr:to>
      <xdr:col>0</xdr:col>
      <xdr:colOff>350520</xdr:colOff>
      <xdr:row>48</xdr:row>
      <xdr:rowOff>121920</xdr:rowOff>
    </xdr:to>
    <xdr:pic>
      <xdr:nvPicPr>
        <xdr:cNvPr id="109" name="Kép 108">
          <a:hlinkClick xmlns:r="http://schemas.openxmlformats.org/officeDocument/2006/relationships" r:id="rId51" tooltip="European Free Trade Association"/>
          <a:extLst>
            <a:ext uri="{FF2B5EF4-FFF2-40B4-BE49-F238E27FC236}">
              <a16:creationId xmlns:a16="http://schemas.microsoft.com/office/drawing/2014/main" id="{AEB210E1-4E49-83CE-01DE-0ED861B45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22860000"/>
          <a:ext cx="19050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220980</xdr:colOff>
      <xdr:row>49</xdr:row>
      <xdr:rowOff>144780</xdr:rowOff>
    </xdr:to>
    <xdr:pic>
      <xdr:nvPicPr>
        <xdr:cNvPr id="110" name="Kép 109" descr="Turkey">
          <a:hlinkClick xmlns:r="http://schemas.openxmlformats.org/officeDocument/2006/relationships" r:id="rId101" tooltip="Turkey"/>
          <a:extLst>
            <a:ext uri="{FF2B5EF4-FFF2-40B4-BE49-F238E27FC236}">
              <a16:creationId xmlns:a16="http://schemas.microsoft.com/office/drawing/2014/main" id="{8DDECFDC-23DD-53A3-7CAE-F9095CD7F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1626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220980</xdr:colOff>
      <xdr:row>50</xdr:row>
      <xdr:rowOff>144780</xdr:rowOff>
    </xdr:to>
    <xdr:pic>
      <xdr:nvPicPr>
        <xdr:cNvPr id="111" name="Kép 110" descr="Ukraine">
          <a:hlinkClick xmlns:r="http://schemas.openxmlformats.org/officeDocument/2006/relationships" r:id="rId103" tooltip="Ukraine"/>
          <a:extLst>
            <a:ext uri="{FF2B5EF4-FFF2-40B4-BE49-F238E27FC236}">
              <a16:creationId xmlns:a16="http://schemas.microsoft.com/office/drawing/2014/main" id="{3309B3C4-0AF9-7E94-C53F-EAF8A247F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972520"/>
          <a:ext cx="2209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50</xdr:row>
      <xdr:rowOff>0</xdr:rowOff>
    </xdr:from>
    <xdr:to>
      <xdr:col>0</xdr:col>
      <xdr:colOff>419100</xdr:colOff>
      <xdr:row>50</xdr:row>
      <xdr:rowOff>76200</xdr:rowOff>
    </xdr:to>
    <xdr:pic>
      <xdr:nvPicPr>
        <xdr:cNvPr id="112" name="Kép 111" descr="GUAM Organization for Democracy and Economic Development">
          <a:hlinkClick xmlns:r="http://schemas.openxmlformats.org/officeDocument/2006/relationships" r:id="rId17" tooltip="GUAM Organization for Democracy and Economic Development"/>
          <a:extLst>
            <a:ext uri="{FF2B5EF4-FFF2-40B4-BE49-F238E27FC236}">
              <a16:creationId xmlns:a16="http://schemas.microsoft.com/office/drawing/2014/main" id="{2310FF50-911B-69FD-29D6-63BFB8800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3972520"/>
          <a:ext cx="1905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220980</xdr:colOff>
      <xdr:row>51</xdr:row>
      <xdr:rowOff>114300</xdr:rowOff>
    </xdr:to>
    <xdr:pic>
      <xdr:nvPicPr>
        <xdr:cNvPr id="113" name="Kép 112" descr="United Kingdom">
          <a:hlinkClick xmlns:r="http://schemas.openxmlformats.org/officeDocument/2006/relationships" r:id="rId105" tooltip="United Kingdom"/>
          <a:extLst>
            <a:ext uri="{FF2B5EF4-FFF2-40B4-BE49-F238E27FC236}">
              <a16:creationId xmlns:a16="http://schemas.microsoft.com/office/drawing/2014/main" id="{46029F49-DF1C-62C5-5F0A-C2F92984A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528780"/>
          <a:ext cx="22098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24.hu/fn/gazdasag/2023/01/06/minimalber-atlagkereset-beremeles-magyarorszag-europa-berfelzarkozas-nyoma/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iki/List_of_European_countries_by_average_wage" TargetMode="External"/><Relationship Id="rId21" Type="http://schemas.openxmlformats.org/officeDocument/2006/relationships/hyperlink" Target="https://en.wikipedia.org/wiki/List_of_European_countries_by_average_wage" TargetMode="External"/><Relationship Id="rId42" Type="http://schemas.openxmlformats.org/officeDocument/2006/relationships/hyperlink" Target="https://en.wikipedia.org/wiki/List_of_European_countries_by_average_wage" TargetMode="External"/><Relationship Id="rId47" Type="http://schemas.openxmlformats.org/officeDocument/2006/relationships/hyperlink" Target="https://en.wikipedia.org/wiki/List_of_European_countries_by_average_wage" TargetMode="External"/><Relationship Id="rId63" Type="http://schemas.openxmlformats.org/officeDocument/2006/relationships/hyperlink" Target="https://en.wikipedia.org/wiki/List_of_European_countries_by_average_wage" TargetMode="External"/><Relationship Id="rId68" Type="http://schemas.openxmlformats.org/officeDocument/2006/relationships/hyperlink" Target="https://en.wikipedia.org/wiki/List_of_European_countries_by_average_wage" TargetMode="External"/><Relationship Id="rId84" Type="http://schemas.openxmlformats.org/officeDocument/2006/relationships/hyperlink" Target="https://en.wikipedia.org/wiki/List_of_European_countries_by_average_wage" TargetMode="External"/><Relationship Id="rId89" Type="http://schemas.openxmlformats.org/officeDocument/2006/relationships/hyperlink" Target="https://en.wikipedia.org/wiki/List_of_European_countries_by_average_wage" TargetMode="External"/><Relationship Id="rId16" Type="http://schemas.openxmlformats.org/officeDocument/2006/relationships/hyperlink" Target="https://en.wikipedia.org/wiki/List_of_European_countries_by_average_wage" TargetMode="External"/><Relationship Id="rId107" Type="http://schemas.openxmlformats.org/officeDocument/2006/relationships/drawing" Target="../drawings/drawing5.xml"/><Relationship Id="rId11" Type="http://schemas.openxmlformats.org/officeDocument/2006/relationships/hyperlink" Target="https://en.wikipedia.org/wiki/List_of_European_countries_by_average_wage" TargetMode="External"/><Relationship Id="rId32" Type="http://schemas.openxmlformats.org/officeDocument/2006/relationships/hyperlink" Target="https://en.wikipedia.org/wiki/List_of_European_countries_by_average_wage" TargetMode="External"/><Relationship Id="rId37" Type="http://schemas.openxmlformats.org/officeDocument/2006/relationships/hyperlink" Target="https://en.wikipedia.org/wiki/List_of_European_countries_by_average_wage" TargetMode="External"/><Relationship Id="rId53" Type="http://schemas.openxmlformats.org/officeDocument/2006/relationships/hyperlink" Target="https://en.wikipedia.org/wiki/List_of_European_countries_by_average_wage" TargetMode="External"/><Relationship Id="rId58" Type="http://schemas.openxmlformats.org/officeDocument/2006/relationships/hyperlink" Target="https://en.wikipedia.org/wiki/List_of_European_countries_by_average_wage" TargetMode="External"/><Relationship Id="rId74" Type="http://schemas.openxmlformats.org/officeDocument/2006/relationships/hyperlink" Target="https://en.wikipedia.org/wiki/List_of_European_countries_by_average_wage" TargetMode="External"/><Relationship Id="rId79" Type="http://schemas.openxmlformats.org/officeDocument/2006/relationships/hyperlink" Target="https://en.wikipedia.org/wiki/List_of_European_countries_by_average_wage" TargetMode="External"/><Relationship Id="rId102" Type="http://schemas.openxmlformats.org/officeDocument/2006/relationships/hyperlink" Target="https://en.wikipedia.org/wiki/List_of_European_countries_by_average_wage" TargetMode="External"/><Relationship Id="rId5" Type="http://schemas.openxmlformats.org/officeDocument/2006/relationships/hyperlink" Target="https://en.wikipedia.org/wiki/List_of_European_countries_by_average_wage" TargetMode="External"/><Relationship Id="rId90" Type="http://schemas.openxmlformats.org/officeDocument/2006/relationships/hyperlink" Target="https://en.wikipedia.org/wiki/List_of_European_countries_by_average_wage" TargetMode="External"/><Relationship Id="rId95" Type="http://schemas.openxmlformats.org/officeDocument/2006/relationships/hyperlink" Target="https://en.wikipedia.org/wiki/List_of_European_countries_by_average_wage" TargetMode="External"/><Relationship Id="rId22" Type="http://schemas.openxmlformats.org/officeDocument/2006/relationships/hyperlink" Target="https://en.wikipedia.org/wiki/List_of_European_countries_by_average_wage" TargetMode="External"/><Relationship Id="rId27" Type="http://schemas.openxmlformats.org/officeDocument/2006/relationships/hyperlink" Target="https://en.wikipedia.org/wiki/List_of_European_countries_by_average_wage" TargetMode="External"/><Relationship Id="rId43" Type="http://schemas.openxmlformats.org/officeDocument/2006/relationships/hyperlink" Target="https://en.wikipedia.org/wiki/List_of_European_countries_by_average_wage" TargetMode="External"/><Relationship Id="rId48" Type="http://schemas.openxmlformats.org/officeDocument/2006/relationships/hyperlink" Target="https://en.wikipedia.org/wiki/List_of_European_countries_by_average_wage" TargetMode="External"/><Relationship Id="rId64" Type="http://schemas.openxmlformats.org/officeDocument/2006/relationships/hyperlink" Target="https://en.wikipedia.org/wiki/List_of_European_countries_by_average_wage" TargetMode="External"/><Relationship Id="rId69" Type="http://schemas.openxmlformats.org/officeDocument/2006/relationships/hyperlink" Target="https://en.wikipedia.org/wiki/List_of_European_countries_by_average_wage" TargetMode="External"/><Relationship Id="rId80" Type="http://schemas.openxmlformats.org/officeDocument/2006/relationships/hyperlink" Target="https://en.wikipedia.org/wiki/List_of_European_countries_by_average_wage" TargetMode="External"/><Relationship Id="rId85" Type="http://schemas.openxmlformats.org/officeDocument/2006/relationships/hyperlink" Target="https://en.wikipedia.org/wiki/List_of_European_countries_by_average_wage" TargetMode="External"/><Relationship Id="rId12" Type="http://schemas.openxmlformats.org/officeDocument/2006/relationships/hyperlink" Target="https://en.wikipedia.org/wiki/List_of_European_countries_by_average_wage" TargetMode="External"/><Relationship Id="rId17" Type="http://schemas.openxmlformats.org/officeDocument/2006/relationships/hyperlink" Target="https://en.wikipedia.org/wiki/List_of_European_countries_by_average_wage" TargetMode="External"/><Relationship Id="rId33" Type="http://schemas.openxmlformats.org/officeDocument/2006/relationships/hyperlink" Target="https://en.wikipedia.org/wiki/List_of_European_countries_by_average_wage" TargetMode="External"/><Relationship Id="rId38" Type="http://schemas.openxmlformats.org/officeDocument/2006/relationships/hyperlink" Target="https://en.wikipedia.org/wiki/List_of_European_countries_by_average_wage" TargetMode="External"/><Relationship Id="rId59" Type="http://schemas.openxmlformats.org/officeDocument/2006/relationships/hyperlink" Target="https://en.wikipedia.org/wiki/List_of_European_countries_by_average_wage" TargetMode="External"/><Relationship Id="rId103" Type="http://schemas.openxmlformats.org/officeDocument/2006/relationships/hyperlink" Target="https://en.wikipedia.org/wiki/List_of_European_countries_by_average_wage" TargetMode="External"/><Relationship Id="rId20" Type="http://schemas.openxmlformats.org/officeDocument/2006/relationships/hyperlink" Target="https://en.wikipedia.org/wiki/List_of_European_countries_by_average_wage" TargetMode="External"/><Relationship Id="rId41" Type="http://schemas.openxmlformats.org/officeDocument/2006/relationships/hyperlink" Target="https://en.wikipedia.org/wiki/List_of_European_countries_by_average_wage" TargetMode="External"/><Relationship Id="rId54" Type="http://schemas.openxmlformats.org/officeDocument/2006/relationships/hyperlink" Target="https://en.wikipedia.org/wiki/List_of_European_countries_by_average_wage" TargetMode="External"/><Relationship Id="rId62" Type="http://schemas.openxmlformats.org/officeDocument/2006/relationships/hyperlink" Target="https://en.wikipedia.org/wiki/List_of_European_countries_by_average_wage" TargetMode="External"/><Relationship Id="rId70" Type="http://schemas.openxmlformats.org/officeDocument/2006/relationships/hyperlink" Target="https://en.wikipedia.org/wiki/List_of_European_countries_by_average_wage" TargetMode="External"/><Relationship Id="rId75" Type="http://schemas.openxmlformats.org/officeDocument/2006/relationships/hyperlink" Target="https://en.wikipedia.org/wiki/List_of_European_countries_by_average_wage" TargetMode="External"/><Relationship Id="rId83" Type="http://schemas.openxmlformats.org/officeDocument/2006/relationships/hyperlink" Target="https://en.wikipedia.org/wiki/List_of_European_countries_by_average_wage" TargetMode="External"/><Relationship Id="rId88" Type="http://schemas.openxmlformats.org/officeDocument/2006/relationships/hyperlink" Target="https://en.wikipedia.org/wiki/List_of_European_countries_by_average_wage" TargetMode="External"/><Relationship Id="rId91" Type="http://schemas.openxmlformats.org/officeDocument/2006/relationships/hyperlink" Target="https://en.wikipedia.org/wiki/List_of_European_countries_by_average_wage" TargetMode="External"/><Relationship Id="rId96" Type="http://schemas.openxmlformats.org/officeDocument/2006/relationships/hyperlink" Target="https://en.wikipedia.org/wiki/List_of_European_countries_by_average_wage" TargetMode="External"/><Relationship Id="rId1" Type="http://schemas.openxmlformats.org/officeDocument/2006/relationships/hyperlink" Target="https://en.wikipedia.org/wiki/List_of_sovereign_states" TargetMode="External"/><Relationship Id="rId6" Type="http://schemas.openxmlformats.org/officeDocument/2006/relationships/hyperlink" Target="https://en.wikipedia.org/wiki/List_of_European_countries_by_average_wage" TargetMode="External"/><Relationship Id="rId15" Type="http://schemas.openxmlformats.org/officeDocument/2006/relationships/hyperlink" Target="https://en.wikipedia.org/wiki/List_of_European_countries_by_average_wage" TargetMode="External"/><Relationship Id="rId23" Type="http://schemas.openxmlformats.org/officeDocument/2006/relationships/hyperlink" Target="https://en.wikipedia.org/wiki/List_of_European_countries_by_average_wage" TargetMode="External"/><Relationship Id="rId28" Type="http://schemas.openxmlformats.org/officeDocument/2006/relationships/hyperlink" Target="https://en.wikipedia.org/wiki/List_of_European_countries_by_average_wage" TargetMode="External"/><Relationship Id="rId36" Type="http://schemas.openxmlformats.org/officeDocument/2006/relationships/hyperlink" Target="https://en.wikipedia.org/wiki/List_of_European_countries_by_average_wage" TargetMode="External"/><Relationship Id="rId49" Type="http://schemas.openxmlformats.org/officeDocument/2006/relationships/hyperlink" Target="https://en.wikipedia.org/wiki/List_of_European_countries_by_average_wage" TargetMode="External"/><Relationship Id="rId57" Type="http://schemas.openxmlformats.org/officeDocument/2006/relationships/hyperlink" Target="https://en.wikipedia.org/wiki/List_of_European_countries_by_average_wage" TargetMode="External"/><Relationship Id="rId106" Type="http://schemas.openxmlformats.org/officeDocument/2006/relationships/hyperlink" Target="https://en.wikipedia.org/wiki/List_of_European_countries_by_average_wage" TargetMode="External"/><Relationship Id="rId10" Type="http://schemas.openxmlformats.org/officeDocument/2006/relationships/hyperlink" Target="https://en.wikipedia.org/wiki/List_of_European_countries_by_average_wage" TargetMode="External"/><Relationship Id="rId31" Type="http://schemas.openxmlformats.org/officeDocument/2006/relationships/hyperlink" Target="https://en.wikipedia.org/wiki/List_of_European_countries_by_average_wage" TargetMode="External"/><Relationship Id="rId44" Type="http://schemas.openxmlformats.org/officeDocument/2006/relationships/hyperlink" Target="https://en.wikipedia.org/wiki/List_of_European_countries_by_average_wage" TargetMode="External"/><Relationship Id="rId52" Type="http://schemas.openxmlformats.org/officeDocument/2006/relationships/hyperlink" Target="https://en.wikipedia.org/wiki/List_of_European_countries_by_average_wage" TargetMode="External"/><Relationship Id="rId60" Type="http://schemas.openxmlformats.org/officeDocument/2006/relationships/hyperlink" Target="https://en.wikipedia.org/wiki/List_of_European_countries_by_average_wage" TargetMode="External"/><Relationship Id="rId65" Type="http://schemas.openxmlformats.org/officeDocument/2006/relationships/hyperlink" Target="https://en.wikipedia.org/wiki/List_of_European_countries_by_average_wage" TargetMode="External"/><Relationship Id="rId73" Type="http://schemas.openxmlformats.org/officeDocument/2006/relationships/hyperlink" Target="https://en.wikipedia.org/wiki/List_of_European_countries_by_average_wage" TargetMode="External"/><Relationship Id="rId78" Type="http://schemas.openxmlformats.org/officeDocument/2006/relationships/hyperlink" Target="https://en.wikipedia.org/wiki/List_of_European_countries_by_average_wage" TargetMode="External"/><Relationship Id="rId81" Type="http://schemas.openxmlformats.org/officeDocument/2006/relationships/hyperlink" Target="https://en.wikipedia.org/wiki/List_of_European_countries_by_average_wage" TargetMode="External"/><Relationship Id="rId86" Type="http://schemas.openxmlformats.org/officeDocument/2006/relationships/hyperlink" Target="https://en.wikipedia.org/wiki/List_of_European_countries_by_average_wage" TargetMode="External"/><Relationship Id="rId94" Type="http://schemas.openxmlformats.org/officeDocument/2006/relationships/hyperlink" Target="https://en.wikipedia.org/wiki/List_of_European_countries_by_average_wage" TargetMode="External"/><Relationship Id="rId99" Type="http://schemas.openxmlformats.org/officeDocument/2006/relationships/hyperlink" Target="https://en.wikipedia.org/wiki/List_of_European_countries_by_average_wage" TargetMode="External"/><Relationship Id="rId101" Type="http://schemas.openxmlformats.org/officeDocument/2006/relationships/hyperlink" Target="https://en.wikipedia.org/wiki/List_of_European_countries_by_average_wage" TargetMode="External"/><Relationship Id="rId4" Type="http://schemas.openxmlformats.org/officeDocument/2006/relationships/hyperlink" Target="https://en.wikipedia.org/wiki/Euro" TargetMode="External"/><Relationship Id="rId9" Type="http://schemas.openxmlformats.org/officeDocument/2006/relationships/hyperlink" Target="https://en.wikipedia.org/wiki/List_of_European_countries_by_average_wage" TargetMode="External"/><Relationship Id="rId13" Type="http://schemas.openxmlformats.org/officeDocument/2006/relationships/hyperlink" Target="https://en.wikipedia.org/wiki/List_of_European_countries_by_average_wage" TargetMode="External"/><Relationship Id="rId18" Type="http://schemas.openxmlformats.org/officeDocument/2006/relationships/hyperlink" Target="https://en.wikipedia.org/wiki/List_of_European_countries_by_average_wage" TargetMode="External"/><Relationship Id="rId39" Type="http://schemas.openxmlformats.org/officeDocument/2006/relationships/hyperlink" Target="https://en.wikipedia.org/wiki/List_of_European_countries_by_average_wage" TargetMode="External"/><Relationship Id="rId34" Type="http://schemas.openxmlformats.org/officeDocument/2006/relationships/hyperlink" Target="https://en.wikipedia.org/wiki/List_of_European_countries_by_average_wage" TargetMode="External"/><Relationship Id="rId50" Type="http://schemas.openxmlformats.org/officeDocument/2006/relationships/hyperlink" Target="https://en.wikipedia.org/wiki/List_of_European_countries_by_average_wage" TargetMode="External"/><Relationship Id="rId55" Type="http://schemas.openxmlformats.org/officeDocument/2006/relationships/hyperlink" Target="https://en.wikipedia.org/wiki/List_of_European_countries_by_average_wage" TargetMode="External"/><Relationship Id="rId76" Type="http://schemas.openxmlformats.org/officeDocument/2006/relationships/hyperlink" Target="https://en.wikipedia.org/wiki/List_of_European_countries_by_average_wage" TargetMode="External"/><Relationship Id="rId97" Type="http://schemas.openxmlformats.org/officeDocument/2006/relationships/hyperlink" Target="https://en.wikipedia.org/wiki/List_of_European_countries_by_average_wage" TargetMode="External"/><Relationship Id="rId104" Type="http://schemas.openxmlformats.org/officeDocument/2006/relationships/hyperlink" Target="https://en.wikipedia.org/wiki/List_of_European_countries_by_average_wage" TargetMode="External"/><Relationship Id="rId7" Type="http://schemas.openxmlformats.org/officeDocument/2006/relationships/hyperlink" Target="https://en.wikipedia.org/wiki/List_of_European_countries_by_average_wage" TargetMode="External"/><Relationship Id="rId71" Type="http://schemas.openxmlformats.org/officeDocument/2006/relationships/hyperlink" Target="https://en.wikipedia.org/wiki/List_of_European_countries_by_average_wage" TargetMode="External"/><Relationship Id="rId92" Type="http://schemas.openxmlformats.org/officeDocument/2006/relationships/hyperlink" Target="https://en.wikipedia.org/wiki/List_of_European_countries_by_average_wage" TargetMode="External"/><Relationship Id="rId2" Type="http://schemas.openxmlformats.org/officeDocument/2006/relationships/hyperlink" Target="https://en.wikipedia.org/wiki/Local_currency" TargetMode="External"/><Relationship Id="rId29" Type="http://schemas.openxmlformats.org/officeDocument/2006/relationships/hyperlink" Target="https://en.wikipedia.org/wiki/List_of_European_countries_by_average_wage" TargetMode="External"/><Relationship Id="rId24" Type="http://schemas.openxmlformats.org/officeDocument/2006/relationships/hyperlink" Target="https://en.wikipedia.org/wiki/List_of_European_countries_by_average_wage" TargetMode="External"/><Relationship Id="rId40" Type="http://schemas.openxmlformats.org/officeDocument/2006/relationships/hyperlink" Target="https://en.wikipedia.org/wiki/List_of_European_countries_by_average_wage" TargetMode="External"/><Relationship Id="rId45" Type="http://schemas.openxmlformats.org/officeDocument/2006/relationships/hyperlink" Target="https://en.wikipedia.org/wiki/List_of_European_countries_by_average_wage" TargetMode="External"/><Relationship Id="rId66" Type="http://schemas.openxmlformats.org/officeDocument/2006/relationships/hyperlink" Target="https://en.wikipedia.org/wiki/List_of_European_countries_by_average_wage" TargetMode="External"/><Relationship Id="rId87" Type="http://schemas.openxmlformats.org/officeDocument/2006/relationships/hyperlink" Target="https://en.wikipedia.org/wiki/List_of_European_countries_by_average_wage" TargetMode="External"/><Relationship Id="rId61" Type="http://schemas.openxmlformats.org/officeDocument/2006/relationships/hyperlink" Target="https://en.wikipedia.org/wiki/List_of_European_countries_by_average_wage" TargetMode="External"/><Relationship Id="rId82" Type="http://schemas.openxmlformats.org/officeDocument/2006/relationships/hyperlink" Target="https://en.wikipedia.org/wiki/List_of_European_countries_by_average_wage" TargetMode="External"/><Relationship Id="rId19" Type="http://schemas.openxmlformats.org/officeDocument/2006/relationships/hyperlink" Target="https://en.wikipedia.org/wiki/List_of_European_countries_by_average_wage" TargetMode="External"/><Relationship Id="rId14" Type="http://schemas.openxmlformats.org/officeDocument/2006/relationships/hyperlink" Target="https://en.wikipedia.org/wiki/List_of_European_countries_by_average_wage" TargetMode="External"/><Relationship Id="rId30" Type="http://schemas.openxmlformats.org/officeDocument/2006/relationships/hyperlink" Target="https://en.wikipedia.org/wiki/List_of_European_countries_by_average_wage" TargetMode="External"/><Relationship Id="rId35" Type="http://schemas.openxmlformats.org/officeDocument/2006/relationships/hyperlink" Target="https://en.wikipedia.org/wiki/List_of_European_countries_by_average_wage" TargetMode="External"/><Relationship Id="rId56" Type="http://schemas.openxmlformats.org/officeDocument/2006/relationships/hyperlink" Target="https://en.wikipedia.org/wiki/List_of_European_countries_by_average_wage" TargetMode="External"/><Relationship Id="rId77" Type="http://schemas.openxmlformats.org/officeDocument/2006/relationships/hyperlink" Target="https://en.wikipedia.org/wiki/List_of_European_countries_by_average_wage" TargetMode="External"/><Relationship Id="rId100" Type="http://schemas.openxmlformats.org/officeDocument/2006/relationships/hyperlink" Target="https://en.wikipedia.org/wiki/List_of_European_countries_by_average_wage" TargetMode="External"/><Relationship Id="rId105" Type="http://schemas.openxmlformats.org/officeDocument/2006/relationships/hyperlink" Target="https://en.wikipedia.org/wiki/List_of_European_countries_by_average_wage" TargetMode="External"/><Relationship Id="rId8" Type="http://schemas.openxmlformats.org/officeDocument/2006/relationships/hyperlink" Target="https://en.wikipedia.org/wiki/List_of_European_countries_by_average_wage" TargetMode="External"/><Relationship Id="rId51" Type="http://schemas.openxmlformats.org/officeDocument/2006/relationships/hyperlink" Target="https://en.wikipedia.org/wiki/List_of_European_countries_by_average_wage" TargetMode="External"/><Relationship Id="rId72" Type="http://schemas.openxmlformats.org/officeDocument/2006/relationships/hyperlink" Target="https://en.wikipedia.org/wiki/List_of_European_countries_by_average_wage" TargetMode="External"/><Relationship Id="rId93" Type="http://schemas.openxmlformats.org/officeDocument/2006/relationships/hyperlink" Target="https://en.wikipedia.org/wiki/List_of_European_countries_by_average_wage" TargetMode="External"/><Relationship Id="rId98" Type="http://schemas.openxmlformats.org/officeDocument/2006/relationships/hyperlink" Target="https://en.wikipedia.org/wiki/List_of_European_countries_by_average_wage" TargetMode="External"/><Relationship Id="rId3" Type="http://schemas.openxmlformats.org/officeDocument/2006/relationships/hyperlink" Target="https://en.wikipedia.org/wiki/Exchange_rate" TargetMode="External"/><Relationship Id="rId25" Type="http://schemas.openxmlformats.org/officeDocument/2006/relationships/hyperlink" Target="https://en.wikipedia.org/wiki/List_of_European_countries_by_average_wage" TargetMode="External"/><Relationship Id="rId46" Type="http://schemas.openxmlformats.org/officeDocument/2006/relationships/hyperlink" Target="https://en.wikipedia.org/wiki/List_of_European_countries_by_average_wage" TargetMode="External"/><Relationship Id="rId67" Type="http://schemas.openxmlformats.org/officeDocument/2006/relationships/hyperlink" Target="https://en.wikipedia.org/wiki/List_of_European_countries_by_average_w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4E1FC-84F6-4221-9CFD-2A829687B8FC}">
  <dimension ref="A1:Q46"/>
  <sheetViews>
    <sheetView zoomScale="50" zoomScaleNormal="50" workbookViewId="0">
      <selection activeCell="B2" sqref="B2"/>
    </sheetView>
  </sheetViews>
  <sheetFormatPr defaultRowHeight="14.4" x14ac:dyDescent="0.3"/>
  <cols>
    <col min="1" max="1" width="67.5546875" bestFit="1" customWidth="1"/>
    <col min="16" max="16" width="24.33203125" customWidth="1"/>
  </cols>
  <sheetData>
    <row r="1" spans="1:15" x14ac:dyDescent="0.3">
      <c r="A1" s="1" t="s">
        <v>36</v>
      </c>
    </row>
    <row r="2" spans="1:15" ht="15" thickBot="1" x14ac:dyDescent="0.35">
      <c r="A2" t="s">
        <v>37</v>
      </c>
      <c r="B2" s="24">
        <f>STDEV(B4:B38)/AVERAGE(B4:B38)</f>
        <v>0.25033042077841394</v>
      </c>
      <c r="C2">
        <f t="shared" ref="C2:O2" si="0">STDEV(C4:C38)/AVERAGE(C4:C38)</f>
        <v>0.40305163234672448</v>
      </c>
      <c r="D2">
        <f t="shared" si="0"/>
        <v>0.40022244472158131</v>
      </c>
      <c r="E2">
        <f t="shared" si="0"/>
        <v>0.36470893280889732</v>
      </c>
      <c r="F2">
        <f t="shared" si="0"/>
        <v>0.34664955735673925</v>
      </c>
      <c r="G2">
        <f t="shared" si="0"/>
        <v>0.34976844423828707</v>
      </c>
      <c r="H2">
        <f t="shared" si="0"/>
        <v>0.35475191817057905</v>
      </c>
      <c r="I2">
        <f t="shared" si="0"/>
        <v>0.35458875947954716</v>
      </c>
      <c r="J2">
        <f t="shared" si="0"/>
        <v>0.3535173157067405</v>
      </c>
      <c r="K2">
        <f t="shared" si="0"/>
        <v>0.34867118609898246</v>
      </c>
      <c r="L2">
        <f t="shared" si="0"/>
        <v>0.34140622427790601</v>
      </c>
      <c r="M2">
        <f t="shared" si="0"/>
        <v>0.33951463937842796</v>
      </c>
      <c r="N2">
        <f t="shared" si="0"/>
        <v>0.33183446407384753</v>
      </c>
      <c r="O2">
        <f t="shared" si="0"/>
        <v>0.31824185097899721</v>
      </c>
    </row>
    <row r="3" spans="1:15" ht="15" thickBot="1" x14ac:dyDescent="0.35">
      <c r="A3" s="2" t="s">
        <v>0</v>
      </c>
      <c r="B3" s="2">
        <v>1990</v>
      </c>
      <c r="C3" s="2">
        <v>1995</v>
      </c>
      <c r="D3" s="2">
        <v>2000</v>
      </c>
      <c r="E3" s="2">
        <v>2005</v>
      </c>
      <c r="F3" s="2">
        <v>2010</v>
      </c>
      <c r="G3" s="2">
        <v>2011</v>
      </c>
      <c r="H3" s="2">
        <v>2012</v>
      </c>
      <c r="I3" s="2">
        <v>2013</v>
      </c>
      <c r="J3" s="2">
        <v>2014</v>
      </c>
      <c r="K3" s="2">
        <v>2015</v>
      </c>
      <c r="L3" s="2">
        <v>2016</v>
      </c>
      <c r="M3" s="2">
        <v>2017</v>
      </c>
      <c r="N3" s="2">
        <v>2018</v>
      </c>
      <c r="O3" s="2">
        <v>2019</v>
      </c>
    </row>
    <row r="4" spans="1:15" ht="15" thickBot="1" x14ac:dyDescent="0.35">
      <c r="A4" s="3" t="s">
        <v>279</v>
      </c>
      <c r="B4" s="3">
        <v>49.162999999999997</v>
      </c>
      <c r="C4" s="3">
        <v>53.716000000000001</v>
      </c>
      <c r="D4" s="3">
        <v>58.863</v>
      </c>
      <c r="E4" s="3">
        <v>61.381999999999998</v>
      </c>
      <c r="F4" s="3">
        <v>65.956000000000003</v>
      </c>
      <c r="G4" s="3">
        <v>64.983999999999995</v>
      </c>
      <c r="H4" s="3">
        <v>64.451999999999998</v>
      </c>
      <c r="I4" s="3">
        <v>65.078999999999994</v>
      </c>
      <c r="J4" s="3">
        <v>67.518000000000001</v>
      </c>
      <c r="K4" s="3">
        <v>68.382000000000005</v>
      </c>
      <c r="L4" s="3">
        <v>68.504000000000005</v>
      </c>
      <c r="M4" s="3">
        <v>69.540999999999997</v>
      </c>
      <c r="N4" s="3">
        <v>69.555999999999997</v>
      </c>
      <c r="O4" s="3">
        <v>68.680999999999997</v>
      </c>
    </row>
    <row r="5" spans="1:15" ht="15" thickBot="1" x14ac:dyDescent="0.35">
      <c r="A5" s="3" t="s">
        <v>272</v>
      </c>
      <c r="B5" s="3">
        <v>38.570999999999998</v>
      </c>
      <c r="C5" s="3">
        <v>39.838999999999999</v>
      </c>
      <c r="D5" s="3">
        <v>51.029000000000003</v>
      </c>
      <c r="E5" s="3">
        <v>58.524999999999999</v>
      </c>
      <c r="F5" s="3">
        <v>48.372</v>
      </c>
      <c r="G5" s="3">
        <v>50.704000000000001</v>
      </c>
      <c r="H5" s="3">
        <v>50.564999999999998</v>
      </c>
      <c r="I5" s="3">
        <v>51.276000000000003</v>
      </c>
      <c r="J5" s="3">
        <v>52.034999999999997</v>
      </c>
      <c r="K5" s="3">
        <v>56.081000000000003</v>
      </c>
      <c r="L5" s="3">
        <v>61.207000000000001</v>
      </c>
      <c r="M5" s="3">
        <v>67.709999999999994</v>
      </c>
      <c r="N5" s="3">
        <v>70.003</v>
      </c>
      <c r="O5" s="3">
        <v>68.006</v>
      </c>
    </row>
    <row r="6" spans="1:15" ht="15" thickBot="1" x14ac:dyDescent="0.35">
      <c r="A6" s="3" t="s">
        <v>295</v>
      </c>
      <c r="B6" s="3">
        <v>52.518999999999998</v>
      </c>
      <c r="C6" s="3">
        <v>55.323</v>
      </c>
      <c r="D6" s="3">
        <v>57.85</v>
      </c>
      <c r="E6" s="3">
        <v>61.174999999999997</v>
      </c>
      <c r="F6" s="3">
        <v>64.218999999999994</v>
      </c>
      <c r="G6" s="3">
        <v>64.326999999999998</v>
      </c>
      <c r="H6" s="3">
        <v>65.465000000000003</v>
      </c>
      <c r="I6" s="3">
        <v>66.477000000000004</v>
      </c>
      <c r="J6" s="3">
        <v>66.582999999999998</v>
      </c>
      <c r="K6" s="3">
        <v>66.516999999999996</v>
      </c>
      <c r="L6" s="3">
        <v>66.349999999999994</v>
      </c>
      <c r="M6" s="3">
        <v>66.132000000000005</v>
      </c>
      <c r="N6" s="3">
        <v>66.120999999999995</v>
      </c>
      <c r="O6" s="3">
        <v>66.566999999999993</v>
      </c>
    </row>
    <row r="7" spans="1:15" ht="15" thickBot="1" x14ac:dyDescent="0.35">
      <c r="A7" s="3" t="s">
        <v>305</v>
      </c>
      <c r="B7" s="3">
        <v>46.362000000000002</v>
      </c>
      <c r="C7" s="3">
        <v>47.576999999999998</v>
      </c>
      <c r="D7" s="3">
        <v>54.642000000000003</v>
      </c>
      <c r="E7" s="3">
        <v>57.331000000000003</v>
      </c>
      <c r="F7" s="3">
        <v>60.247999999999998</v>
      </c>
      <c r="G7" s="3">
        <v>60.33</v>
      </c>
      <c r="H7" s="3">
        <v>60.826000000000001</v>
      </c>
      <c r="I7" s="3">
        <v>60.542000000000002</v>
      </c>
      <c r="J7" s="3">
        <v>61.447000000000003</v>
      </c>
      <c r="K7" s="3">
        <v>62.981999999999999</v>
      </c>
      <c r="L7" s="3">
        <v>63.079000000000001</v>
      </c>
      <c r="M7" s="3">
        <v>63.734000000000002</v>
      </c>
      <c r="N7" s="3">
        <v>64.397000000000006</v>
      </c>
      <c r="O7" s="3">
        <v>65.835999999999999</v>
      </c>
    </row>
    <row r="8" spans="1:15" ht="15" thickBot="1" x14ac:dyDescent="0.35">
      <c r="A8" s="3" t="s">
        <v>264</v>
      </c>
      <c r="B8" s="3">
        <v>41.366999999999997</v>
      </c>
      <c r="C8" s="3">
        <v>42.780999999999999</v>
      </c>
      <c r="D8" s="3">
        <v>45.531999999999996</v>
      </c>
      <c r="E8" s="3">
        <v>49.975000000000001</v>
      </c>
      <c r="F8" s="3">
        <v>53.947000000000003</v>
      </c>
      <c r="G8" s="3">
        <v>53.667999999999999</v>
      </c>
      <c r="H8" s="3">
        <v>53.593000000000004</v>
      </c>
      <c r="I8" s="3">
        <v>53.948999999999998</v>
      </c>
      <c r="J8" s="3">
        <v>54.978000000000002</v>
      </c>
      <c r="K8" s="3">
        <v>55.942999999999998</v>
      </c>
      <c r="L8" s="3">
        <v>56.883000000000003</v>
      </c>
      <c r="M8" s="3">
        <v>56.277000000000001</v>
      </c>
      <c r="N8" s="3">
        <v>56.828000000000003</v>
      </c>
      <c r="O8" s="3">
        <v>57.15</v>
      </c>
    </row>
    <row r="9" spans="1:15" ht="15" thickBot="1" x14ac:dyDescent="0.35">
      <c r="A9" s="3" t="s">
        <v>283</v>
      </c>
      <c r="B9" s="3">
        <v>50.052999999999997</v>
      </c>
      <c r="C9" s="3">
        <v>50.908999999999999</v>
      </c>
      <c r="D9" s="3">
        <v>51.451000000000001</v>
      </c>
      <c r="E9" s="3">
        <v>53.606999999999999</v>
      </c>
      <c r="F9" s="3">
        <v>56.94</v>
      </c>
      <c r="G9" s="3">
        <v>56.588000000000001</v>
      </c>
      <c r="H9" s="3">
        <v>56.82</v>
      </c>
      <c r="I9" s="3">
        <v>57.02</v>
      </c>
      <c r="J9" s="3">
        <v>56.712000000000003</v>
      </c>
      <c r="K9" s="3">
        <v>57.378</v>
      </c>
      <c r="L9" s="3">
        <v>57.573</v>
      </c>
      <c r="M9" s="3">
        <v>57.137999999999998</v>
      </c>
      <c r="N9" s="3">
        <v>56.709000000000003</v>
      </c>
      <c r="O9" s="3">
        <v>56.552</v>
      </c>
    </row>
    <row r="10" spans="1:15" ht="15" thickBot="1" x14ac:dyDescent="0.35">
      <c r="A10" s="3" t="s">
        <v>258</v>
      </c>
      <c r="B10" s="3">
        <v>42.573999999999998</v>
      </c>
      <c r="C10" s="3">
        <v>47.584000000000003</v>
      </c>
      <c r="D10" s="3">
        <v>51.082999999999998</v>
      </c>
      <c r="E10" s="3">
        <v>52.365000000000002</v>
      </c>
      <c r="F10" s="3">
        <v>53.341000000000001</v>
      </c>
      <c r="G10" s="3">
        <v>53.886000000000003</v>
      </c>
      <c r="H10" s="3">
        <v>54.295000000000002</v>
      </c>
      <c r="I10" s="3">
        <v>54.844999999999999</v>
      </c>
      <c r="J10" s="3">
        <v>55.116999999999997</v>
      </c>
      <c r="K10" s="3">
        <v>54.737000000000002</v>
      </c>
      <c r="L10" s="3">
        <v>54.884</v>
      </c>
      <c r="M10" s="3">
        <v>54.625999999999998</v>
      </c>
      <c r="N10" s="3">
        <v>55.066000000000003</v>
      </c>
      <c r="O10" s="3">
        <v>55.59</v>
      </c>
    </row>
    <row r="11" spans="1:15" ht="15" thickBot="1" x14ac:dyDescent="0.35">
      <c r="A11" s="3" t="s">
        <v>285</v>
      </c>
      <c r="B11" s="3">
        <v>31.088999999999999</v>
      </c>
      <c r="C11" s="3">
        <v>33.1</v>
      </c>
      <c r="D11" s="3">
        <v>37.616</v>
      </c>
      <c r="E11" s="3">
        <v>43.262999999999998</v>
      </c>
      <c r="F11" s="3">
        <v>49.247999999999998</v>
      </c>
      <c r="G11" s="3">
        <v>50.962000000000003</v>
      </c>
      <c r="H11" s="3">
        <v>52.365000000000002</v>
      </c>
      <c r="I11" s="3">
        <v>53.396000000000001</v>
      </c>
      <c r="J11" s="3">
        <v>53.662999999999997</v>
      </c>
      <c r="K11" s="3">
        <v>53.944000000000003</v>
      </c>
      <c r="L11" s="3">
        <v>52.942999999999998</v>
      </c>
      <c r="M11" s="3">
        <v>53.033999999999999</v>
      </c>
      <c r="N11" s="3">
        <v>53.484999999999999</v>
      </c>
      <c r="O11" s="3">
        <v>54.027000000000001</v>
      </c>
    </row>
    <row r="12" spans="1:15" ht="15" thickBot="1" x14ac:dyDescent="0.35">
      <c r="A12" s="3" t="s">
        <v>303</v>
      </c>
      <c r="B12" s="3">
        <v>40.716999999999999</v>
      </c>
      <c r="C12" s="3">
        <v>41.838999999999999</v>
      </c>
      <c r="D12" s="3">
        <v>46.155999999999999</v>
      </c>
      <c r="E12" s="3">
        <v>49.640999999999998</v>
      </c>
      <c r="F12" s="3">
        <v>53.055</v>
      </c>
      <c r="G12" s="3">
        <v>54.732999999999997</v>
      </c>
      <c r="H12" s="3">
        <v>55.058</v>
      </c>
      <c r="I12" s="3">
        <v>54.805999999999997</v>
      </c>
      <c r="J12" s="3">
        <v>55.225999999999999</v>
      </c>
      <c r="K12" s="3">
        <v>54.774000000000001</v>
      </c>
      <c r="L12" s="3">
        <v>54.8</v>
      </c>
      <c r="M12" s="3">
        <v>54.326999999999998</v>
      </c>
      <c r="N12" s="3">
        <v>54.146999999999998</v>
      </c>
      <c r="O12" s="3">
        <v>54.401000000000003</v>
      </c>
    </row>
    <row r="13" spans="1:15" ht="15" thickBot="1" x14ac:dyDescent="0.35">
      <c r="A13" s="3" t="s">
        <v>255</v>
      </c>
      <c r="B13" s="3">
        <v>42.962000000000003</v>
      </c>
      <c r="C13" s="3">
        <v>46.395000000000003</v>
      </c>
      <c r="D13" s="3">
        <v>48.302</v>
      </c>
      <c r="E13" s="3">
        <v>50.216999999999999</v>
      </c>
      <c r="F13" s="3">
        <v>52.719000000000001</v>
      </c>
      <c r="G13" s="3">
        <v>52.179000000000002</v>
      </c>
      <c r="H13" s="3">
        <v>52.445999999999998</v>
      </c>
      <c r="I13" s="3">
        <v>52.51</v>
      </c>
      <c r="J13" s="3">
        <v>52.710999999999999</v>
      </c>
      <c r="K13" s="3">
        <v>53.052</v>
      </c>
      <c r="L13" s="3">
        <v>53.588999999999999</v>
      </c>
      <c r="M13" s="3">
        <v>53.436999999999998</v>
      </c>
      <c r="N13" s="3">
        <v>53.561</v>
      </c>
      <c r="O13" s="3">
        <v>53.902999999999999</v>
      </c>
    </row>
    <row r="14" spans="1:15" ht="15" thickBot="1" x14ac:dyDescent="0.35">
      <c r="A14" s="3" t="s">
        <v>269</v>
      </c>
      <c r="B14" s="3"/>
      <c r="C14" s="3">
        <v>43.59</v>
      </c>
      <c r="D14" s="3">
        <v>45.31</v>
      </c>
      <c r="E14" s="3">
        <v>46.274999999999999</v>
      </c>
      <c r="F14" s="3">
        <v>46.771999999999998</v>
      </c>
      <c r="G14" s="3">
        <v>47.738999999999997</v>
      </c>
      <c r="H14" s="3">
        <v>48.392000000000003</v>
      </c>
      <c r="I14" s="3">
        <v>48.862000000000002</v>
      </c>
      <c r="J14" s="3">
        <v>49.7</v>
      </c>
      <c r="K14" s="3">
        <v>50.878</v>
      </c>
      <c r="L14" s="3">
        <v>51.622999999999998</v>
      </c>
      <c r="M14" s="3">
        <v>52.180999999999997</v>
      </c>
      <c r="N14" s="3">
        <v>52.93</v>
      </c>
      <c r="O14" s="3">
        <v>53.637999999999998</v>
      </c>
    </row>
    <row r="15" spans="1:15" ht="15" thickBot="1" x14ac:dyDescent="0.35">
      <c r="A15" s="3" t="s">
        <v>304</v>
      </c>
      <c r="B15" s="3">
        <v>40.133000000000003</v>
      </c>
      <c r="C15" s="3">
        <v>40.231000000000002</v>
      </c>
      <c r="D15" s="3">
        <v>44.177999999999997</v>
      </c>
      <c r="E15" s="3">
        <v>45.887999999999998</v>
      </c>
      <c r="F15" s="3">
        <v>49.996000000000002</v>
      </c>
      <c r="G15" s="3">
        <v>50.53</v>
      </c>
      <c r="H15" s="3">
        <v>51.189</v>
      </c>
      <c r="I15" s="3">
        <v>51.716999999999999</v>
      </c>
      <c r="J15" s="3">
        <v>52.325000000000003</v>
      </c>
      <c r="K15" s="3">
        <v>52.694000000000003</v>
      </c>
      <c r="L15" s="3">
        <v>51.563000000000002</v>
      </c>
      <c r="M15" s="3">
        <v>52.219000000000001</v>
      </c>
      <c r="N15" s="3">
        <v>52.831000000000003</v>
      </c>
      <c r="O15" s="3">
        <v>53.198</v>
      </c>
    </row>
    <row r="16" spans="1:15" ht="15" thickBot="1" x14ac:dyDescent="0.35">
      <c r="A16" s="3" t="s">
        <v>273</v>
      </c>
      <c r="B16" s="3">
        <v>25.027999999999999</v>
      </c>
      <c r="C16" s="3">
        <v>31.753</v>
      </c>
      <c r="D16" s="3">
        <v>37.537999999999997</v>
      </c>
      <c r="E16" s="3">
        <v>42.76</v>
      </c>
      <c r="F16" s="3">
        <v>49.758000000000003</v>
      </c>
      <c r="G16" s="3">
        <v>49.746000000000002</v>
      </c>
      <c r="H16" s="3">
        <v>49.194000000000003</v>
      </c>
      <c r="I16" s="3">
        <v>47.972000000000001</v>
      </c>
      <c r="J16" s="3">
        <v>47.597000000000001</v>
      </c>
      <c r="K16" s="3">
        <v>48.408000000000001</v>
      </c>
      <c r="L16" s="3">
        <v>49.03</v>
      </c>
      <c r="M16" s="3">
        <v>49.585000000000001</v>
      </c>
      <c r="N16" s="3">
        <v>49.695</v>
      </c>
      <c r="O16" s="3">
        <v>50.49</v>
      </c>
    </row>
    <row r="17" spans="1:15" ht="15" thickBot="1" x14ac:dyDescent="0.35">
      <c r="A17" s="3" t="s">
        <v>297</v>
      </c>
      <c r="B17" s="3">
        <v>31.859000000000002</v>
      </c>
      <c r="C17" s="3">
        <v>33.631</v>
      </c>
      <c r="D17" s="3">
        <v>39.232999999999997</v>
      </c>
      <c r="E17" s="3">
        <v>44.296999999999997</v>
      </c>
      <c r="F17" s="3">
        <v>45.79</v>
      </c>
      <c r="G17" s="3">
        <v>45.045000000000002</v>
      </c>
      <c r="H17" s="3">
        <v>44.427999999999997</v>
      </c>
      <c r="I17" s="3">
        <v>44.997999999999998</v>
      </c>
      <c r="J17" s="3">
        <v>45.146000000000001</v>
      </c>
      <c r="K17" s="3">
        <v>45.531999999999996</v>
      </c>
      <c r="L17" s="3">
        <v>46.088000000000001</v>
      </c>
      <c r="M17" s="3">
        <v>46.493000000000002</v>
      </c>
      <c r="N17" s="3">
        <v>46.655999999999999</v>
      </c>
      <c r="O17" s="3">
        <v>47.225999999999999</v>
      </c>
    </row>
    <row r="18" spans="1:15" ht="15" thickBot="1" x14ac:dyDescent="0.35">
      <c r="A18" s="3" t="s">
        <v>294</v>
      </c>
      <c r="B18" s="3">
        <v>28.916</v>
      </c>
      <c r="C18" s="3">
        <v>28.78</v>
      </c>
      <c r="D18" s="3">
        <v>34.485999999999997</v>
      </c>
      <c r="E18" s="3">
        <v>37.732999999999997</v>
      </c>
      <c r="F18" s="3">
        <v>41.55</v>
      </c>
      <c r="G18" s="3">
        <v>42.18</v>
      </c>
      <c r="H18" s="3">
        <v>43.133000000000003</v>
      </c>
      <c r="I18" s="3">
        <v>43.646999999999998</v>
      </c>
      <c r="J18" s="3">
        <v>44.24</v>
      </c>
      <c r="K18" s="3">
        <v>44.848999999999997</v>
      </c>
      <c r="L18" s="3">
        <v>45.552</v>
      </c>
      <c r="M18" s="3">
        <v>45.817999999999998</v>
      </c>
      <c r="N18" s="3">
        <v>46.061999999999998</v>
      </c>
      <c r="O18" s="3">
        <v>46.695</v>
      </c>
    </row>
    <row r="19" spans="1:15" ht="15" thickBot="1" x14ac:dyDescent="0.35">
      <c r="A19" s="3" t="s">
        <v>267</v>
      </c>
      <c r="B19" s="3">
        <v>34.329000000000001</v>
      </c>
      <c r="C19" s="3">
        <v>36.200000000000003</v>
      </c>
      <c r="D19" s="3">
        <v>38.277999999999999</v>
      </c>
      <c r="E19" s="3">
        <v>41.024000000000001</v>
      </c>
      <c r="F19" s="3">
        <v>43.749000000000002</v>
      </c>
      <c r="G19" s="3">
        <v>43.682000000000002</v>
      </c>
      <c r="H19" s="3">
        <v>43.975000000000001</v>
      </c>
      <c r="I19" s="3">
        <v>44.344999999999999</v>
      </c>
      <c r="J19" s="3">
        <v>44.651000000000003</v>
      </c>
      <c r="K19" s="3">
        <v>45.088000000000001</v>
      </c>
      <c r="L19" s="3">
        <v>45.61</v>
      </c>
      <c r="M19" s="3">
        <v>46.162999999999997</v>
      </c>
      <c r="N19" s="3">
        <v>46.256</v>
      </c>
      <c r="O19" s="3">
        <v>46.481000000000002</v>
      </c>
    </row>
    <row r="20" spans="1:15" ht="15" thickBot="1" x14ac:dyDescent="0.35">
      <c r="A20" s="3" t="s">
        <v>266</v>
      </c>
      <c r="B20" s="3">
        <v>34.539000000000001</v>
      </c>
      <c r="C20" s="3">
        <v>35.057000000000002</v>
      </c>
      <c r="D20" s="3">
        <v>38.360999999999997</v>
      </c>
      <c r="E20" s="3">
        <v>41.697000000000003</v>
      </c>
      <c r="F20" s="3">
        <v>44.506999999999998</v>
      </c>
      <c r="G20" s="3">
        <v>44.527999999999999</v>
      </c>
      <c r="H20" s="3">
        <v>44.573999999999998</v>
      </c>
      <c r="I20" s="3">
        <v>44.137999999999998</v>
      </c>
      <c r="J20" s="3">
        <v>44.137999999999998</v>
      </c>
      <c r="K20" s="3">
        <v>44.616</v>
      </c>
      <c r="L20" s="3">
        <v>44.975999999999999</v>
      </c>
      <c r="M20" s="3">
        <v>44.863999999999997</v>
      </c>
      <c r="N20" s="3">
        <v>45.023000000000003</v>
      </c>
      <c r="O20" s="3">
        <v>45.698</v>
      </c>
    </row>
    <row r="21" spans="1:15" ht="15" thickBot="1" x14ac:dyDescent="0.35">
      <c r="A21" s="3" t="s">
        <v>307</v>
      </c>
      <c r="B21" s="3">
        <v>30.948</v>
      </c>
      <c r="C21" s="3">
        <v>32.249000000000002</v>
      </c>
      <c r="D21" s="3">
        <v>32.872999999999998</v>
      </c>
      <c r="E21" s="3">
        <v>37.231000000000002</v>
      </c>
      <c r="F21" s="3">
        <v>40.104999999999997</v>
      </c>
      <c r="G21" s="3">
        <v>40.106000000000002</v>
      </c>
      <c r="H21" s="3">
        <v>40.951000000000001</v>
      </c>
      <c r="I21" s="3">
        <v>40.494999999999997</v>
      </c>
      <c r="J21" s="3">
        <v>40.808</v>
      </c>
      <c r="K21" s="3">
        <v>41.673000000000002</v>
      </c>
      <c r="L21" s="3">
        <v>43.183</v>
      </c>
      <c r="M21" s="3">
        <v>43.399000000000001</v>
      </c>
      <c r="N21" s="3">
        <v>43.77</v>
      </c>
      <c r="O21" s="3">
        <v>44.030999999999999</v>
      </c>
    </row>
    <row r="22" spans="1:15" ht="15" thickBot="1" x14ac:dyDescent="0.35">
      <c r="A22" s="3" t="s">
        <v>308</v>
      </c>
      <c r="B22" s="3">
        <v>22.335000000000001</v>
      </c>
      <c r="C22" s="3">
        <v>28.481000000000002</v>
      </c>
      <c r="D22" s="3">
        <v>29.335000000000001</v>
      </c>
      <c r="E22" s="3">
        <v>34.082999999999998</v>
      </c>
      <c r="F22" s="3">
        <v>35.542999999999999</v>
      </c>
      <c r="G22" s="3">
        <v>36.012</v>
      </c>
      <c r="H22" s="3">
        <v>35.485999999999997</v>
      </c>
      <c r="I22" s="3">
        <v>36.395000000000003</v>
      </c>
      <c r="J22" s="3">
        <v>36.491999999999997</v>
      </c>
      <c r="K22" s="3">
        <v>37.512999999999998</v>
      </c>
      <c r="L22" s="3">
        <v>38.616999999999997</v>
      </c>
      <c r="M22" s="3">
        <v>39.552</v>
      </c>
      <c r="N22" s="3">
        <v>40.82</v>
      </c>
      <c r="O22" s="3">
        <v>42.284999999999997</v>
      </c>
    </row>
    <row r="23" spans="1:15" ht="15" thickBot="1" x14ac:dyDescent="0.35">
      <c r="A23" s="3" t="s">
        <v>292</v>
      </c>
      <c r="B23" s="3"/>
      <c r="C23" s="3">
        <v>24.305</v>
      </c>
      <c r="D23" s="3">
        <v>28.428999999999998</v>
      </c>
      <c r="E23" s="3">
        <v>32.991999999999997</v>
      </c>
      <c r="F23" s="3">
        <v>36.712000000000003</v>
      </c>
      <c r="G23" s="3">
        <v>36.588999999999999</v>
      </c>
      <c r="H23" s="3">
        <v>35.465000000000003</v>
      </c>
      <c r="I23" s="3">
        <v>34.933</v>
      </c>
      <c r="J23" s="3">
        <v>35.616</v>
      </c>
      <c r="K23" s="3">
        <v>36.372</v>
      </c>
      <c r="L23" s="3">
        <v>37.871000000000002</v>
      </c>
      <c r="M23" s="3">
        <v>38.503</v>
      </c>
      <c r="N23" s="3">
        <v>39.078000000000003</v>
      </c>
      <c r="O23" s="3">
        <v>40.22</v>
      </c>
    </row>
    <row r="24" spans="1:15" ht="15" thickBot="1" x14ac:dyDescent="0.35">
      <c r="A24" s="3" t="s">
        <v>298</v>
      </c>
      <c r="B24" s="3"/>
      <c r="C24" s="3">
        <v>29.16</v>
      </c>
      <c r="D24" s="3">
        <v>35.747</v>
      </c>
      <c r="E24" s="3">
        <v>33.284999999999997</v>
      </c>
      <c r="F24" s="3">
        <v>32.976999999999997</v>
      </c>
      <c r="G24" s="3">
        <v>33.271999999999998</v>
      </c>
      <c r="H24" s="3">
        <v>33.811999999999998</v>
      </c>
      <c r="I24" s="3">
        <v>34.411000000000001</v>
      </c>
      <c r="J24" s="3">
        <v>34.487000000000002</v>
      </c>
      <c r="K24" s="3">
        <v>35.439</v>
      </c>
      <c r="L24" s="3">
        <v>36.728999999999999</v>
      </c>
      <c r="M24" s="3">
        <v>37.744999999999997</v>
      </c>
      <c r="N24" s="3">
        <v>38.603000000000002</v>
      </c>
      <c r="O24" s="3">
        <v>39.402999999999999</v>
      </c>
    </row>
    <row r="25" spans="1:15" ht="15" thickBot="1" x14ac:dyDescent="0.35">
      <c r="A25" s="3" t="s">
        <v>274</v>
      </c>
      <c r="B25" s="3">
        <v>37.732999999999997</v>
      </c>
      <c r="C25" s="3">
        <v>36.134</v>
      </c>
      <c r="D25" s="3">
        <v>38.009</v>
      </c>
      <c r="E25" s="3">
        <v>39.149000000000001</v>
      </c>
      <c r="F25" s="3">
        <v>39.966999999999999</v>
      </c>
      <c r="G25" s="3">
        <v>39.328000000000003</v>
      </c>
      <c r="H25" s="3">
        <v>38.085999999999999</v>
      </c>
      <c r="I25" s="3">
        <v>38.204999999999998</v>
      </c>
      <c r="J25" s="3">
        <v>38.353999999999999</v>
      </c>
      <c r="K25" s="3">
        <v>38.691000000000003</v>
      </c>
      <c r="L25" s="3">
        <v>38.981999999999999</v>
      </c>
      <c r="M25" s="3">
        <v>38.707000000000001</v>
      </c>
      <c r="N25" s="3">
        <v>38.853000000000002</v>
      </c>
      <c r="O25" s="3">
        <v>39.189</v>
      </c>
    </row>
    <row r="26" spans="1:15" ht="15" thickBot="1" x14ac:dyDescent="0.35">
      <c r="A26" s="3" t="s">
        <v>293</v>
      </c>
      <c r="B26" s="3">
        <v>35.883000000000003</v>
      </c>
      <c r="C26" s="3">
        <v>38.039000000000001</v>
      </c>
      <c r="D26" s="3">
        <v>37.933</v>
      </c>
      <c r="E26" s="3">
        <v>37.414999999999999</v>
      </c>
      <c r="F26" s="3">
        <v>41.036000000000001</v>
      </c>
      <c r="G26" s="3">
        <v>40.302</v>
      </c>
      <c r="H26" s="3">
        <v>39.176000000000002</v>
      </c>
      <c r="I26" s="3">
        <v>39.177999999999997</v>
      </c>
      <c r="J26" s="3">
        <v>39.055999999999997</v>
      </c>
      <c r="K26" s="3">
        <v>39.637999999999998</v>
      </c>
      <c r="L26" s="3">
        <v>39.412999999999997</v>
      </c>
      <c r="M26" s="3">
        <v>38.898000000000003</v>
      </c>
      <c r="N26" s="3">
        <v>38.554000000000002</v>
      </c>
      <c r="O26" s="3">
        <v>38.758000000000003</v>
      </c>
    </row>
    <row r="27" spans="1:15" ht="15" thickBot="1" x14ac:dyDescent="0.35">
      <c r="A27" s="3" t="s">
        <v>299</v>
      </c>
      <c r="B27" s="3">
        <v>36.411999999999999</v>
      </c>
      <c r="C27" s="3">
        <v>37.47</v>
      </c>
      <c r="D27" s="3">
        <v>38.049999999999997</v>
      </c>
      <c r="E27" s="3">
        <v>37.773000000000003</v>
      </c>
      <c r="F27" s="3">
        <v>37.774999999999999</v>
      </c>
      <c r="G27" s="3">
        <v>38.627000000000002</v>
      </c>
      <c r="H27" s="3">
        <v>37.968000000000004</v>
      </c>
      <c r="I27" s="3">
        <v>37.942</v>
      </c>
      <c r="J27" s="3">
        <v>37.265000000000001</v>
      </c>
      <c r="K27" s="3">
        <v>37.225999999999999</v>
      </c>
      <c r="L27" s="3">
        <v>37.896000000000001</v>
      </c>
      <c r="M27" s="3">
        <v>38.085000000000001</v>
      </c>
      <c r="N27" s="3">
        <v>38.192999999999998</v>
      </c>
      <c r="O27" s="3">
        <v>38.616999999999997</v>
      </c>
    </row>
    <row r="28" spans="1:15" ht="15" thickBot="1" x14ac:dyDescent="0.35">
      <c r="A28" s="3" t="s">
        <v>286</v>
      </c>
      <c r="B28" s="3"/>
      <c r="C28" s="3">
        <v>16.489999999999998</v>
      </c>
      <c r="D28" s="3">
        <v>20.902999999999999</v>
      </c>
      <c r="E28" s="3">
        <v>21.847999999999999</v>
      </c>
      <c r="F28" s="3">
        <v>24.533999999999999</v>
      </c>
      <c r="G28" s="3">
        <v>24.536000000000001</v>
      </c>
      <c r="H28" s="3">
        <v>24.32</v>
      </c>
      <c r="I28" s="3">
        <v>24.597000000000001</v>
      </c>
      <c r="J28" s="3">
        <v>25.097999999999999</v>
      </c>
      <c r="K28" s="3">
        <v>25.648</v>
      </c>
      <c r="L28" s="3">
        <v>26.934000000000001</v>
      </c>
      <c r="M28" s="3">
        <v>28.071000000000002</v>
      </c>
      <c r="N28" s="3">
        <v>30.091000000000001</v>
      </c>
      <c r="O28" s="3">
        <v>31.97</v>
      </c>
    </row>
    <row r="29" spans="1:15" ht="15" thickBot="1" x14ac:dyDescent="0.35">
      <c r="A29" s="3" t="s">
        <v>265</v>
      </c>
      <c r="B29" s="3"/>
      <c r="C29" s="3">
        <v>9.1039999999999992</v>
      </c>
      <c r="D29" s="3">
        <v>12.734999999999999</v>
      </c>
      <c r="E29" s="3">
        <v>17.655999999999999</v>
      </c>
      <c r="F29" s="3">
        <v>21.971</v>
      </c>
      <c r="G29" s="3">
        <v>21.478999999999999</v>
      </c>
      <c r="H29" s="3">
        <v>21.797999999999998</v>
      </c>
      <c r="I29" s="3">
        <v>22.332999999999998</v>
      </c>
      <c r="J29" s="3">
        <v>23.547999999999998</v>
      </c>
      <c r="K29" s="3">
        <v>24.629000000000001</v>
      </c>
      <c r="L29" s="3">
        <v>25.841000000000001</v>
      </c>
      <c r="M29" s="3">
        <v>26.555</v>
      </c>
      <c r="N29" s="3">
        <v>28.498999999999999</v>
      </c>
      <c r="O29" s="3">
        <v>30.297000000000001</v>
      </c>
    </row>
    <row r="30" spans="1:15" ht="15" thickBot="1" x14ac:dyDescent="0.35">
      <c r="A30" t="str">
        <f>'last data'!J16</f>
        <v>Czech Republic</v>
      </c>
      <c r="B30" s="3"/>
      <c r="C30" s="3">
        <v>14.118</v>
      </c>
      <c r="D30" s="3">
        <v>16.835999999999999</v>
      </c>
      <c r="E30" s="3">
        <v>21.800999999999998</v>
      </c>
      <c r="F30" s="3">
        <v>23.908999999999999</v>
      </c>
      <c r="G30" s="3">
        <v>24.071999999999999</v>
      </c>
      <c r="H30" s="3">
        <v>24.06</v>
      </c>
      <c r="I30" s="3">
        <v>23.806000000000001</v>
      </c>
      <c r="J30" s="3">
        <v>24.303999999999998</v>
      </c>
      <c r="K30" s="3">
        <v>24.97</v>
      </c>
      <c r="L30" s="3">
        <v>25.818999999999999</v>
      </c>
      <c r="M30" s="3">
        <v>26.888999999999999</v>
      </c>
      <c r="N30" s="3">
        <v>28.36</v>
      </c>
      <c r="O30" s="3">
        <v>29.280999999999999</v>
      </c>
    </row>
    <row r="31" spans="1:15" ht="15" thickBot="1" x14ac:dyDescent="0.35">
      <c r="A31" s="3" t="str">
        <f>'last data'!J31</f>
        <v>Lithuania</v>
      </c>
      <c r="B31" s="3"/>
      <c r="C31" s="3">
        <v>8.4429999999999996</v>
      </c>
      <c r="D31" s="3">
        <v>11.867000000000001</v>
      </c>
      <c r="E31" s="3">
        <v>18.123999999999999</v>
      </c>
      <c r="F31" s="3">
        <v>19.693999999999999</v>
      </c>
      <c r="G31" s="3">
        <v>20.106000000000002</v>
      </c>
      <c r="H31" s="3">
        <v>20.411999999999999</v>
      </c>
      <c r="I31" s="3">
        <v>21.225999999999999</v>
      </c>
      <c r="J31" s="3">
        <v>22.18</v>
      </c>
      <c r="K31" s="3">
        <v>23.593</v>
      </c>
      <c r="L31" s="3">
        <v>24.853999999999999</v>
      </c>
      <c r="M31" s="3">
        <v>26.257999999999999</v>
      </c>
      <c r="N31" s="3">
        <v>27.367999999999999</v>
      </c>
      <c r="O31" s="3">
        <v>28.914000000000001</v>
      </c>
    </row>
    <row r="32" spans="1:15" ht="15" thickBot="1" x14ac:dyDescent="0.35">
      <c r="A32" s="3" t="s">
        <v>277</v>
      </c>
      <c r="B32" s="3"/>
      <c r="C32" s="3"/>
      <c r="D32" s="4">
        <v>11.477</v>
      </c>
      <c r="E32" s="3">
        <v>15.551</v>
      </c>
      <c r="F32" s="3">
        <v>18.981999999999999</v>
      </c>
      <c r="G32" s="3">
        <v>18.315999999999999</v>
      </c>
      <c r="H32" s="3">
        <v>19.067</v>
      </c>
      <c r="I32" s="3">
        <v>20.004999999999999</v>
      </c>
      <c r="J32" s="3">
        <v>21.306999999999999</v>
      </c>
      <c r="K32" s="3">
        <v>23.257999999999999</v>
      </c>
      <c r="L32" s="3">
        <v>24.663</v>
      </c>
      <c r="M32" s="3">
        <v>25.62</v>
      </c>
      <c r="N32" s="3">
        <v>26.765000000000001</v>
      </c>
      <c r="O32" s="3">
        <v>28.454000000000001</v>
      </c>
    </row>
    <row r="33" spans="1:17" ht="15" thickBot="1" x14ac:dyDescent="0.35">
      <c r="A33" s="3" t="s">
        <v>270</v>
      </c>
      <c r="B33" s="3"/>
      <c r="C33" s="3">
        <v>23.905999999999999</v>
      </c>
      <c r="D33" s="3">
        <v>28.158000000000001</v>
      </c>
      <c r="E33" s="3">
        <v>33.384999999999998</v>
      </c>
      <c r="F33" s="3">
        <v>32.582000000000001</v>
      </c>
      <c r="G33" s="3">
        <v>30.398</v>
      </c>
      <c r="H33" s="3">
        <v>28.972000000000001</v>
      </c>
      <c r="I33" s="3">
        <v>27.1</v>
      </c>
      <c r="J33" s="3">
        <v>27.574000000000002</v>
      </c>
      <c r="K33" s="3">
        <v>27.449000000000002</v>
      </c>
      <c r="L33" s="3">
        <v>27.395</v>
      </c>
      <c r="M33" s="3">
        <v>27.321999999999999</v>
      </c>
      <c r="N33" s="3">
        <v>27.48</v>
      </c>
      <c r="O33" s="3">
        <v>27.459</v>
      </c>
    </row>
    <row r="34" spans="1:17" ht="15" thickBot="1" x14ac:dyDescent="0.35">
      <c r="A34" s="3" t="s">
        <v>300</v>
      </c>
      <c r="B34" s="3"/>
      <c r="C34" s="3"/>
      <c r="D34" s="3">
        <v>17.945</v>
      </c>
      <c r="E34" s="3">
        <v>18.279</v>
      </c>
      <c r="F34" s="3">
        <v>24.236999999999998</v>
      </c>
      <c r="G34" s="3">
        <v>24.369</v>
      </c>
      <c r="H34" s="3">
        <v>25.152999999999999</v>
      </c>
      <c r="I34" s="3">
        <v>25.803000000000001</v>
      </c>
      <c r="J34" s="3">
        <v>26.016999999999999</v>
      </c>
      <c r="K34" s="3">
        <v>26.001000000000001</v>
      </c>
      <c r="L34" s="3">
        <v>27.044</v>
      </c>
      <c r="M34" s="3">
        <v>26.312999999999999</v>
      </c>
      <c r="N34" s="3">
        <v>26.369</v>
      </c>
      <c r="O34" s="3">
        <v>26.916</v>
      </c>
    </row>
    <row r="35" spans="1:17" ht="15" thickBot="1" x14ac:dyDescent="0.35">
      <c r="A35" s="3" t="s">
        <v>287</v>
      </c>
      <c r="B35" s="3"/>
      <c r="C35" s="3">
        <v>24.36</v>
      </c>
      <c r="D35" s="3">
        <v>27.515000000000001</v>
      </c>
      <c r="E35" s="3">
        <v>27.436</v>
      </c>
      <c r="F35" s="3">
        <v>28.064</v>
      </c>
      <c r="G35" s="3">
        <v>27.385000000000002</v>
      </c>
      <c r="H35" s="3">
        <v>26.209</v>
      </c>
      <c r="I35" s="3">
        <v>26.712</v>
      </c>
      <c r="J35" s="3">
        <v>26.253</v>
      </c>
      <c r="K35" s="3">
        <v>26.175999999999998</v>
      </c>
      <c r="L35" s="3">
        <v>26.024000000000001</v>
      </c>
      <c r="M35" s="3">
        <v>26.140999999999998</v>
      </c>
      <c r="N35" s="3">
        <v>26.413</v>
      </c>
      <c r="O35" s="3">
        <v>26.634</v>
      </c>
    </row>
    <row r="36" spans="1:17" ht="15" thickBot="1" x14ac:dyDescent="0.35">
      <c r="A36" s="6" t="s">
        <v>271</v>
      </c>
      <c r="B36" s="6"/>
      <c r="C36" s="6">
        <v>15.266</v>
      </c>
      <c r="D36" s="6">
        <v>16.817</v>
      </c>
      <c r="E36" s="6">
        <v>22.920999999999999</v>
      </c>
      <c r="F36" s="6">
        <v>22.367000000000001</v>
      </c>
      <c r="G36" s="6">
        <v>22.542999999999999</v>
      </c>
      <c r="H36" s="6">
        <v>21.664000000000001</v>
      </c>
      <c r="I36" s="6">
        <v>21.414000000000001</v>
      </c>
      <c r="J36" s="6">
        <v>21.148</v>
      </c>
      <c r="K36" s="6">
        <v>21.45</v>
      </c>
      <c r="L36" s="6">
        <v>21.81</v>
      </c>
      <c r="M36" s="6">
        <v>23.527000000000001</v>
      </c>
      <c r="N36" s="6">
        <v>24.702999999999999</v>
      </c>
      <c r="O36" s="6">
        <v>26.222999999999999</v>
      </c>
    </row>
    <row r="37" spans="1:17" ht="15" thickBot="1" x14ac:dyDescent="0.35">
      <c r="A37" s="3" t="s">
        <v>291</v>
      </c>
      <c r="B37" s="3"/>
      <c r="C37" s="3">
        <v>11.85</v>
      </c>
      <c r="D37" s="3">
        <v>15.378</v>
      </c>
      <c r="E37" s="3">
        <v>17.754000000000001</v>
      </c>
      <c r="F37" s="3">
        <v>21.256</v>
      </c>
      <c r="G37" s="3">
        <v>21.071000000000002</v>
      </c>
      <c r="H37" s="3">
        <v>20.812999999999999</v>
      </c>
      <c r="I37" s="3">
        <v>20.966000000000001</v>
      </c>
      <c r="J37" s="3">
        <v>21.376999999999999</v>
      </c>
      <c r="K37" s="3">
        <v>22.23</v>
      </c>
      <c r="L37" s="3">
        <v>22.946999999999999</v>
      </c>
      <c r="M37" s="3">
        <v>23.61</v>
      </c>
      <c r="N37" s="3">
        <v>24.254000000000001</v>
      </c>
      <c r="O37" s="3">
        <v>25.452000000000002</v>
      </c>
    </row>
    <row r="38" spans="1:17" ht="15" thickBot="1" x14ac:dyDescent="0.35">
      <c r="A38" s="3" t="s">
        <v>309</v>
      </c>
      <c r="B38" s="3">
        <v>15.021000000000001</v>
      </c>
      <c r="C38" s="3">
        <v>14.653</v>
      </c>
      <c r="D38" s="3">
        <v>16.742000000000001</v>
      </c>
      <c r="E38" s="3">
        <v>18.169</v>
      </c>
      <c r="F38" s="3">
        <v>17.05</v>
      </c>
      <c r="G38" s="3">
        <v>17.202999999999999</v>
      </c>
      <c r="H38" s="3">
        <v>16.895</v>
      </c>
      <c r="I38" s="3">
        <v>16.908999999999999</v>
      </c>
      <c r="J38" s="3">
        <v>16.888000000000002</v>
      </c>
      <c r="K38" s="3">
        <v>17.102</v>
      </c>
      <c r="L38" s="3">
        <v>16.981000000000002</v>
      </c>
      <c r="M38" s="3">
        <v>16.984000000000002</v>
      </c>
      <c r="N38" s="3">
        <v>17.181000000000001</v>
      </c>
      <c r="O38" s="3">
        <v>17.594000000000001</v>
      </c>
    </row>
    <row r="40" spans="1:17" x14ac:dyDescent="0.3">
      <c r="A40" s="7" t="s">
        <v>41</v>
      </c>
      <c r="B40">
        <f>AVERAGE(B4:B38)</f>
        <v>36.750590909090903</v>
      </c>
      <c r="C40">
        <f t="shared" ref="C40:O40" si="1">AVERAGE(C4:C38)</f>
        <v>32.494939393939397</v>
      </c>
      <c r="D40">
        <f t="shared" si="1"/>
        <v>34.76162857142856</v>
      </c>
      <c r="E40">
        <f t="shared" si="1"/>
        <v>37.771628571428558</v>
      </c>
      <c r="F40">
        <f t="shared" si="1"/>
        <v>39.969371428571442</v>
      </c>
      <c r="G40">
        <f t="shared" si="1"/>
        <v>40.043571428571404</v>
      </c>
      <c r="H40">
        <f t="shared" si="1"/>
        <v>40.030771428571434</v>
      </c>
      <c r="I40">
        <f t="shared" si="1"/>
        <v>40.228828571428572</v>
      </c>
      <c r="J40">
        <f t="shared" si="1"/>
        <v>40.615971428571434</v>
      </c>
      <c r="K40">
        <f t="shared" si="1"/>
        <v>41.28322857142858</v>
      </c>
      <c r="L40">
        <f t="shared" si="1"/>
        <v>41.921628571428563</v>
      </c>
      <c r="M40">
        <f t="shared" si="1"/>
        <v>42.441657142857139</v>
      </c>
      <c r="N40">
        <f t="shared" si="1"/>
        <v>42.990857142857145</v>
      </c>
      <c r="O40">
        <f t="shared" si="1"/>
        <v>43.595314285714295</v>
      </c>
      <c r="P40" t="s">
        <v>311</v>
      </c>
      <c r="Q40">
        <f>'last data'!K3</f>
        <v>43.982884615384627</v>
      </c>
    </row>
    <row r="41" spans="1:17" x14ac:dyDescent="0.3">
      <c r="A41" s="7" t="s">
        <v>42</v>
      </c>
      <c r="B41">
        <f>B36</f>
        <v>0</v>
      </c>
      <c r="C41">
        <f t="shared" ref="C41:O41" si="2">C36</f>
        <v>15.266</v>
      </c>
      <c r="D41">
        <f t="shared" si="2"/>
        <v>16.817</v>
      </c>
      <c r="E41">
        <f t="shared" si="2"/>
        <v>22.920999999999999</v>
      </c>
      <c r="F41">
        <f t="shared" si="2"/>
        <v>22.367000000000001</v>
      </c>
      <c r="G41">
        <f t="shared" si="2"/>
        <v>22.542999999999999</v>
      </c>
      <c r="H41">
        <f t="shared" si="2"/>
        <v>21.664000000000001</v>
      </c>
      <c r="I41">
        <f t="shared" si="2"/>
        <v>21.414000000000001</v>
      </c>
      <c r="J41">
        <f t="shared" si="2"/>
        <v>21.148</v>
      </c>
      <c r="K41">
        <f t="shared" si="2"/>
        <v>21.45</v>
      </c>
      <c r="L41">
        <f t="shared" si="2"/>
        <v>21.81</v>
      </c>
      <c r="M41">
        <f t="shared" si="2"/>
        <v>23.527000000000001</v>
      </c>
      <c r="N41">
        <f t="shared" si="2"/>
        <v>24.702999999999999</v>
      </c>
      <c r="O41">
        <f t="shared" si="2"/>
        <v>26.222999999999999</v>
      </c>
    </row>
    <row r="42" spans="1:17" ht="72" x14ac:dyDescent="0.3">
      <c r="A42" s="9" t="s">
        <v>43</v>
      </c>
      <c r="B42" s="10">
        <f>IF(B40&gt;B41,1,0)</f>
        <v>1</v>
      </c>
      <c r="C42" s="10">
        <f t="shared" ref="C42:O42" si="3">IF(C40&gt;C41,1,0)</f>
        <v>1</v>
      </c>
      <c r="D42" s="10">
        <f t="shared" si="3"/>
        <v>1</v>
      </c>
      <c r="E42" s="10">
        <f t="shared" si="3"/>
        <v>1</v>
      </c>
      <c r="F42" s="10">
        <f t="shared" si="3"/>
        <v>1</v>
      </c>
      <c r="G42" s="10">
        <f t="shared" si="3"/>
        <v>1</v>
      </c>
      <c r="H42" s="10">
        <f t="shared" si="3"/>
        <v>1</v>
      </c>
      <c r="I42" s="10">
        <f t="shared" si="3"/>
        <v>1</v>
      </c>
      <c r="J42" s="10">
        <f t="shared" si="3"/>
        <v>1</v>
      </c>
      <c r="K42" s="10">
        <f t="shared" si="3"/>
        <v>1</v>
      </c>
      <c r="L42" s="10">
        <f t="shared" si="3"/>
        <v>1</v>
      </c>
      <c r="M42" s="10">
        <f t="shared" si="3"/>
        <v>1</v>
      </c>
      <c r="N42" s="10">
        <f t="shared" si="3"/>
        <v>1</v>
      </c>
      <c r="O42" s="10">
        <f t="shared" si="3"/>
        <v>1</v>
      </c>
      <c r="P42" s="12" t="s">
        <v>49</v>
      </c>
    </row>
    <row r="43" spans="1:17" x14ac:dyDescent="0.3">
      <c r="A43" s="7" t="s">
        <v>44</v>
      </c>
      <c r="B43">
        <f>B40-B41</f>
        <v>36.750590909090903</v>
      </c>
      <c r="C43">
        <f t="shared" ref="C43:O43" si="4">C40-C41</f>
        <v>17.228939393939399</v>
      </c>
      <c r="D43">
        <f t="shared" si="4"/>
        <v>17.944628571428559</v>
      </c>
      <c r="E43">
        <f t="shared" si="4"/>
        <v>14.850628571428558</v>
      </c>
      <c r="F43">
        <f t="shared" si="4"/>
        <v>17.602371428571441</v>
      </c>
      <c r="G43">
        <f t="shared" si="4"/>
        <v>17.500571428571405</v>
      </c>
      <c r="H43">
        <f t="shared" si="4"/>
        <v>18.366771428571433</v>
      </c>
      <c r="I43">
        <f t="shared" si="4"/>
        <v>18.814828571428571</v>
      </c>
      <c r="J43">
        <f t="shared" si="4"/>
        <v>19.467971428571435</v>
      </c>
      <c r="K43">
        <f t="shared" si="4"/>
        <v>19.833228571428581</v>
      </c>
      <c r="L43">
        <f t="shared" si="4"/>
        <v>20.111628571428565</v>
      </c>
      <c r="M43">
        <f t="shared" si="4"/>
        <v>18.914657142857138</v>
      </c>
      <c r="N43">
        <f t="shared" si="4"/>
        <v>18.287857142857145</v>
      </c>
      <c r="O43">
        <f t="shared" si="4"/>
        <v>17.372314285714296</v>
      </c>
      <c r="P43" t="s">
        <v>311</v>
      </c>
      <c r="Q43">
        <f>'last data'!K1</f>
        <v>17.759884615384628</v>
      </c>
    </row>
    <row r="44" spans="1:17" x14ac:dyDescent="0.3">
      <c r="A44" s="7" t="s">
        <v>310</v>
      </c>
      <c r="B44">
        <f>B43/B40</f>
        <v>1</v>
      </c>
      <c r="C44">
        <f t="shared" ref="C44:O44" si="5">C43/C40</f>
        <v>0.53020377065706281</v>
      </c>
      <c r="D44">
        <f t="shared" si="5"/>
        <v>0.51621944393530783</v>
      </c>
      <c r="E44">
        <f t="shared" si="5"/>
        <v>0.39316887126921396</v>
      </c>
      <c r="F44">
        <f t="shared" si="5"/>
        <v>0.44039650360847754</v>
      </c>
      <c r="G44">
        <f t="shared" si="5"/>
        <v>0.43703822621786947</v>
      </c>
      <c r="H44">
        <f t="shared" si="5"/>
        <v>0.45881632487008212</v>
      </c>
      <c r="I44">
        <f t="shared" si="5"/>
        <v>0.46769516388034449</v>
      </c>
      <c r="J44">
        <f t="shared" si="5"/>
        <v>0.47931812889932823</v>
      </c>
      <c r="K44">
        <f t="shared" si="5"/>
        <v>0.48041854423069086</v>
      </c>
      <c r="L44">
        <f t="shared" si="5"/>
        <v>0.47974349415269441</v>
      </c>
      <c r="M44">
        <f t="shared" si="5"/>
        <v>0.445662549866775</v>
      </c>
      <c r="N44">
        <f t="shared" si="5"/>
        <v>0.42538945157774416</v>
      </c>
      <c r="O44">
        <f t="shared" si="5"/>
        <v>0.39849040132753472</v>
      </c>
      <c r="P44" t="s">
        <v>311</v>
      </c>
      <c r="Q44">
        <f>'last data'!K1/'last data'!K3</f>
        <v>0.40379081023649954</v>
      </c>
    </row>
    <row r="45" spans="1:17" x14ac:dyDescent="0.3">
      <c r="A45" s="7" t="s">
        <v>45</v>
      </c>
      <c r="B45">
        <f>MAX(B4:B38)</f>
        <v>52.518999999999998</v>
      </c>
      <c r="C45">
        <f t="shared" ref="C45:O45" si="6">MAX(C4:C38)</f>
        <v>55.323</v>
      </c>
      <c r="D45">
        <f t="shared" si="6"/>
        <v>58.863</v>
      </c>
      <c r="E45">
        <f t="shared" si="6"/>
        <v>61.381999999999998</v>
      </c>
      <c r="F45">
        <f t="shared" si="6"/>
        <v>65.956000000000003</v>
      </c>
      <c r="G45">
        <f t="shared" si="6"/>
        <v>64.983999999999995</v>
      </c>
      <c r="H45">
        <f t="shared" si="6"/>
        <v>65.465000000000003</v>
      </c>
      <c r="I45">
        <f t="shared" si="6"/>
        <v>66.477000000000004</v>
      </c>
      <c r="J45">
        <f t="shared" si="6"/>
        <v>67.518000000000001</v>
      </c>
      <c r="K45">
        <f t="shared" si="6"/>
        <v>68.382000000000005</v>
      </c>
      <c r="L45">
        <f t="shared" si="6"/>
        <v>68.504000000000005</v>
      </c>
      <c r="M45">
        <f t="shared" si="6"/>
        <v>69.540999999999997</v>
      </c>
      <c r="N45">
        <f t="shared" si="6"/>
        <v>70.003</v>
      </c>
      <c r="O45">
        <f t="shared" si="6"/>
        <v>68.680999999999997</v>
      </c>
    </row>
    <row r="46" spans="1:17" x14ac:dyDescent="0.3">
      <c r="A46" s="7" t="s">
        <v>46</v>
      </c>
      <c r="B46">
        <f>MIN(B4:B38)</f>
        <v>15.021000000000001</v>
      </c>
      <c r="C46">
        <f t="shared" ref="C46:O46" si="7">MIN(C4:C38)</f>
        <v>8.4429999999999996</v>
      </c>
      <c r="D46">
        <f t="shared" si="7"/>
        <v>11.477</v>
      </c>
      <c r="E46">
        <f t="shared" si="7"/>
        <v>15.551</v>
      </c>
      <c r="F46">
        <f t="shared" si="7"/>
        <v>17.05</v>
      </c>
      <c r="G46">
        <f t="shared" si="7"/>
        <v>17.202999999999999</v>
      </c>
      <c r="H46">
        <f t="shared" si="7"/>
        <v>16.895</v>
      </c>
      <c r="I46">
        <f t="shared" si="7"/>
        <v>16.908999999999999</v>
      </c>
      <c r="J46">
        <f t="shared" si="7"/>
        <v>16.888000000000002</v>
      </c>
      <c r="K46">
        <f t="shared" si="7"/>
        <v>17.102</v>
      </c>
      <c r="L46">
        <f t="shared" si="7"/>
        <v>16.981000000000002</v>
      </c>
      <c r="M46">
        <f t="shared" si="7"/>
        <v>16.984000000000002</v>
      </c>
      <c r="N46">
        <f t="shared" si="7"/>
        <v>17.181000000000001</v>
      </c>
      <c r="O46">
        <f t="shared" si="7"/>
        <v>17.594000000000001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4F101-B3CE-4A09-ADD7-C5D8F68C822B}">
  <dimension ref="C1:D15"/>
  <sheetViews>
    <sheetView zoomScale="80" workbookViewId="0"/>
  </sheetViews>
  <sheetFormatPr defaultRowHeight="14.4" x14ac:dyDescent="0.3"/>
  <cols>
    <col min="4" max="4" width="12" bestFit="1" customWidth="1"/>
  </cols>
  <sheetData>
    <row r="1" spans="3:4" x14ac:dyDescent="0.3">
      <c r="D1" t="str">
        <f>nyersadatok!A2</f>
        <v>szórás/átlag</v>
      </c>
    </row>
    <row r="2" spans="3:4" x14ac:dyDescent="0.3">
      <c r="C2">
        <v>1990</v>
      </c>
      <c r="D2" s="25">
        <f>nyersadatok!B2</f>
        <v>0.25033042077841394</v>
      </c>
    </row>
    <row r="3" spans="3:4" x14ac:dyDescent="0.3">
      <c r="C3" s="26">
        <v>1995</v>
      </c>
      <c r="D3" s="5">
        <v>0.40305163234672448</v>
      </c>
    </row>
    <row r="4" spans="3:4" x14ac:dyDescent="0.3">
      <c r="C4" s="26">
        <v>2000</v>
      </c>
      <c r="D4" s="5">
        <f>nyersadatok!D2</f>
        <v>0.40022244472158131</v>
      </c>
    </row>
    <row r="5" spans="3:4" x14ac:dyDescent="0.3">
      <c r="C5" s="26">
        <v>2005</v>
      </c>
      <c r="D5" s="5">
        <v>0.36470893280889732</v>
      </c>
    </row>
    <row r="6" spans="3:4" x14ac:dyDescent="0.3">
      <c r="C6" s="26">
        <v>2010</v>
      </c>
      <c r="D6" s="5">
        <v>0.34664955735673925</v>
      </c>
    </row>
    <row r="7" spans="3:4" x14ac:dyDescent="0.3">
      <c r="C7" s="26">
        <v>2011</v>
      </c>
      <c r="D7" s="5">
        <v>0.34976844423828707</v>
      </c>
    </row>
    <row r="8" spans="3:4" x14ac:dyDescent="0.3">
      <c r="C8" s="26">
        <v>2012</v>
      </c>
      <c r="D8" s="5">
        <v>0.35475191817057905</v>
      </c>
    </row>
    <row r="9" spans="3:4" x14ac:dyDescent="0.3">
      <c r="C9" s="26">
        <v>2013</v>
      </c>
      <c r="D9" s="5">
        <v>0.35458875947954716</v>
      </c>
    </row>
    <row r="10" spans="3:4" x14ac:dyDescent="0.3">
      <c r="C10" s="26">
        <v>2014</v>
      </c>
      <c r="D10" s="5">
        <v>0.3535173157067405</v>
      </c>
    </row>
    <row r="11" spans="3:4" x14ac:dyDescent="0.3">
      <c r="C11" s="26">
        <v>2015</v>
      </c>
      <c r="D11" s="5">
        <v>0.34867118609898246</v>
      </c>
    </row>
    <row r="12" spans="3:4" x14ac:dyDescent="0.3">
      <c r="C12" s="26">
        <v>2016</v>
      </c>
      <c r="D12" s="5">
        <v>0.34140622427790601</v>
      </c>
    </row>
    <row r="13" spans="3:4" x14ac:dyDescent="0.3">
      <c r="C13" s="26">
        <v>2017</v>
      </c>
      <c r="D13" s="5">
        <v>0.33951463937842796</v>
      </c>
    </row>
    <row r="14" spans="3:4" x14ac:dyDescent="0.3">
      <c r="C14" s="26">
        <v>2018</v>
      </c>
      <c r="D14" s="5">
        <v>0.33183446407384753</v>
      </c>
    </row>
    <row r="15" spans="3:4" x14ac:dyDescent="0.3">
      <c r="C15" s="26">
        <v>2019</v>
      </c>
      <c r="D15" s="5">
        <v>0.31824185097899721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847AD-6F46-45B7-96C2-FBBD211CEB91}">
  <dimension ref="A1:O40"/>
  <sheetViews>
    <sheetView zoomScale="60" workbookViewId="0">
      <selection activeCell="B3" sqref="B3"/>
    </sheetView>
  </sheetViews>
  <sheetFormatPr defaultRowHeight="14.4" x14ac:dyDescent="0.3"/>
  <cols>
    <col min="1" max="1" width="67.5546875" bestFit="1" customWidth="1"/>
  </cols>
  <sheetData>
    <row r="1" spans="1:15" x14ac:dyDescent="0.3">
      <c r="A1" s="1" t="s">
        <v>36</v>
      </c>
    </row>
    <row r="2" spans="1:15" x14ac:dyDescent="0.3">
      <c r="A2" t="s">
        <v>40</v>
      </c>
      <c r="B2">
        <f>B3-B4</f>
        <v>0</v>
      </c>
      <c r="C2">
        <f t="shared" ref="C2:O2" si="0">C3-C4</f>
        <v>1.1618502654347218E-2</v>
      </c>
      <c r="D2">
        <f t="shared" si="0"/>
        <v>1.0265437140529188E-2</v>
      </c>
      <c r="E2">
        <f t="shared" si="0"/>
        <v>5.2433562740169526E-3</v>
      </c>
      <c r="F2">
        <f t="shared" si="0"/>
        <v>7.8798934424441081E-3</v>
      </c>
      <c r="G2">
        <f t="shared" si="0"/>
        <v>7.630608506911718E-3</v>
      </c>
      <c r="H2">
        <f t="shared" si="0"/>
        <v>8.5734319996354502E-3</v>
      </c>
      <c r="I2">
        <f t="shared" si="0"/>
        <v>9.0282224458456684E-3</v>
      </c>
      <c r="J2">
        <f t="shared" si="0"/>
        <v>9.6603573315659497E-3</v>
      </c>
      <c r="K2">
        <f t="shared" si="0"/>
        <v>9.8658849474047572E-3</v>
      </c>
      <c r="L2">
        <f t="shared" si="0"/>
        <v>1.0059550828595221E-2</v>
      </c>
      <c r="M2">
        <f t="shared" si="0"/>
        <v>8.3446180920164759E-3</v>
      </c>
      <c r="N2">
        <f t="shared" si="0"/>
        <v>7.5532975431951144E-3</v>
      </c>
      <c r="O2">
        <f t="shared" si="0"/>
        <v>6.6268595486060899E-3</v>
      </c>
    </row>
    <row r="3" spans="1:15" x14ac:dyDescent="0.3">
      <c r="A3" t="s">
        <v>39</v>
      </c>
      <c r="B3" s="24">
        <f>nyersadatok!B2</f>
        <v>0.25033042077841394</v>
      </c>
      <c r="C3">
        <f>nyersadatok!C2</f>
        <v>0.40305163234672448</v>
      </c>
      <c r="D3">
        <f>nyersadatok!D2</f>
        <v>0.40022244472158131</v>
      </c>
      <c r="E3">
        <f>nyersadatok!E2</f>
        <v>0.36470893280889732</v>
      </c>
      <c r="F3">
        <f>nyersadatok!F2</f>
        <v>0.34664955735673925</v>
      </c>
      <c r="G3">
        <f>nyersadatok!G2</f>
        <v>0.34976844423828707</v>
      </c>
      <c r="H3">
        <f>nyersadatok!H2</f>
        <v>0.35475191817057905</v>
      </c>
      <c r="I3">
        <f>nyersadatok!I2</f>
        <v>0.35458875947954716</v>
      </c>
      <c r="J3">
        <f>nyersadatok!J2</f>
        <v>0.3535173157067405</v>
      </c>
      <c r="K3">
        <f>nyersadatok!K2</f>
        <v>0.34867118609898246</v>
      </c>
      <c r="L3">
        <f>nyersadatok!L2</f>
        <v>0.34140622427790601</v>
      </c>
      <c r="M3">
        <f>nyersadatok!M2</f>
        <v>0.33951463937842796</v>
      </c>
      <c r="N3">
        <f>nyersadatok!N2</f>
        <v>0.33183446407384753</v>
      </c>
      <c r="O3">
        <f>nyersadatok!O2</f>
        <v>0.31824185097899721</v>
      </c>
    </row>
    <row r="4" spans="1:15" ht="15" thickBot="1" x14ac:dyDescent="0.35">
      <c r="A4" t="s">
        <v>38</v>
      </c>
      <c r="B4">
        <f>STDEV(B6:B40)/AVERAGE(B6:B40)</f>
        <v>0.25033042077841394</v>
      </c>
      <c r="C4">
        <f t="shared" ref="C4:O4" si="1">STDEV(C6:C40)/AVERAGE(C6:C40)</f>
        <v>0.39143312969237726</v>
      </c>
      <c r="D4">
        <f t="shared" si="1"/>
        <v>0.38995700758105212</v>
      </c>
      <c r="E4">
        <f t="shared" si="1"/>
        <v>0.35946557653488037</v>
      </c>
      <c r="F4">
        <f t="shared" si="1"/>
        <v>0.33876966391429514</v>
      </c>
      <c r="G4">
        <f t="shared" si="1"/>
        <v>0.34213783573137535</v>
      </c>
      <c r="H4">
        <f t="shared" si="1"/>
        <v>0.3461784861709436</v>
      </c>
      <c r="I4">
        <f t="shared" si="1"/>
        <v>0.34556053703370149</v>
      </c>
      <c r="J4">
        <f t="shared" si="1"/>
        <v>0.34385695837517455</v>
      </c>
      <c r="K4">
        <f t="shared" si="1"/>
        <v>0.3388053011515777</v>
      </c>
      <c r="L4">
        <f t="shared" si="1"/>
        <v>0.33134667344931079</v>
      </c>
      <c r="M4">
        <f t="shared" si="1"/>
        <v>0.33117002128641149</v>
      </c>
      <c r="N4">
        <f t="shared" si="1"/>
        <v>0.32428116653065242</v>
      </c>
      <c r="O4">
        <f t="shared" si="1"/>
        <v>0.31161499143039112</v>
      </c>
    </row>
    <row r="5" spans="1:15" ht="15" thickBot="1" x14ac:dyDescent="0.35">
      <c r="A5" s="2" t="s">
        <v>0</v>
      </c>
      <c r="B5" s="2">
        <v>1990</v>
      </c>
      <c r="C5" s="2">
        <v>1995</v>
      </c>
      <c r="D5" s="2">
        <v>2000</v>
      </c>
      <c r="E5" s="2">
        <v>2005</v>
      </c>
      <c r="F5" s="2">
        <v>2010</v>
      </c>
      <c r="G5" s="2">
        <v>2011</v>
      </c>
      <c r="H5" s="2">
        <v>2012</v>
      </c>
      <c r="I5" s="2">
        <v>2013</v>
      </c>
      <c r="J5" s="2">
        <v>2014</v>
      </c>
      <c r="K5" s="2">
        <v>2015</v>
      </c>
      <c r="L5" s="2">
        <v>2016</v>
      </c>
      <c r="M5" s="2">
        <v>2017</v>
      </c>
      <c r="N5" s="2">
        <v>2018</v>
      </c>
      <c r="O5" s="2">
        <v>2019</v>
      </c>
    </row>
    <row r="6" spans="1:15" ht="15" thickBot="1" x14ac:dyDescent="0.35">
      <c r="A6" s="3" t="s">
        <v>1</v>
      </c>
      <c r="B6" s="3">
        <v>49.162999999999997</v>
      </c>
      <c r="C6" s="3">
        <v>53.716000000000001</v>
      </c>
      <c r="D6" s="3">
        <v>58.863</v>
      </c>
      <c r="E6" s="3">
        <v>61.381999999999998</v>
      </c>
      <c r="F6" s="3">
        <v>65.956000000000003</v>
      </c>
      <c r="G6" s="3">
        <v>64.983999999999995</v>
      </c>
      <c r="H6" s="3">
        <v>64.451999999999998</v>
      </c>
      <c r="I6" s="3">
        <v>65.078999999999994</v>
      </c>
      <c r="J6" s="3">
        <v>67.518000000000001</v>
      </c>
      <c r="K6" s="3">
        <v>68.382000000000005</v>
      </c>
      <c r="L6" s="3">
        <v>68.504000000000005</v>
      </c>
      <c r="M6" s="3">
        <v>69.540999999999997</v>
      </c>
      <c r="N6" s="3">
        <v>69.555999999999997</v>
      </c>
      <c r="O6" s="3">
        <v>68.680999999999997</v>
      </c>
    </row>
    <row r="7" spans="1:15" ht="15" thickBot="1" x14ac:dyDescent="0.35">
      <c r="A7" s="3" t="s">
        <v>2</v>
      </c>
      <c r="B7" s="3">
        <v>38.570999999999998</v>
      </c>
      <c r="C7" s="3">
        <v>39.838999999999999</v>
      </c>
      <c r="D7" s="3">
        <v>51.029000000000003</v>
      </c>
      <c r="E7" s="3">
        <v>58.524999999999999</v>
      </c>
      <c r="F7" s="3">
        <v>48.372</v>
      </c>
      <c r="G7" s="3">
        <v>50.704000000000001</v>
      </c>
      <c r="H7" s="3">
        <v>50.564999999999998</v>
      </c>
      <c r="I7" s="3">
        <v>51.276000000000003</v>
      </c>
      <c r="J7" s="3">
        <v>52.034999999999997</v>
      </c>
      <c r="K7" s="3">
        <v>56.081000000000003</v>
      </c>
      <c r="L7" s="3">
        <v>61.207000000000001</v>
      </c>
      <c r="M7" s="3">
        <v>67.709999999999994</v>
      </c>
      <c r="N7" s="3">
        <v>70.003</v>
      </c>
      <c r="O7" s="3">
        <v>68.006</v>
      </c>
    </row>
    <row r="8" spans="1:15" ht="15" thickBot="1" x14ac:dyDescent="0.35">
      <c r="A8" s="3" t="s">
        <v>3</v>
      </c>
      <c r="B8" s="3">
        <v>52.518999999999998</v>
      </c>
      <c r="C8" s="3">
        <v>55.323</v>
      </c>
      <c r="D8" s="3">
        <v>57.85</v>
      </c>
      <c r="E8" s="3">
        <v>61.174999999999997</v>
      </c>
      <c r="F8" s="3">
        <v>64.218999999999994</v>
      </c>
      <c r="G8" s="3">
        <v>64.326999999999998</v>
      </c>
      <c r="H8" s="3">
        <v>65.465000000000003</v>
      </c>
      <c r="I8" s="3">
        <v>66.477000000000004</v>
      </c>
      <c r="J8" s="3">
        <v>66.582999999999998</v>
      </c>
      <c r="K8" s="3">
        <v>66.516999999999996</v>
      </c>
      <c r="L8" s="3">
        <v>66.349999999999994</v>
      </c>
      <c r="M8" s="3">
        <v>66.132000000000005</v>
      </c>
      <c r="N8" s="3">
        <v>66.120999999999995</v>
      </c>
      <c r="O8" s="3">
        <v>66.566999999999993</v>
      </c>
    </row>
    <row r="9" spans="1:15" ht="15" thickBot="1" x14ac:dyDescent="0.35">
      <c r="A9" s="3" t="s">
        <v>4</v>
      </c>
      <c r="B9" s="3">
        <v>46.362000000000002</v>
      </c>
      <c r="C9" s="3">
        <v>47.576999999999998</v>
      </c>
      <c r="D9" s="3">
        <v>54.642000000000003</v>
      </c>
      <c r="E9" s="3">
        <v>57.331000000000003</v>
      </c>
      <c r="F9" s="3">
        <v>60.247999999999998</v>
      </c>
      <c r="G9" s="3">
        <v>60.33</v>
      </c>
      <c r="H9" s="3">
        <v>60.826000000000001</v>
      </c>
      <c r="I9" s="3">
        <v>60.542000000000002</v>
      </c>
      <c r="J9" s="3">
        <v>61.447000000000003</v>
      </c>
      <c r="K9" s="3">
        <v>62.981999999999999</v>
      </c>
      <c r="L9" s="3">
        <v>63.079000000000001</v>
      </c>
      <c r="M9" s="3">
        <v>63.734000000000002</v>
      </c>
      <c r="N9" s="3">
        <v>64.397000000000006</v>
      </c>
      <c r="O9" s="3">
        <v>65.835999999999999</v>
      </c>
    </row>
    <row r="10" spans="1:15" ht="15" thickBot="1" x14ac:dyDescent="0.35">
      <c r="A10" s="3" t="s">
        <v>5</v>
      </c>
      <c r="B10" s="3">
        <v>41.366999999999997</v>
      </c>
      <c r="C10" s="3">
        <v>42.780999999999999</v>
      </c>
      <c r="D10" s="3">
        <v>45.531999999999996</v>
      </c>
      <c r="E10" s="3">
        <v>49.975000000000001</v>
      </c>
      <c r="F10" s="3">
        <v>53.947000000000003</v>
      </c>
      <c r="G10" s="3">
        <v>53.667999999999999</v>
      </c>
      <c r="H10" s="3">
        <v>53.593000000000004</v>
      </c>
      <c r="I10" s="3">
        <v>53.948999999999998</v>
      </c>
      <c r="J10" s="3">
        <v>54.978000000000002</v>
      </c>
      <c r="K10" s="3">
        <v>55.942999999999998</v>
      </c>
      <c r="L10" s="3">
        <v>56.883000000000003</v>
      </c>
      <c r="M10" s="3">
        <v>56.277000000000001</v>
      </c>
      <c r="N10" s="3">
        <v>56.828000000000003</v>
      </c>
      <c r="O10" s="3">
        <v>57.15</v>
      </c>
    </row>
    <row r="11" spans="1:15" ht="15" thickBot="1" x14ac:dyDescent="0.35">
      <c r="A11" s="3" t="s">
        <v>6</v>
      </c>
      <c r="B11" s="3">
        <v>50.052999999999997</v>
      </c>
      <c r="C11" s="3">
        <v>50.908999999999999</v>
      </c>
      <c r="D11" s="3">
        <v>51.451000000000001</v>
      </c>
      <c r="E11" s="3">
        <v>53.606999999999999</v>
      </c>
      <c r="F11" s="3">
        <v>56.94</v>
      </c>
      <c r="G11" s="3">
        <v>56.588000000000001</v>
      </c>
      <c r="H11" s="3">
        <v>56.82</v>
      </c>
      <c r="I11" s="3">
        <v>57.02</v>
      </c>
      <c r="J11" s="3">
        <v>56.712000000000003</v>
      </c>
      <c r="K11" s="3">
        <v>57.378</v>
      </c>
      <c r="L11" s="3">
        <v>57.573</v>
      </c>
      <c r="M11" s="3">
        <v>57.137999999999998</v>
      </c>
      <c r="N11" s="3">
        <v>56.709000000000003</v>
      </c>
      <c r="O11" s="3">
        <v>56.552</v>
      </c>
    </row>
    <row r="12" spans="1:15" ht="15" thickBot="1" x14ac:dyDescent="0.35">
      <c r="A12" s="3" t="s">
        <v>7</v>
      </c>
      <c r="B12" s="3">
        <v>42.573999999999998</v>
      </c>
      <c r="C12" s="3">
        <v>47.584000000000003</v>
      </c>
      <c r="D12" s="3">
        <v>51.082999999999998</v>
      </c>
      <c r="E12" s="3">
        <v>52.365000000000002</v>
      </c>
      <c r="F12" s="3">
        <v>53.341000000000001</v>
      </c>
      <c r="G12" s="3">
        <v>53.886000000000003</v>
      </c>
      <c r="H12" s="3">
        <v>54.295000000000002</v>
      </c>
      <c r="I12" s="3">
        <v>54.844999999999999</v>
      </c>
      <c r="J12" s="3">
        <v>55.116999999999997</v>
      </c>
      <c r="K12" s="3">
        <v>54.737000000000002</v>
      </c>
      <c r="L12" s="3">
        <v>54.884</v>
      </c>
      <c r="M12" s="3">
        <v>54.625999999999998</v>
      </c>
      <c r="N12" s="3">
        <v>55.066000000000003</v>
      </c>
      <c r="O12" s="3">
        <v>55.59</v>
      </c>
    </row>
    <row r="13" spans="1:15" ht="15" thickBot="1" x14ac:dyDescent="0.35">
      <c r="A13" s="3" t="s">
        <v>8</v>
      </c>
      <c r="B13" s="3">
        <v>31.088999999999999</v>
      </c>
      <c r="C13" s="3">
        <v>33.1</v>
      </c>
      <c r="D13" s="3">
        <v>37.616</v>
      </c>
      <c r="E13" s="3">
        <v>43.262999999999998</v>
      </c>
      <c r="F13" s="3">
        <v>49.247999999999998</v>
      </c>
      <c r="G13" s="3">
        <v>50.962000000000003</v>
      </c>
      <c r="H13" s="3">
        <v>52.365000000000002</v>
      </c>
      <c r="I13" s="3">
        <v>53.396000000000001</v>
      </c>
      <c r="J13" s="3">
        <v>53.662999999999997</v>
      </c>
      <c r="K13" s="3">
        <v>53.944000000000003</v>
      </c>
      <c r="L13" s="3">
        <v>52.942999999999998</v>
      </c>
      <c r="M13" s="3">
        <v>53.033999999999999</v>
      </c>
      <c r="N13" s="3">
        <v>53.484999999999999</v>
      </c>
      <c r="O13" s="3">
        <v>54.027000000000001</v>
      </c>
    </row>
    <row r="14" spans="1:15" ht="15" thickBot="1" x14ac:dyDescent="0.35">
      <c r="A14" s="3" t="s">
        <v>9</v>
      </c>
      <c r="B14" s="3">
        <v>40.716999999999999</v>
      </c>
      <c r="C14" s="3">
        <v>41.838999999999999</v>
      </c>
      <c r="D14" s="3">
        <v>46.155999999999999</v>
      </c>
      <c r="E14" s="3">
        <v>49.640999999999998</v>
      </c>
      <c r="F14" s="3">
        <v>53.055</v>
      </c>
      <c r="G14" s="3">
        <v>54.732999999999997</v>
      </c>
      <c r="H14" s="3">
        <v>55.058</v>
      </c>
      <c r="I14" s="3">
        <v>54.805999999999997</v>
      </c>
      <c r="J14" s="3">
        <v>55.225999999999999</v>
      </c>
      <c r="K14" s="3">
        <v>54.774000000000001</v>
      </c>
      <c r="L14" s="3">
        <v>54.8</v>
      </c>
      <c r="M14" s="3">
        <v>54.326999999999998</v>
      </c>
      <c r="N14" s="3">
        <v>54.146999999999998</v>
      </c>
      <c r="O14" s="3">
        <v>54.401000000000003</v>
      </c>
    </row>
    <row r="15" spans="1:15" ht="15" thickBot="1" x14ac:dyDescent="0.35">
      <c r="A15" s="3" t="s">
        <v>10</v>
      </c>
      <c r="B15" s="3">
        <v>42.962000000000003</v>
      </c>
      <c r="C15" s="3">
        <v>46.395000000000003</v>
      </c>
      <c r="D15" s="3">
        <v>48.302</v>
      </c>
      <c r="E15" s="3">
        <v>50.216999999999999</v>
      </c>
      <c r="F15" s="3">
        <v>52.719000000000001</v>
      </c>
      <c r="G15" s="3">
        <v>52.179000000000002</v>
      </c>
      <c r="H15" s="3">
        <v>52.445999999999998</v>
      </c>
      <c r="I15" s="3">
        <v>52.51</v>
      </c>
      <c r="J15" s="3">
        <v>52.710999999999999</v>
      </c>
      <c r="K15" s="3">
        <v>53.052</v>
      </c>
      <c r="L15" s="3">
        <v>53.588999999999999</v>
      </c>
      <c r="M15" s="3">
        <v>53.436999999999998</v>
      </c>
      <c r="N15" s="3">
        <v>53.561</v>
      </c>
      <c r="O15" s="3">
        <v>53.902999999999999</v>
      </c>
    </row>
    <row r="16" spans="1:15" ht="15" thickBot="1" x14ac:dyDescent="0.35">
      <c r="A16" s="3" t="s">
        <v>11</v>
      </c>
      <c r="B16" s="3"/>
      <c r="C16" s="3">
        <v>43.59</v>
      </c>
      <c r="D16" s="3">
        <v>45.31</v>
      </c>
      <c r="E16" s="3">
        <v>46.274999999999999</v>
      </c>
      <c r="F16" s="3">
        <v>46.771999999999998</v>
      </c>
      <c r="G16" s="3">
        <v>47.738999999999997</v>
      </c>
      <c r="H16" s="3">
        <v>48.392000000000003</v>
      </c>
      <c r="I16" s="3">
        <v>48.862000000000002</v>
      </c>
      <c r="J16" s="3">
        <v>49.7</v>
      </c>
      <c r="K16" s="3">
        <v>50.878</v>
      </c>
      <c r="L16" s="3">
        <v>51.622999999999998</v>
      </c>
      <c r="M16" s="3">
        <v>52.180999999999997</v>
      </c>
      <c r="N16" s="3">
        <v>52.93</v>
      </c>
      <c r="O16" s="3">
        <v>53.637999999999998</v>
      </c>
    </row>
    <row r="17" spans="1:15" ht="15" thickBot="1" x14ac:dyDescent="0.35">
      <c r="A17" s="3" t="s">
        <v>12</v>
      </c>
      <c r="B17" s="3">
        <v>40.133000000000003</v>
      </c>
      <c r="C17" s="3">
        <v>40.231000000000002</v>
      </c>
      <c r="D17" s="3">
        <v>44.177999999999997</v>
      </c>
      <c r="E17" s="3">
        <v>45.887999999999998</v>
      </c>
      <c r="F17" s="3">
        <v>49.996000000000002</v>
      </c>
      <c r="G17" s="3">
        <v>50.53</v>
      </c>
      <c r="H17" s="3">
        <v>51.189</v>
      </c>
      <c r="I17" s="3">
        <v>51.716999999999999</v>
      </c>
      <c r="J17" s="3">
        <v>52.325000000000003</v>
      </c>
      <c r="K17" s="3">
        <v>52.694000000000003</v>
      </c>
      <c r="L17" s="3">
        <v>51.563000000000002</v>
      </c>
      <c r="M17" s="3">
        <v>52.219000000000001</v>
      </c>
      <c r="N17" s="3">
        <v>52.831000000000003</v>
      </c>
      <c r="O17" s="3">
        <v>53.198</v>
      </c>
    </row>
    <row r="18" spans="1:15" ht="15" thickBot="1" x14ac:dyDescent="0.35">
      <c r="A18" s="3" t="s">
        <v>13</v>
      </c>
      <c r="B18" s="3">
        <v>25.027999999999999</v>
      </c>
      <c r="C18" s="3">
        <v>31.753</v>
      </c>
      <c r="D18" s="3">
        <v>37.537999999999997</v>
      </c>
      <c r="E18" s="3">
        <v>42.76</v>
      </c>
      <c r="F18" s="3">
        <v>49.758000000000003</v>
      </c>
      <c r="G18" s="3">
        <v>49.746000000000002</v>
      </c>
      <c r="H18" s="3">
        <v>49.194000000000003</v>
      </c>
      <c r="I18" s="3">
        <v>47.972000000000001</v>
      </c>
      <c r="J18" s="3">
        <v>47.597000000000001</v>
      </c>
      <c r="K18" s="3">
        <v>48.408000000000001</v>
      </c>
      <c r="L18" s="3">
        <v>49.03</v>
      </c>
      <c r="M18" s="3">
        <v>49.585000000000001</v>
      </c>
      <c r="N18" s="3">
        <v>49.695</v>
      </c>
      <c r="O18" s="3">
        <v>50.49</v>
      </c>
    </row>
    <row r="19" spans="1:15" ht="15" thickBot="1" x14ac:dyDescent="0.35">
      <c r="A19" s="3" t="s">
        <v>14</v>
      </c>
      <c r="B19" s="3">
        <v>31.859000000000002</v>
      </c>
      <c r="C19" s="3">
        <v>33.631</v>
      </c>
      <c r="D19" s="3">
        <v>39.232999999999997</v>
      </c>
      <c r="E19" s="3">
        <v>44.296999999999997</v>
      </c>
      <c r="F19" s="3">
        <v>45.79</v>
      </c>
      <c r="G19" s="3">
        <v>45.045000000000002</v>
      </c>
      <c r="H19" s="3">
        <v>44.427999999999997</v>
      </c>
      <c r="I19" s="3">
        <v>44.997999999999998</v>
      </c>
      <c r="J19" s="3">
        <v>45.146000000000001</v>
      </c>
      <c r="K19" s="3">
        <v>45.531999999999996</v>
      </c>
      <c r="L19" s="3">
        <v>46.088000000000001</v>
      </c>
      <c r="M19" s="3">
        <v>46.493000000000002</v>
      </c>
      <c r="N19" s="3">
        <v>46.655999999999999</v>
      </c>
      <c r="O19" s="3">
        <v>47.225999999999999</v>
      </c>
    </row>
    <row r="20" spans="1:15" ht="15" thickBot="1" x14ac:dyDescent="0.35">
      <c r="A20" s="3" t="s">
        <v>15</v>
      </c>
      <c r="B20" s="3">
        <v>28.916</v>
      </c>
      <c r="C20" s="3">
        <v>28.78</v>
      </c>
      <c r="D20" s="3">
        <v>34.485999999999997</v>
      </c>
      <c r="E20" s="3">
        <v>37.732999999999997</v>
      </c>
      <c r="F20" s="3">
        <v>41.55</v>
      </c>
      <c r="G20" s="3">
        <v>42.18</v>
      </c>
      <c r="H20" s="3">
        <v>43.133000000000003</v>
      </c>
      <c r="I20" s="3">
        <v>43.646999999999998</v>
      </c>
      <c r="J20" s="3">
        <v>44.24</v>
      </c>
      <c r="K20" s="3">
        <v>44.848999999999997</v>
      </c>
      <c r="L20" s="3">
        <v>45.552</v>
      </c>
      <c r="M20" s="3">
        <v>45.817999999999998</v>
      </c>
      <c r="N20" s="3">
        <v>46.061999999999998</v>
      </c>
      <c r="O20" s="3">
        <v>46.695</v>
      </c>
    </row>
    <row r="21" spans="1:15" ht="15" thickBot="1" x14ac:dyDescent="0.35">
      <c r="A21" s="3" t="s">
        <v>16</v>
      </c>
      <c r="B21" s="3">
        <v>34.329000000000001</v>
      </c>
      <c r="C21" s="3">
        <v>36.200000000000003</v>
      </c>
      <c r="D21" s="3">
        <v>38.277999999999999</v>
      </c>
      <c r="E21" s="3">
        <v>41.024000000000001</v>
      </c>
      <c r="F21" s="3">
        <v>43.749000000000002</v>
      </c>
      <c r="G21" s="3">
        <v>43.682000000000002</v>
      </c>
      <c r="H21" s="3">
        <v>43.975000000000001</v>
      </c>
      <c r="I21" s="3">
        <v>44.344999999999999</v>
      </c>
      <c r="J21" s="3">
        <v>44.651000000000003</v>
      </c>
      <c r="K21" s="3">
        <v>45.088000000000001</v>
      </c>
      <c r="L21" s="3">
        <v>45.61</v>
      </c>
      <c r="M21" s="3">
        <v>46.162999999999997</v>
      </c>
      <c r="N21" s="3">
        <v>46.256</v>
      </c>
      <c r="O21" s="3">
        <v>46.481000000000002</v>
      </c>
    </row>
    <row r="22" spans="1:15" ht="15" thickBot="1" x14ac:dyDescent="0.35">
      <c r="A22" s="3" t="s">
        <v>17</v>
      </c>
      <c r="B22" s="3">
        <v>34.539000000000001</v>
      </c>
      <c r="C22" s="3">
        <v>35.057000000000002</v>
      </c>
      <c r="D22" s="3">
        <v>38.360999999999997</v>
      </c>
      <c r="E22" s="3">
        <v>41.697000000000003</v>
      </c>
      <c r="F22" s="3">
        <v>44.506999999999998</v>
      </c>
      <c r="G22" s="3">
        <v>44.527999999999999</v>
      </c>
      <c r="H22" s="3">
        <v>44.573999999999998</v>
      </c>
      <c r="I22" s="3">
        <v>44.137999999999998</v>
      </c>
      <c r="J22" s="3">
        <v>44.137999999999998</v>
      </c>
      <c r="K22" s="3">
        <v>44.616</v>
      </c>
      <c r="L22" s="3">
        <v>44.975999999999999</v>
      </c>
      <c r="M22" s="3">
        <v>44.863999999999997</v>
      </c>
      <c r="N22" s="3">
        <v>45.023000000000003</v>
      </c>
      <c r="O22" s="3">
        <v>45.698</v>
      </c>
    </row>
    <row r="23" spans="1:15" ht="15" thickBot="1" x14ac:dyDescent="0.35">
      <c r="A23" s="3" t="s">
        <v>18</v>
      </c>
      <c r="B23" s="3">
        <v>30.948</v>
      </c>
      <c r="C23" s="3">
        <v>32.249000000000002</v>
      </c>
      <c r="D23" s="3">
        <v>32.872999999999998</v>
      </c>
      <c r="E23" s="3">
        <v>37.231000000000002</v>
      </c>
      <c r="F23" s="3">
        <v>40.104999999999997</v>
      </c>
      <c r="G23" s="3">
        <v>40.106000000000002</v>
      </c>
      <c r="H23" s="3">
        <v>40.951000000000001</v>
      </c>
      <c r="I23" s="3">
        <v>40.494999999999997</v>
      </c>
      <c r="J23" s="3">
        <v>40.808</v>
      </c>
      <c r="K23" s="3">
        <v>41.673000000000002</v>
      </c>
      <c r="L23" s="3">
        <v>43.183</v>
      </c>
      <c r="M23" s="3">
        <v>43.399000000000001</v>
      </c>
      <c r="N23" s="3">
        <v>43.77</v>
      </c>
      <c r="O23" s="3">
        <v>44.030999999999999</v>
      </c>
    </row>
    <row r="24" spans="1:15" ht="15" thickBot="1" x14ac:dyDescent="0.35">
      <c r="A24" s="3" t="s">
        <v>19</v>
      </c>
      <c r="B24" s="3">
        <v>22.335000000000001</v>
      </c>
      <c r="C24" s="3">
        <v>28.481000000000002</v>
      </c>
      <c r="D24" s="3">
        <v>29.335000000000001</v>
      </c>
      <c r="E24" s="3">
        <v>34.082999999999998</v>
      </c>
      <c r="F24" s="3">
        <v>35.542999999999999</v>
      </c>
      <c r="G24" s="3">
        <v>36.012</v>
      </c>
      <c r="H24" s="3">
        <v>35.485999999999997</v>
      </c>
      <c r="I24" s="3">
        <v>36.395000000000003</v>
      </c>
      <c r="J24" s="3">
        <v>36.491999999999997</v>
      </c>
      <c r="K24" s="3">
        <v>37.512999999999998</v>
      </c>
      <c r="L24" s="3">
        <v>38.616999999999997</v>
      </c>
      <c r="M24" s="3">
        <v>39.552</v>
      </c>
      <c r="N24" s="3">
        <v>40.82</v>
      </c>
      <c r="O24" s="3">
        <v>42.284999999999997</v>
      </c>
    </row>
    <row r="25" spans="1:15" ht="15" thickBot="1" x14ac:dyDescent="0.35">
      <c r="A25" s="3" t="s">
        <v>20</v>
      </c>
      <c r="B25" s="3"/>
      <c r="C25" s="3">
        <v>24.305</v>
      </c>
      <c r="D25" s="3">
        <v>28.428999999999998</v>
      </c>
      <c r="E25" s="3">
        <v>32.991999999999997</v>
      </c>
      <c r="F25" s="3">
        <v>36.712000000000003</v>
      </c>
      <c r="G25" s="3">
        <v>36.588999999999999</v>
      </c>
      <c r="H25" s="3">
        <v>35.465000000000003</v>
      </c>
      <c r="I25" s="3">
        <v>34.933</v>
      </c>
      <c r="J25" s="3">
        <v>35.616</v>
      </c>
      <c r="K25" s="3">
        <v>36.372</v>
      </c>
      <c r="L25" s="3">
        <v>37.871000000000002</v>
      </c>
      <c r="M25" s="3">
        <v>38.503</v>
      </c>
      <c r="N25" s="3">
        <v>39.078000000000003</v>
      </c>
      <c r="O25" s="3">
        <v>40.22</v>
      </c>
    </row>
    <row r="26" spans="1:15" ht="15" thickBot="1" x14ac:dyDescent="0.35">
      <c r="A26" s="3" t="s">
        <v>21</v>
      </c>
      <c r="B26" s="3"/>
      <c r="C26" s="3">
        <v>29.16</v>
      </c>
      <c r="D26" s="3">
        <v>35.747</v>
      </c>
      <c r="E26" s="3">
        <v>33.284999999999997</v>
      </c>
      <c r="F26" s="3">
        <v>32.976999999999997</v>
      </c>
      <c r="G26" s="3">
        <v>33.271999999999998</v>
      </c>
      <c r="H26" s="3">
        <v>33.811999999999998</v>
      </c>
      <c r="I26" s="3">
        <v>34.411000000000001</v>
      </c>
      <c r="J26" s="3">
        <v>34.487000000000002</v>
      </c>
      <c r="K26" s="3">
        <v>35.439</v>
      </c>
      <c r="L26" s="3">
        <v>36.728999999999999</v>
      </c>
      <c r="M26" s="3">
        <v>37.744999999999997</v>
      </c>
      <c r="N26" s="3">
        <v>38.603000000000002</v>
      </c>
      <c r="O26" s="3">
        <v>39.402999999999999</v>
      </c>
    </row>
    <row r="27" spans="1:15" ht="15" thickBot="1" x14ac:dyDescent="0.35">
      <c r="A27" s="3" t="s">
        <v>22</v>
      </c>
      <c r="B27" s="3">
        <v>37.732999999999997</v>
      </c>
      <c r="C27" s="3">
        <v>36.134</v>
      </c>
      <c r="D27" s="3">
        <v>38.009</v>
      </c>
      <c r="E27" s="3">
        <v>39.149000000000001</v>
      </c>
      <c r="F27" s="3">
        <v>39.966999999999999</v>
      </c>
      <c r="G27" s="3">
        <v>39.328000000000003</v>
      </c>
      <c r="H27" s="3">
        <v>38.085999999999999</v>
      </c>
      <c r="I27" s="3">
        <v>38.204999999999998</v>
      </c>
      <c r="J27" s="3">
        <v>38.353999999999999</v>
      </c>
      <c r="K27" s="3">
        <v>38.691000000000003</v>
      </c>
      <c r="L27" s="3">
        <v>38.981999999999999</v>
      </c>
      <c r="M27" s="3">
        <v>38.707000000000001</v>
      </c>
      <c r="N27" s="3">
        <v>38.853000000000002</v>
      </c>
      <c r="O27" s="3">
        <v>39.189</v>
      </c>
    </row>
    <row r="28" spans="1:15" ht="15" thickBot="1" x14ac:dyDescent="0.35">
      <c r="A28" s="3" t="s">
        <v>23</v>
      </c>
      <c r="B28" s="3">
        <v>35.883000000000003</v>
      </c>
      <c r="C28" s="3">
        <v>38.039000000000001</v>
      </c>
      <c r="D28" s="3">
        <v>37.933</v>
      </c>
      <c r="E28" s="3">
        <v>37.414999999999999</v>
      </c>
      <c r="F28" s="3">
        <v>41.036000000000001</v>
      </c>
      <c r="G28" s="3">
        <v>40.302</v>
      </c>
      <c r="H28" s="3">
        <v>39.176000000000002</v>
      </c>
      <c r="I28" s="3">
        <v>39.177999999999997</v>
      </c>
      <c r="J28" s="3">
        <v>39.055999999999997</v>
      </c>
      <c r="K28" s="3">
        <v>39.637999999999998</v>
      </c>
      <c r="L28" s="3">
        <v>39.412999999999997</v>
      </c>
      <c r="M28" s="3">
        <v>38.898000000000003</v>
      </c>
      <c r="N28" s="3">
        <v>38.554000000000002</v>
      </c>
      <c r="O28" s="3">
        <v>38.758000000000003</v>
      </c>
    </row>
    <row r="29" spans="1:15" ht="15" thickBot="1" x14ac:dyDescent="0.35">
      <c r="A29" s="3" t="s">
        <v>24</v>
      </c>
      <c r="B29" s="3">
        <v>36.411999999999999</v>
      </c>
      <c r="C29" s="3">
        <v>37.47</v>
      </c>
      <c r="D29" s="3">
        <v>38.049999999999997</v>
      </c>
      <c r="E29" s="3">
        <v>37.773000000000003</v>
      </c>
      <c r="F29" s="3">
        <v>37.774999999999999</v>
      </c>
      <c r="G29" s="3">
        <v>38.627000000000002</v>
      </c>
      <c r="H29" s="3">
        <v>37.968000000000004</v>
      </c>
      <c r="I29" s="3">
        <v>37.942</v>
      </c>
      <c r="J29" s="3">
        <v>37.265000000000001</v>
      </c>
      <c r="K29" s="3">
        <v>37.225999999999999</v>
      </c>
      <c r="L29" s="3">
        <v>37.896000000000001</v>
      </c>
      <c r="M29" s="3">
        <v>38.085000000000001</v>
      </c>
      <c r="N29" s="3">
        <v>38.192999999999998</v>
      </c>
      <c r="O29" s="3">
        <v>38.616999999999997</v>
      </c>
    </row>
    <row r="30" spans="1:15" ht="15" thickBot="1" x14ac:dyDescent="0.35">
      <c r="A30" s="3" t="s">
        <v>25</v>
      </c>
      <c r="B30" s="3"/>
      <c r="C30" s="3">
        <v>16.489999999999998</v>
      </c>
      <c r="D30" s="3">
        <v>20.902999999999999</v>
      </c>
      <c r="E30" s="3">
        <v>21.847999999999999</v>
      </c>
      <c r="F30" s="3">
        <v>24.533999999999999</v>
      </c>
      <c r="G30" s="3">
        <v>24.536000000000001</v>
      </c>
      <c r="H30" s="3">
        <v>24.32</v>
      </c>
      <c r="I30" s="3">
        <v>24.597000000000001</v>
      </c>
      <c r="J30" s="3">
        <v>25.097999999999999</v>
      </c>
      <c r="K30" s="3">
        <v>25.648</v>
      </c>
      <c r="L30" s="3">
        <v>26.934000000000001</v>
      </c>
      <c r="M30" s="3">
        <v>28.071000000000002</v>
      </c>
      <c r="N30" s="3">
        <v>30.091000000000001</v>
      </c>
      <c r="O30" s="3">
        <v>31.97</v>
      </c>
    </row>
    <row r="31" spans="1:15" ht="15" thickBot="1" x14ac:dyDescent="0.35">
      <c r="A31" s="3" t="s">
        <v>26</v>
      </c>
      <c r="B31" s="3"/>
      <c r="C31" s="3">
        <v>9.1039999999999992</v>
      </c>
      <c r="D31" s="3">
        <v>12.734999999999999</v>
      </c>
      <c r="E31" s="3">
        <v>17.655999999999999</v>
      </c>
      <c r="F31" s="3">
        <v>21.971</v>
      </c>
      <c r="G31" s="3">
        <v>21.478999999999999</v>
      </c>
      <c r="H31" s="3">
        <v>21.797999999999998</v>
      </c>
      <c r="I31" s="3">
        <v>22.332999999999998</v>
      </c>
      <c r="J31" s="3">
        <v>23.547999999999998</v>
      </c>
      <c r="K31" s="3">
        <v>24.629000000000001</v>
      </c>
      <c r="L31" s="3">
        <v>25.841000000000001</v>
      </c>
      <c r="M31" s="3">
        <v>26.555</v>
      </c>
      <c r="N31" s="3">
        <v>28.498999999999999</v>
      </c>
      <c r="O31" s="3">
        <v>30.297000000000001</v>
      </c>
    </row>
    <row r="32" spans="1:15" ht="15" thickBot="1" x14ac:dyDescent="0.35">
      <c r="A32" s="3" t="s">
        <v>27</v>
      </c>
      <c r="B32" s="3"/>
      <c r="C32" s="3">
        <v>14.118</v>
      </c>
      <c r="D32" s="3">
        <v>16.835999999999999</v>
      </c>
      <c r="E32" s="3">
        <v>21.800999999999998</v>
      </c>
      <c r="F32" s="3">
        <v>23.908999999999999</v>
      </c>
      <c r="G32" s="3">
        <v>24.071999999999999</v>
      </c>
      <c r="H32" s="3">
        <v>24.06</v>
      </c>
      <c r="I32" s="3">
        <v>23.806000000000001</v>
      </c>
      <c r="J32" s="3">
        <v>24.303999999999998</v>
      </c>
      <c r="K32" s="3">
        <v>24.97</v>
      </c>
      <c r="L32" s="3">
        <v>25.818999999999999</v>
      </c>
      <c r="M32" s="3">
        <v>26.888999999999999</v>
      </c>
      <c r="N32" s="3">
        <v>28.36</v>
      </c>
      <c r="O32" s="3">
        <v>29.280999999999999</v>
      </c>
    </row>
    <row r="33" spans="1:15" ht="15" thickBot="1" x14ac:dyDescent="0.35">
      <c r="A33" s="3" t="s">
        <v>28</v>
      </c>
      <c r="B33" s="3"/>
      <c r="C33" s="3">
        <v>8.4429999999999996</v>
      </c>
      <c r="D33" s="3">
        <v>11.867000000000001</v>
      </c>
      <c r="E33" s="3">
        <v>18.123999999999999</v>
      </c>
      <c r="F33" s="3">
        <v>19.693999999999999</v>
      </c>
      <c r="G33" s="3">
        <v>20.106000000000002</v>
      </c>
      <c r="H33" s="3">
        <v>20.411999999999999</v>
      </c>
      <c r="I33" s="3">
        <v>21.225999999999999</v>
      </c>
      <c r="J33" s="3">
        <v>22.18</v>
      </c>
      <c r="K33" s="3">
        <v>23.593</v>
      </c>
      <c r="L33" s="3">
        <v>24.853999999999999</v>
      </c>
      <c r="M33" s="3">
        <v>26.257999999999999</v>
      </c>
      <c r="N33" s="3">
        <v>27.367999999999999</v>
      </c>
      <c r="O33" s="3">
        <v>28.914000000000001</v>
      </c>
    </row>
    <row r="34" spans="1:15" ht="15" thickBot="1" x14ac:dyDescent="0.35">
      <c r="A34" s="3" t="s">
        <v>29</v>
      </c>
      <c r="B34" s="3"/>
      <c r="C34" s="3"/>
      <c r="D34" s="8">
        <v>11.477</v>
      </c>
      <c r="E34" s="3">
        <v>15.551</v>
      </c>
      <c r="F34" s="3">
        <v>18.981999999999999</v>
      </c>
      <c r="G34" s="3">
        <v>18.315999999999999</v>
      </c>
      <c r="H34" s="3">
        <v>19.067</v>
      </c>
      <c r="I34" s="3">
        <v>20.004999999999999</v>
      </c>
      <c r="J34" s="3">
        <v>21.306999999999999</v>
      </c>
      <c r="K34" s="3">
        <v>23.257999999999999</v>
      </c>
      <c r="L34" s="3">
        <v>24.663</v>
      </c>
      <c r="M34" s="3">
        <v>25.62</v>
      </c>
      <c r="N34" s="3">
        <v>26.765000000000001</v>
      </c>
      <c r="O34" s="3">
        <v>28.454000000000001</v>
      </c>
    </row>
    <row r="35" spans="1:15" ht="15" thickBot="1" x14ac:dyDescent="0.35">
      <c r="A35" s="3" t="s">
        <v>30</v>
      </c>
      <c r="B35" s="3"/>
      <c r="C35" s="3">
        <v>23.905999999999999</v>
      </c>
      <c r="D35" s="3">
        <v>28.158000000000001</v>
      </c>
      <c r="E35" s="3">
        <v>33.384999999999998</v>
      </c>
      <c r="F35" s="3">
        <v>32.582000000000001</v>
      </c>
      <c r="G35" s="3">
        <v>30.398</v>
      </c>
      <c r="H35" s="3">
        <v>28.972000000000001</v>
      </c>
      <c r="I35" s="3">
        <v>27.1</v>
      </c>
      <c r="J35" s="3">
        <v>27.574000000000002</v>
      </c>
      <c r="K35" s="3">
        <v>27.449000000000002</v>
      </c>
      <c r="L35" s="3">
        <v>27.395</v>
      </c>
      <c r="M35" s="3">
        <v>27.321999999999999</v>
      </c>
      <c r="N35" s="3">
        <v>27.48</v>
      </c>
      <c r="O35" s="3">
        <v>27.459</v>
      </c>
    </row>
    <row r="36" spans="1:15" ht="15" thickBot="1" x14ac:dyDescent="0.35">
      <c r="A36" s="3" t="s">
        <v>31</v>
      </c>
      <c r="B36" s="3"/>
      <c r="C36" s="3"/>
      <c r="D36" s="3">
        <v>17.945</v>
      </c>
      <c r="E36" s="3">
        <v>18.279</v>
      </c>
      <c r="F36" s="3">
        <v>24.236999999999998</v>
      </c>
      <c r="G36" s="3">
        <v>24.369</v>
      </c>
      <c r="H36" s="3">
        <v>25.152999999999999</v>
      </c>
      <c r="I36" s="3">
        <v>25.803000000000001</v>
      </c>
      <c r="J36" s="3">
        <v>26.016999999999999</v>
      </c>
      <c r="K36" s="3">
        <v>26.001000000000001</v>
      </c>
      <c r="L36" s="3">
        <v>27.044</v>
      </c>
      <c r="M36" s="3">
        <v>26.312999999999999</v>
      </c>
      <c r="N36" s="3">
        <v>26.369</v>
      </c>
      <c r="O36" s="3">
        <v>26.916</v>
      </c>
    </row>
    <row r="37" spans="1:15" ht="15" thickBot="1" x14ac:dyDescent="0.35">
      <c r="A37" s="3" t="s">
        <v>32</v>
      </c>
      <c r="B37" s="3"/>
      <c r="C37" s="3">
        <v>24.36</v>
      </c>
      <c r="D37" s="3">
        <v>27.515000000000001</v>
      </c>
      <c r="E37" s="3">
        <v>27.436</v>
      </c>
      <c r="F37" s="3">
        <v>28.064</v>
      </c>
      <c r="G37" s="3">
        <v>27.385000000000002</v>
      </c>
      <c r="H37" s="3">
        <v>26.209</v>
      </c>
      <c r="I37" s="3">
        <v>26.712</v>
      </c>
      <c r="J37" s="3">
        <v>26.253</v>
      </c>
      <c r="K37" s="3">
        <v>26.175999999999998</v>
      </c>
      <c r="L37" s="3">
        <v>26.024000000000001</v>
      </c>
      <c r="M37" s="3">
        <v>26.140999999999998</v>
      </c>
      <c r="N37" s="3">
        <v>26.413</v>
      </c>
      <c r="O37" s="3">
        <v>26.634</v>
      </c>
    </row>
    <row r="38" spans="1:15" ht="15" thickBot="1" x14ac:dyDescent="0.35">
      <c r="A38" s="6" t="s">
        <v>33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5" thickBot="1" x14ac:dyDescent="0.35">
      <c r="A39" s="3" t="s">
        <v>34</v>
      </c>
      <c r="B39" s="3"/>
      <c r="C39" s="3">
        <v>11.85</v>
      </c>
      <c r="D39" s="3">
        <v>15.378</v>
      </c>
      <c r="E39" s="3">
        <v>17.754000000000001</v>
      </c>
      <c r="F39" s="3">
        <v>21.256</v>
      </c>
      <c r="G39" s="3">
        <v>21.071000000000002</v>
      </c>
      <c r="H39" s="3">
        <v>20.812999999999999</v>
      </c>
      <c r="I39" s="3">
        <v>20.966000000000001</v>
      </c>
      <c r="J39" s="3">
        <v>21.376999999999999</v>
      </c>
      <c r="K39" s="3">
        <v>22.23</v>
      </c>
      <c r="L39" s="3">
        <v>22.946999999999999</v>
      </c>
      <c r="M39" s="3">
        <v>23.61</v>
      </c>
      <c r="N39" s="3">
        <v>24.254000000000001</v>
      </c>
      <c r="O39" s="3">
        <v>25.452000000000002</v>
      </c>
    </row>
    <row r="40" spans="1:15" ht="15" thickBot="1" x14ac:dyDescent="0.35">
      <c r="A40" s="3" t="s">
        <v>35</v>
      </c>
      <c r="B40" s="3">
        <v>15.021000000000001</v>
      </c>
      <c r="C40" s="3">
        <v>14.653</v>
      </c>
      <c r="D40" s="3">
        <v>16.742000000000001</v>
      </c>
      <c r="E40" s="3">
        <v>18.169</v>
      </c>
      <c r="F40" s="3">
        <v>17.05</v>
      </c>
      <c r="G40" s="3">
        <v>17.202999999999999</v>
      </c>
      <c r="H40" s="3">
        <v>16.895</v>
      </c>
      <c r="I40" s="3">
        <v>16.908999999999999</v>
      </c>
      <c r="J40" s="3">
        <v>16.888000000000002</v>
      </c>
      <c r="K40" s="3">
        <v>17.102</v>
      </c>
      <c r="L40" s="3">
        <v>16.981000000000002</v>
      </c>
      <c r="M40" s="3">
        <v>16.984000000000002</v>
      </c>
      <c r="N40" s="3">
        <v>17.181000000000001</v>
      </c>
      <c r="O40" s="3">
        <v>17.594000000000001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56CEB-1352-4AD4-9BDC-030CDE0D52F2}">
  <dimension ref="A1:U42"/>
  <sheetViews>
    <sheetView zoomScale="63" workbookViewId="0"/>
  </sheetViews>
  <sheetFormatPr defaultRowHeight="14.4" x14ac:dyDescent="0.3"/>
  <cols>
    <col min="1" max="1" width="10.88671875" customWidth="1"/>
    <col min="2" max="2" width="12" bestFit="1" customWidth="1"/>
    <col min="3" max="3" width="22.77734375" bestFit="1" customWidth="1"/>
    <col min="4" max="4" width="19.33203125" bestFit="1" customWidth="1"/>
    <col min="8" max="8" width="63.77734375" bestFit="1" customWidth="1"/>
  </cols>
  <sheetData>
    <row r="1" spans="1:4" x14ac:dyDescent="0.3">
      <c r="A1" s="11" t="s">
        <v>47</v>
      </c>
    </row>
    <row r="2" spans="1:4" x14ac:dyDescent="0.3">
      <c r="B2" t="str">
        <f>'nyersadatok (2)'!A2</f>
        <v>eltérés</v>
      </c>
      <c r="C2" t="s">
        <v>39</v>
      </c>
      <c r="D2" t="s">
        <v>38</v>
      </c>
    </row>
    <row r="3" spans="1:4" x14ac:dyDescent="0.3">
      <c r="A3">
        <v>1990</v>
      </c>
      <c r="B3">
        <f t="shared" ref="B3:B5" si="0">C3-D3</f>
        <v>0</v>
      </c>
      <c r="C3" s="24">
        <f>'nyersadatok (2)'!B3</f>
        <v>0.25033042077841394</v>
      </c>
      <c r="D3">
        <v>0.25033042077841394</v>
      </c>
    </row>
    <row r="4" spans="1:4" x14ac:dyDescent="0.3">
      <c r="A4">
        <v>1995</v>
      </c>
      <c r="B4">
        <f t="shared" si="0"/>
        <v>1.1618502654347218E-2</v>
      </c>
      <c r="C4">
        <v>0.40305163234672448</v>
      </c>
      <c r="D4">
        <v>0.39143312969237726</v>
      </c>
    </row>
    <row r="5" spans="1:4" x14ac:dyDescent="0.3">
      <c r="A5">
        <v>2000</v>
      </c>
      <c r="B5">
        <f t="shared" si="0"/>
        <v>1.0265437140529188E-2</v>
      </c>
      <c r="C5">
        <f>nyersadatok!D2</f>
        <v>0.40022244472158131</v>
      </c>
      <c r="D5">
        <f>'nyersadatok (2)'!D4</f>
        <v>0.38995700758105212</v>
      </c>
    </row>
    <row r="6" spans="1:4" x14ac:dyDescent="0.3">
      <c r="A6">
        <v>2005</v>
      </c>
      <c r="B6">
        <f>C6-D6</f>
        <v>5.2433562740169526E-3</v>
      </c>
      <c r="C6">
        <v>0.36470893280889732</v>
      </c>
      <c r="D6">
        <v>0.35946557653488037</v>
      </c>
    </row>
    <row r="7" spans="1:4" x14ac:dyDescent="0.3">
      <c r="A7">
        <v>2010</v>
      </c>
      <c r="B7">
        <f t="shared" ref="B7:B16" si="1">C7-D7</f>
        <v>7.8798934424441081E-3</v>
      </c>
      <c r="C7">
        <v>0.34664955735673925</v>
      </c>
      <c r="D7">
        <v>0.33876966391429514</v>
      </c>
    </row>
    <row r="8" spans="1:4" x14ac:dyDescent="0.3">
      <c r="A8">
        <v>2011</v>
      </c>
      <c r="B8">
        <f t="shared" si="1"/>
        <v>7.630608506911718E-3</v>
      </c>
      <c r="C8">
        <v>0.34976844423828707</v>
      </c>
      <c r="D8">
        <v>0.34213783573137535</v>
      </c>
    </row>
    <row r="9" spans="1:4" x14ac:dyDescent="0.3">
      <c r="A9">
        <v>2012</v>
      </c>
      <c r="B9">
        <f t="shared" si="1"/>
        <v>8.5734319996354502E-3</v>
      </c>
      <c r="C9">
        <v>0.35475191817057905</v>
      </c>
      <c r="D9">
        <v>0.3461784861709436</v>
      </c>
    </row>
    <row r="10" spans="1:4" x14ac:dyDescent="0.3">
      <c r="A10">
        <v>2013</v>
      </c>
      <c r="B10">
        <f t="shared" si="1"/>
        <v>9.0282224458456684E-3</v>
      </c>
      <c r="C10">
        <v>0.35458875947954716</v>
      </c>
      <c r="D10">
        <v>0.34556053703370149</v>
      </c>
    </row>
    <row r="11" spans="1:4" x14ac:dyDescent="0.3">
      <c r="A11">
        <v>2014</v>
      </c>
      <c r="B11">
        <f t="shared" si="1"/>
        <v>9.6603573315659497E-3</v>
      </c>
      <c r="C11">
        <v>0.3535173157067405</v>
      </c>
      <c r="D11">
        <v>0.34385695837517455</v>
      </c>
    </row>
    <row r="12" spans="1:4" x14ac:dyDescent="0.3">
      <c r="A12">
        <v>2015</v>
      </c>
      <c r="B12">
        <f t="shared" si="1"/>
        <v>9.8658849474047572E-3</v>
      </c>
      <c r="C12">
        <v>0.34867118609898246</v>
      </c>
      <c r="D12">
        <v>0.3388053011515777</v>
      </c>
    </row>
    <row r="13" spans="1:4" x14ac:dyDescent="0.3">
      <c r="A13">
        <v>2016</v>
      </c>
      <c r="B13">
        <f t="shared" si="1"/>
        <v>1.0059550828595221E-2</v>
      </c>
      <c r="C13">
        <v>0.34140622427790601</v>
      </c>
      <c r="D13">
        <v>0.33134667344931079</v>
      </c>
    </row>
    <row r="14" spans="1:4" x14ac:dyDescent="0.3">
      <c r="A14">
        <v>2017</v>
      </c>
      <c r="B14">
        <f t="shared" si="1"/>
        <v>8.3446180920164759E-3</v>
      </c>
      <c r="C14">
        <v>0.33951463937842796</v>
      </c>
      <c r="D14">
        <v>0.33117002128641149</v>
      </c>
    </row>
    <row r="15" spans="1:4" x14ac:dyDescent="0.3">
      <c r="A15">
        <v>2018</v>
      </c>
      <c r="B15">
        <f t="shared" si="1"/>
        <v>7.5532975431951144E-3</v>
      </c>
      <c r="C15">
        <v>0.33183446407384753</v>
      </c>
      <c r="D15">
        <v>0.32428116653065242</v>
      </c>
    </row>
    <row r="16" spans="1:4" x14ac:dyDescent="0.3">
      <c r="A16">
        <v>2019</v>
      </c>
      <c r="B16">
        <f t="shared" si="1"/>
        <v>6.6268595486060899E-3</v>
      </c>
      <c r="C16">
        <v>0.31824185097899721</v>
      </c>
      <c r="D16">
        <v>0.31161499143039112</v>
      </c>
    </row>
    <row r="34" spans="8:21" x14ac:dyDescent="0.3">
      <c r="I34" s="11"/>
      <c r="J34" s="11"/>
      <c r="K34" s="11"/>
      <c r="L34" s="11"/>
    </row>
    <row r="38" spans="8:21" x14ac:dyDescent="0.3">
      <c r="H38" s="11" t="s">
        <v>48</v>
      </c>
    </row>
    <row r="39" spans="8:21" x14ac:dyDescent="0.3">
      <c r="H39" t="s">
        <v>50</v>
      </c>
    </row>
    <row r="40" spans="8:21" x14ac:dyDescent="0.3">
      <c r="H40" t="s">
        <v>51</v>
      </c>
      <c r="L40" t="s">
        <v>312</v>
      </c>
      <c r="U40" t="s">
        <v>315</v>
      </c>
    </row>
    <row r="41" spans="8:21" x14ac:dyDescent="0.3">
      <c r="H41" t="s">
        <v>52</v>
      </c>
      <c r="L41" t="s">
        <v>313</v>
      </c>
    </row>
    <row r="42" spans="8:21" x14ac:dyDescent="0.3">
      <c r="H42" t="s">
        <v>53</v>
      </c>
      <c r="L42" s="11" t="s">
        <v>314</v>
      </c>
    </row>
  </sheetData>
  <hyperlinks>
    <hyperlink ref="A1" r:id="rId1" xr:uid="{668097A5-BEC3-4F4A-83A6-488EC5654729}"/>
    <hyperlink ref="H34:L34" location="'magyar felzarkozas'!A43" display="Forrás: nyersadatok" xr:uid="{A42E372D-B9EC-447A-89DC-200692313A97}"/>
    <hyperlink ref="L42" location="'last data'!E4" display="DE: ezen adatok dátuma nem homogén…" xr:uid="{792725D4-EF90-4D32-88C7-F99057C1B372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86B9-D588-4E00-AE1D-5170DA1B0F34}">
  <dimension ref="A1:L54"/>
  <sheetViews>
    <sheetView zoomScale="79" workbookViewId="0"/>
  </sheetViews>
  <sheetFormatPr defaultRowHeight="14.4" x14ac:dyDescent="0.3"/>
  <cols>
    <col min="1" max="1" width="65.44140625" bestFit="1" customWidth="1"/>
    <col min="10" max="10" width="21.5546875" bestFit="1" customWidth="1"/>
    <col min="11" max="12" width="9.6640625" bestFit="1" customWidth="1"/>
  </cols>
  <sheetData>
    <row r="1" spans="1:12" x14ac:dyDescent="0.3">
      <c r="A1" s="11" t="s">
        <v>250</v>
      </c>
      <c r="J1" t="s">
        <v>44</v>
      </c>
      <c r="K1">
        <f>K3-K2</f>
        <v>17.759884615384628</v>
      </c>
    </row>
    <row r="2" spans="1:12" ht="92.4" thickBot="1" x14ac:dyDescent="0.35">
      <c r="A2" s="18" t="s">
        <v>54</v>
      </c>
      <c r="B2" s="19"/>
      <c r="C2" s="19"/>
      <c r="D2" s="19"/>
      <c r="E2" s="19"/>
      <c r="F2" s="19"/>
      <c r="G2" s="19"/>
      <c r="H2" s="19"/>
      <c r="J2" t="s">
        <v>271</v>
      </c>
      <c r="K2">
        <f>K24</f>
        <v>26.222999999999999</v>
      </c>
    </row>
    <row r="3" spans="1:12" ht="15" thickBot="1" x14ac:dyDescent="0.35">
      <c r="A3" s="19"/>
      <c r="B3" s="19"/>
      <c r="C3" s="19"/>
      <c r="D3" s="19"/>
      <c r="E3" s="19"/>
      <c r="F3" s="19"/>
      <c r="G3" s="19"/>
      <c r="H3" s="19"/>
      <c r="J3" t="s">
        <v>41</v>
      </c>
      <c r="K3">
        <f>AVERAGE(K6:K52)</f>
        <v>43.982884615384627</v>
      </c>
      <c r="L3">
        <f>AVERAGE(L6:L52)</f>
        <v>0.87052967384263247</v>
      </c>
    </row>
    <row r="4" spans="1:12" ht="28.2" customHeight="1" x14ac:dyDescent="0.3">
      <c r="A4" s="29" t="s">
        <v>55</v>
      </c>
      <c r="B4" s="29" t="s">
        <v>56</v>
      </c>
      <c r="C4" s="27" t="s">
        <v>57</v>
      </c>
      <c r="D4" s="20" t="s">
        <v>58</v>
      </c>
      <c r="E4" s="31" t="s">
        <v>60</v>
      </c>
      <c r="F4" s="29" t="s">
        <v>61</v>
      </c>
      <c r="G4" s="27" t="s">
        <v>62</v>
      </c>
      <c r="H4" s="27" t="s">
        <v>242</v>
      </c>
      <c r="I4" t="s">
        <v>316</v>
      </c>
      <c r="J4" t="s">
        <v>301</v>
      </c>
      <c r="K4" t="s">
        <v>302</v>
      </c>
    </row>
    <row r="5" spans="1:12" ht="15" thickBot="1" x14ac:dyDescent="0.35">
      <c r="A5" s="30"/>
      <c r="B5" s="30"/>
      <c r="C5" s="28"/>
      <c r="D5" s="13" t="s">
        <v>59</v>
      </c>
      <c r="E5" s="32"/>
      <c r="F5" s="30"/>
      <c r="G5" s="28"/>
      <c r="H5" s="28"/>
      <c r="I5" t="s">
        <v>251</v>
      </c>
      <c r="J5" t="s">
        <v>252</v>
      </c>
      <c r="K5">
        <v>2019</v>
      </c>
      <c r="L5" t="s">
        <v>306</v>
      </c>
    </row>
    <row r="6" spans="1:12" ht="15" thickBot="1" x14ac:dyDescent="0.35">
      <c r="A6" s="3" t="s">
        <v>253</v>
      </c>
      <c r="B6" s="21" t="s">
        <v>63</v>
      </c>
      <c r="C6" s="21" t="s">
        <v>64</v>
      </c>
      <c r="D6" s="21" t="s">
        <v>65</v>
      </c>
      <c r="E6" s="6" t="s">
        <v>66</v>
      </c>
      <c r="F6" s="14">
        <v>498</v>
      </c>
      <c r="G6" s="14">
        <v>412</v>
      </c>
      <c r="H6" s="14">
        <v>1140</v>
      </c>
      <c r="I6">
        <f>H6*12</f>
        <v>13680</v>
      </c>
      <c r="J6" t="str">
        <f>A6</f>
        <v>Albania</v>
      </c>
      <c r="K6" t="str">
        <f>IFERROR(VLOOKUP(J6,nyersadatok!$A$4:$O$38,15,0),"")</f>
        <v/>
      </c>
      <c r="L6" t="str">
        <f>IFERROR(I6/(K6*1000),"")</f>
        <v/>
      </c>
    </row>
    <row r="7" spans="1:12" ht="15" thickBot="1" x14ac:dyDescent="0.35">
      <c r="A7" s="3" t="s">
        <v>254</v>
      </c>
      <c r="B7" s="21" t="s">
        <v>67</v>
      </c>
      <c r="C7" s="21" t="s">
        <v>68</v>
      </c>
      <c r="D7" s="21" t="s">
        <v>69</v>
      </c>
      <c r="E7" s="23">
        <v>44774</v>
      </c>
      <c r="F7" s="14">
        <v>576</v>
      </c>
      <c r="G7" s="14">
        <v>416</v>
      </c>
      <c r="H7" s="14">
        <v>1051</v>
      </c>
      <c r="I7">
        <f t="shared" ref="I7:I52" si="0">H7*12</f>
        <v>12612</v>
      </c>
      <c r="J7" t="str">
        <f t="shared" ref="J7:J52" si="1">A7</f>
        <v>Armenia</v>
      </c>
      <c r="K7" t="str">
        <f>IFERROR(VLOOKUP(J7,nyersadatok!$A$4:$O$38,15,0),"")</f>
        <v/>
      </c>
      <c r="L7" t="str">
        <f t="shared" ref="L7:L52" si="2">IFERROR(I7/(K7*1000),"")</f>
        <v/>
      </c>
    </row>
    <row r="8" spans="1:12" ht="15" thickBot="1" x14ac:dyDescent="0.35">
      <c r="A8" s="3" t="s">
        <v>255</v>
      </c>
      <c r="B8" s="21" t="s">
        <v>70</v>
      </c>
      <c r="C8" s="21" t="s">
        <v>71</v>
      </c>
      <c r="D8" s="3">
        <v>1</v>
      </c>
      <c r="E8" s="6">
        <v>2020</v>
      </c>
      <c r="F8" s="14" t="s">
        <v>72</v>
      </c>
      <c r="G8" s="14" t="s">
        <v>73</v>
      </c>
      <c r="H8" s="14">
        <v>3446</v>
      </c>
      <c r="I8">
        <f t="shared" si="0"/>
        <v>41352</v>
      </c>
      <c r="J8" t="str">
        <f t="shared" si="1"/>
        <v>Austria</v>
      </c>
      <c r="K8">
        <f>IFERROR(VLOOKUP(J8,nyersadatok!$A$4:$O$38,15,0),"")</f>
        <v>53.902999999999999</v>
      </c>
      <c r="L8">
        <f t="shared" si="2"/>
        <v>0.76715581693041202</v>
      </c>
    </row>
    <row r="9" spans="1:12" ht="15" thickBot="1" x14ac:dyDescent="0.35">
      <c r="A9" s="3" t="s">
        <v>256</v>
      </c>
      <c r="B9" s="21" t="s">
        <v>74</v>
      </c>
      <c r="C9" s="21" t="s">
        <v>75</v>
      </c>
      <c r="D9" s="21" t="s">
        <v>76</v>
      </c>
      <c r="E9" s="23">
        <v>44562</v>
      </c>
      <c r="F9" s="14">
        <v>423</v>
      </c>
      <c r="G9" s="14">
        <v>364</v>
      </c>
      <c r="H9" s="14">
        <v>1189</v>
      </c>
      <c r="I9">
        <f t="shared" si="0"/>
        <v>14268</v>
      </c>
      <c r="J9" t="str">
        <f t="shared" si="1"/>
        <v>Azerbaijan</v>
      </c>
      <c r="K9" t="str">
        <f>IFERROR(VLOOKUP(J9,nyersadatok!$A$4:$O$38,15,0),"")</f>
        <v/>
      </c>
      <c r="L9" t="str">
        <f t="shared" si="2"/>
        <v/>
      </c>
    </row>
    <row r="10" spans="1:12" ht="21" thickBot="1" x14ac:dyDescent="0.35">
      <c r="A10" s="3" t="s">
        <v>257</v>
      </c>
      <c r="B10" s="21" t="s">
        <v>77</v>
      </c>
      <c r="C10" s="21" t="s">
        <v>78</v>
      </c>
      <c r="D10" s="21" t="s">
        <v>79</v>
      </c>
      <c r="E10" s="23">
        <v>44743</v>
      </c>
      <c r="F10" s="14">
        <v>618</v>
      </c>
      <c r="G10" s="14">
        <v>538</v>
      </c>
      <c r="H10" s="14">
        <v>1706</v>
      </c>
      <c r="I10">
        <f t="shared" si="0"/>
        <v>20472</v>
      </c>
      <c r="J10" t="str">
        <f t="shared" si="1"/>
        <v>Belarus</v>
      </c>
      <c r="K10" t="str">
        <f>IFERROR(VLOOKUP(J10,nyersadatok!$A$4:$O$38,15,0),"")</f>
        <v/>
      </c>
      <c r="L10" t="str">
        <f t="shared" si="2"/>
        <v/>
      </c>
    </row>
    <row r="11" spans="1:12" ht="15" thickBot="1" x14ac:dyDescent="0.35">
      <c r="A11" s="3" t="s">
        <v>258</v>
      </c>
      <c r="B11" s="21" t="s">
        <v>81</v>
      </c>
      <c r="C11" s="21" t="s">
        <v>82</v>
      </c>
      <c r="D11" s="3">
        <v>1</v>
      </c>
      <c r="E11" s="6">
        <v>2020</v>
      </c>
      <c r="F11" s="14" t="s">
        <v>83</v>
      </c>
      <c r="G11" s="14" t="s">
        <v>84</v>
      </c>
      <c r="H11" s="14">
        <v>2867</v>
      </c>
      <c r="I11">
        <f t="shared" si="0"/>
        <v>34404</v>
      </c>
      <c r="J11" t="str">
        <f t="shared" si="1"/>
        <v>Belgium</v>
      </c>
      <c r="K11">
        <f>IFERROR(VLOOKUP(J11,nyersadatok!$A$4:$O$38,15,0),"")</f>
        <v>55.59</v>
      </c>
      <c r="L11">
        <f t="shared" si="2"/>
        <v>0.61888828926065842</v>
      </c>
    </row>
    <row r="12" spans="1:12" ht="41.4" thickBot="1" x14ac:dyDescent="0.35">
      <c r="A12" s="3" t="s">
        <v>259</v>
      </c>
      <c r="B12" s="21" t="s">
        <v>85</v>
      </c>
      <c r="C12" s="21" t="s">
        <v>86</v>
      </c>
      <c r="D12" s="21" t="s">
        <v>87</v>
      </c>
      <c r="E12" s="23">
        <v>44105</v>
      </c>
      <c r="F12" s="14">
        <v>848</v>
      </c>
      <c r="G12" s="14">
        <v>554</v>
      </c>
      <c r="H12" s="14">
        <v>1621</v>
      </c>
      <c r="I12">
        <f t="shared" si="0"/>
        <v>19452</v>
      </c>
      <c r="J12" t="str">
        <f t="shared" si="1"/>
        <v>Bosnia and Herzegovina</v>
      </c>
      <c r="K12" t="str">
        <f>IFERROR(VLOOKUP(J12,nyersadatok!$A$4:$O$38,15,0),"")</f>
        <v/>
      </c>
      <c r="L12" t="str">
        <f t="shared" si="2"/>
        <v/>
      </c>
    </row>
    <row r="13" spans="1:12" ht="21" thickBot="1" x14ac:dyDescent="0.35">
      <c r="A13" s="3" t="s">
        <v>260</v>
      </c>
      <c r="B13" s="21" t="s">
        <v>88</v>
      </c>
      <c r="C13" s="21" t="s">
        <v>89</v>
      </c>
      <c r="D13" s="21" t="s">
        <v>90</v>
      </c>
      <c r="E13" s="23">
        <v>44805</v>
      </c>
      <c r="F13" s="14">
        <v>914</v>
      </c>
      <c r="G13" s="14">
        <v>709</v>
      </c>
      <c r="H13" s="14">
        <v>1863</v>
      </c>
      <c r="I13">
        <f t="shared" si="0"/>
        <v>22356</v>
      </c>
      <c r="J13" t="str">
        <f t="shared" si="1"/>
        <v>Bulgaria</v>
      </c>
      <c r="K13" t="str">
        <f>IFERROR(VLOOKUP(J13,nyersadatok!$A$4:$O$38,15,0),"")</f>
        <v/>
      </c>
      <c r="L13" t="str">
        <f t="shared" si="2"/>
        <v/>
      </c>
    </row>
    <row r="14" spans="1:12" ht="15" thickBot="1" x14ac:dyDescent="0.35">
      <c r="A14" s="3" t="s">
        <v>261</v>
      </c>
      <c r="B14" s="21" t="s">
        <v>91</v>
      </c>
      <c r="C14" s="3" t="s">
        <v>92</v>
      </c>
      <c r="D14" s="3">
        <v>1</v>
      </c>
      <c r="E14" s="23">
        <v>44621</v>
      </c>
      <c r="F14" s="14" t="s">
        <v>93</v>
      </c>
      <c r="G14" s="14" t="s">
        <v>94</v>
      </c>
      <c r="H14" s="14">
        <v>2420</v>
      </c>
      <c r="I14">
        <f t="shared" si="0"/>
        <v>29040</v>
      </c>
      <c r="J14" t="str">
        <f t="shared" si="1"/>
        <v>Croatia</v>
      </c>
      <c r="K14" t="str">
        <f>IFERROR(VLOOKUP(J14,nyersadatok!$A$4:$O$38,15,0),"")</f>
        <v/>
      </c>
      <c r="L14" t="str">
        <f t="shared" si="2"/>
        <v/>
      </c>
    </row>
    <row r="15" spans="1:12" ht="15" thickBot="1" x14ac:dyDescent="0.35">
      <c r="A15" s="3" t="s">
        <v>262</v>
      </c>
      <c r="B15" s="3" t="s">
        <v>95</v>
      </c>
      <c r="C15" s="21" t="s">
        <v>96</v>
      </c>
      <c r="D15" s="3">
        <v>1</v>
      </c>
      <c r="E15" s="6" t="s">
        <v>97</v>
      </c>
      <c r="F15" s="14" t="s">
        <v>98</v>
      </c>
      <c r="G15" s="14" t="s">
        <v>99</v>
      </c>
      <c r="H15" s="14">
        <v>2750</v>
      </c>
      <c r="I15">
        <f t="shared" si="0"/>
        <v>33000</v>
      </c>
      <c r="J15" t="str">
        <f t="shared" si="1"/>
        <v>Cyprus</v>
      </c>
      <c r="K15" t="str">
        <f>IFERROR(VLOOKUP(J15,nyersadatok!$A$4:$O$38,15,0),"")</f>
        <v/>
      </c>
      <c r="L15" t="str">
        <f t="shared" si="2"/>
        <v/>
      </c>
    </row>
    <row r="16" spans="1:12" ht="21" thickBot="1" x14ac:dyDescent="0.35">
      <c r="A16" s="3" t="s">
        <v>263</v>
      </c>
      <c r="B16" s="21" t="s">
        <v>100</v>
      </c>
      <c r="C16" s="21" t="s">
        <v>101</v>
      </c>
      <c r="D16" s="21" t="s">
        <v>102</v>
      </c>
      <c r="E16" s="6" t="s">
        <v>103</v>
      </c>
      <c r="F16" s="14" t="s">
        <v>104</v>
      </c>
      <c r="G16" s="14" t="s">
        <v>105</v>
      </c>
      <c r="H16" s="14">
        <v>2513</v>
      </c>
      <c r="I16">
        <f t="shared" si="0"/>
        <v>30156</v>
      </c>
      <c r="J16" t="str">
        <f t="shared" si="1"/>
        <v>Czech Republic</v>
      </c>
      <c r="K16">
        <f>IFERROR(VLOOKUP(J16,nyersadatok!$A$4:$O$38,15,0),"")</f>
        <v>29.280999999999999</v>
      </c>
      <c r="L16">
        <f t="shared" si="2"/>
        <v>1.0298828591919675</v>
      </c>
    </row>
    <row r="17" spans="1:12" ht="22.2" thickBot="1" x14ac:dyDescent="0.35">
      <c r="A17" s="3" t="s">
        <v>264</v>
      </c>
      <c r="B17" s="3" t="s">
        <v>243</v>
      </c>
      <c r="C17" s="21" t="s">
        <v>106</v>
      </c>
      <c r="D17" s="21" t="s">
        <v>107</v>
      </c>
      <c r="E17" s="6">
        <v>2019</v>
      </c>
      <c r="F17" s="14" t="s">
        <v>108</v>
      </c>
      <c r="G17" s="14" t="s">
        <v>109</v>
      </c>
      <c r="H17" s="14">
        <v>4361</v>
      </c>
      <c r="I17">
        <f t="shared" si="0"/>
        <v>52332</v>
      </c>
      <c r="J17" t="str">
        <f t="shared" si="1"/>
        <v>Denmark</v>
      </c>
      <c r="K17">
        <f>IFERROR(VLOOKUP(J17,nyersadatok!$A$4:$O$38,15,0),"")</f>
        <v>57.15</v>
      </c>
      <c r="L17">
        <f t="shared" si="2"/>
        <v>0.91569553805774273</v>
      </c>
    </row>
    <row r="18" spans="1:12" ht="15" thickBot="1" x14ac:dyDescent="0.35">
      <c r="A18" s="3" t="s">
        <v>265</v>
      </c>
      <c r="B18" s="21" t="s">
        <v>110</v>
      </c>
      <c r="C18" s="21" t="s">
        <v>111</v>
      </c>
      <c r="D18" s="3">
        <v>1</v>
      </c>
      <c r="E18" s="23">
        <v>44713</v>
      </c>
      <c r="F18" s="14" t="s">
        <v>112</v>
      </c>
      <c r="G18" s="14" t="s">
        <v>113</v>
      </c>
      <c r="H18" s="14">
        <v>2594</v>
      </c>
      <c r="I18">
        <f t="shared" si="0"/>
        <v>31128</v>
      </c>
      <c r="J18" t="str">
        <f t="shared" si="1"/>
        <v>Estonia</v>
      </c>
      <c r="K18">
        <f>IFERROR(VLOOKUP(J18,nyersadatok!$A$4:$O$38,15,0),"")</f>
        <v>30.297000000000001</v>
      </c>
      <c r="L18">
        <f t="shared" si="2"/>
        <v>1.0274284582631943</v>
      </c>
    </row>
    <row r="19" spans="1:12" ht="15" thickBot="1" x14ac:dyDescent="0.35">
      <c r="A19" s="3" t="s">
        <v>266</v>
      </c>
      <c r="B19" s="21" t="s">
        <v>114</v>
      </c>
      <c r="C19" s="21" t="s">
        <v>115</v>
      </c>
      <c r="D19" s="3">
        <v>1</v>
      </c>
      <c r="E19" s="6" t="s">
        <v>116</v>
      </c>
      <c r="F19" s="14" t="s">
        <v>117</v>
      </c>
      <c r="G19" s="14" t="s">
        <v>118</v>
      </c>
      <c r="H19" s="14">
        <v>2955</v>
      </c>
      <c r="I19">
        <f t="shared" si="0"/>
        <v>35460</v>
      </c>
      <c r="J19" t="str">
        <f t="shared" si="1"/>
        <v>Finland</v>
      </c>
      <c r="K19">
        <f>IFERROR(VLOOKUP(J19,nyersadatok!$A$4:$O$38,15,0),"")</f>
        <v>45.698</v>
      </c>
      <c r="L19">
        <f t="shared" si="2"/>
        <v>0.77596393715261058</v>
      </c>
    </row>
    <row r="20" spans="1:12" ht="15" thickBot="1" x14ac:dyDescent="0.35">
      <c r="A20" s="3" t="s">
        <v>267</v>
      </c>
      <c r="B20" s="21" t="s">
        <v>119</v>
      </c>
      <c r="C20" s="21" t="s">
        <v>120</v>
      </c>
      <c r="D20" s="3">
        <v>1</v>
      </c>
      <c r="E20" s="6">
        <v>2020</v>
      </c>
      <c r="F20" s="14" t="s">
        <v>121</v>
      </c>
      <c r="G20" s="14" t="s">
        <v>122</v>
      </c>
      <c r="H20" s="14">
        <v>3402</v>
      </c>
      <c r="I20">
        <f t="shared" si="0"/>
        <v>40824</v>
      </c>
      <c r="J20" t="str">
        <f t="shared" si="1"/>
        <v>France</v>
      </c>
      <c r="K20">
        <f>IFERROR(VLOOKUP(J20,nyersadatok!$A$4:$O$38,15,0),"")</f>
        <v>46.481000000000002</v>
      </c>
      <c r="L20">
        <f t="shared" si="2"/>
        <v>0.87829435683397516</v>
      </c>
    </row>
    <row r="21" spans="1:12" ht="15" thickBot="1" x14ac:dyDescent="0.35">
      <c r="A21" s="3" t="s">
        <v>268</v>
      </c>
      <c r="B21" s="21" t="s">
        <v>123</v>
      </c>
      <c r="C21" s="21" t="s">
        <v>124</v>
      </c>
      <c r="D21" s="21" t="s">
        <v>125</v>
      </c>
      <c r="E21" s="6" t="s">
        <v>103</v>
      </c>
      <c r="F21" s="14">
        <v>545</v>
      </c>
      <c r="G21" s="14">
        <v>436</v>
      </c>
      <c r="H21" s="14">
        <v>1225</v>
      </c>
      <c r="I21">
        <f t="shared" si="0"/>
        <v>14700</v>
      </c>
      <c r="J21" t="str">
        <f t="shared" si="1"/>
        <v>Georgia</v>
      </c>
      <c r="K21" t="str">
        <f>IFERROR(VLOOKUP(J21,nyersadatok!$A$4:$O$38,15,0),"")</f>
        <v/>
      </c>
      <c r="L21" t="str">
        <f t="shared" si="2"/>
        <v/>
      </c>
    </row>
    <row r="22" spans="1:12" ht="15" thickBot="1" x14ac:dyDescent="0.35">
      <c r="A22" s="3" t="s">
        <v>269</v>
      </c>
      <c r="B22" s="21" t="s">
        <v>126</v>
      </c>
      <c r="C22" s="21" t="s">
        <v>127</v>
      </c>
      <c r="D22" s="3">
        <v>1</v>
      </c>
      <c r="E22" s="23">
        <v>44652</v>
      </c>
      <c r="F22" s="14" t="s">
        <v>128</v>
      </c>
      <c r="G22" s="14" t="s">
        <v>129</v>
      </c>
      <c r="H22" s="14">
        <v>3521</v>
      </c>
      <c r="I22">
        <f t="shared" si="0"/>
        <v>42252</v>
      </c>
      <c r="J22" t="str">
        <f t="shared" si="1"/>
        <v>Germany</v>
      </c>
      <c r="K22">
        <f>IFERROR(VLOOKUP(J22,nyersadatok!$A$4:$O$38,15,0),"")</f>
        <v>53.637999999999998</v>
      </c>
      <c r="L22">
        <f t="shared" si="2"/>
        <v>0.78772512025056862</v>
      </c>
    </row>
    <row r="23" spans="1:12" ht="15" thickBot="1" x14ac:dyDescent="0.35">
      <c r="A23" s="3" t="s">
        <v>270</v>
      </c>
      <c r="B23" s="21" t="s">
        <v>130</v>
      </c>
      <c r="C23" s="21" t="s">
        <v>131</v>
      </c>
      <c r="D23" s="3">
        <v>1</v>
      </c>
      <c r="E23" s="6" t="s">
        <v>116</v>
      </c>
      <c r="F23" s="14" t="s">
        <v>132</v>
      </c>
      <c r="G23" s="14" t="s">
        <v>133</v>
      </c>
      <c r="H23" s="14">
        <v>1977</v>
      </c>
      <c r="I23">
        <f t="shared" si="0"/>
        <v>23724</v>
      </c>
      <c r="J23" t="str">
        <f t="shared" si="1"/>
        <v>Greece</v>
      </c>
      <c r="K23">
        <f>IFERROR(VLOOKUP(J23,nyersadatok!$A$4:$O$38,15,0),"")</f>
        <v>27.459</v>
      </c>
      <c r="L23">
        <f t="shared" si="2"/>
        <v>0.86397902327105869</v>
      </c>
    </row>
    <row r="24" spans="1:12" ht="21" thickBot="1" x14ac:dyDescent="0.35">
      <c r="A24" s="3" t="s">
        <v>271</v>
      </c>
      <c r="B24" s="21" t="s">
        <v>134</v>
      </c>
      <c r="C24" s="21" t="s">
        <v>135</v>
      </c>
      <c r="D24" s="3">
        <v>2.4849999999999998E-3</v>
      </c>
      <c r="E24" s="23">
        <v>44621</v>
      </c>
      <c r="F24" s="14" t="s">
        <v>136</v>
      </c>
      <c r="G24" s="14">
        <v>869</v>
      </c>
      <c r="H24" s="14">
        <v>2238</v>
      </c>
      <c r="I24">
        <f t="shared" si="0"/>
        <v>26856</v>
      </c>
      <c r="J24" t="str">
        <f t="shared" si="1"/>
        <v>Hungary</v>
      </c>
      <c r="K24">
        <f>IFERROR(VLOOKUP(J24,nyersadatok!$A$4:$O$38,15,0),"")</f>
        <v>26.222999999999999</v>
      </c>
      <c r="L24">
        <f t="shared" si="2"/>
        <v>1.0241391145177898</v>
      </c>
    </row>
    <row r="25" spans="1:12" ht="33.6" thickBot="1" x14ac:dyDescent="0.35">
      <c r="A25" s="3" t="s">
        <v>272</v>
      </c>
      <c r="B25" s="3" t="s">
        <v>244</v>
      </c>
      <c r="C25" s="21" t="s">
        <v>137</v>
      </c>
      <c r="D25" s="21" t="s">
        <v>138</v>
      </c>
      <c r="E25" s="6">
        <v>2018</v>
      </c>
      <c r="F25" s="14" t="s">
        <v>139</v>
      </c>
      <c r="G25" s="14" t="s">
        <v>140</v>
      </c>
      <c r="H25" s="14">
        <v>3565</v>
      </c>
      <c r="I25">
        <f t="shared" si="0"/>
        <v>42780</v>
      </c>
      <c r="J25" t="str">
        <f t="shared" si="1"/>
        <v>Iceland</v>
      </c>
      <c r="K25">
        <f>IFERROR(VLOOKUP(J25,nyersadatok!$A$4:$O$38,15,0),"")</f>
        <v>68.006</v>
      </c>
      <c r="L25">
        <f t="shared" si="2"/>
        <v>0.62906214157574336</v>
      </c>
    </row>
    <row r="26" spans="1:12" ht="15" thickBot="1" x14ac:dyDescent="0.35">
      <c r="A26" s="3" t="s">
        <v>273</v>
      </c>
      <c r="B26" s="21" t="s">
        <v>141</v>
      </c>
      <c r="C26" s="21" t="s">
        <v>142</v>
      </c>
      <c r="D26" s="3">
        <v>1</v>
      </c>
      <c r="E26" s="6" t="s">
        <v>143</v>
      </c>
      <c r="F26" s="14" t="s">
        <v>144</v>
      </c>
      <c r="G26" s="14" t="s">
        <v>145</v>
      </c>
      <c r="H26" s="14">
        <v>4043</v>
      </c>
      <c r="I26">
        <f t="shared" si="0"/>
        <v>48516</v>
      </c>
      <c r="J26" t="str">
        <f t="shared" si="1"/>
        <v>Ireland</v>
      </c>
      <c r="K26">
        <f>IFERROR(VLOOKUP(J26,nyersadatok!$A$4:$O$38,15,0),"")</f>
        <v>50.49</v>
      </c>
      <c r="L26">
        <f t="shared" si="2"/>
        <v>0.96090314913844321</v>
      </c>
    </row>
    <row r="27" spans="1:12" ht="15" thickBot="1" x14ac:dyDescent="0.35">
      <c r="A27" s="3" t="s">
        <v>274</v>
      </c>
      <c r="B27" s="21" t="s">
        <v>146</v>
      </c>
      <c r="C27" s="3" t="s">
        <v>245</v>
      </c>
      <c r="D27" s="3">
        <v>1</v>
      </c>
      <c r="E27" s="6">
        <v>2022</v>
      </c>
      <c r="F27" s="14" t="s">
        <v>147</v>
      </c>
      <c r="G27" s="14" t="s">
        <v>148</v>
      </c>
      <c r="H27" s="14">
        <v>2802</v>
      </c>
      <c r="I27">
        <f t="shared" si="0"/>
        <v>33624</v>
      </c>
      <c r="J27" t="str">
        <f t="shared" si="1"/>
        <v>Italy</v>
      </c>
      <c r="K27">
        <f>IFERROR(VLOOKUP(J27,nyersadatok!$A$4:$O$38,15,0),"")</f>
        <v>39.189</v>
      </c>
      <c r="L27">
        <f t="shared" si="2"/>
        <v>0.85799586618694024</v>
      </c>
    </row>
    <row r="28" spans="1:12" ht="21" thickBot="1" x14ac:dyDescent="0.35">
      <c r="A28" s="3" t="s">
        <v>275</v>
      </c>
      <c r="B28" s="21" t="s">
        <v>149</v>
      </c>
      <c r="C28" s="21" t="s">
        <v>150</v>
      </c>
      <c r="D28" s="21" t="s">
        <v>151</v>
      </c>
      <c r="E28" s="23">
        <v>44621</v>
      </c>
      <c r="F28" s="14">
        <v>576</v>
      </c>
      <c r="G28" s="14">
        <v>465</v>
      </c>
      <c r="H28" s="14">
        <v>1416</v>
      </c>
      <c r="I28">
        <f t="shared" si="0"/>
        <v>16992</v>
      </c>
      <c r="J28" t="str">
        <f t="shared" si="1"/>
        <v>Kazakhstan</v>
      </c>
      <c r="K28" t="str">
        <f>IFERROR(VLOOKUP(J28,nyersadatok!$A$4:$O$38,15,0),"")</f>
        <v/>
      </c>
      <c r="L28" t="str">
        <f t="shared" si="2"/>
        <v/>
      </c>
    </row>
    <row r="29" spans="1:12" ht="15" thickBot="1" x14ac:dyDescent="0.35">
      <c r="A29" s="3" t="s">
        <v>276</v>
      </c>
      <c r="B29" s="21" t="s">
        <v>152</v>
      </c>
      <c r="C29" s="15">
        <v>466</v>
      </c>
      <c r="D29" s="3">
        <v>1</v>
      </c>
      <c r="E29" s="6">
        <v>2020</v>
      </c>
      <c r="F29" s="14">
        <v>466</v>
      </c>
      <c r="G29" s="14">
        <v>416</v>
      </c>
      <c r="H29" s="14">
        <v>1242</v>
      </c>
      <c r="I29">
        <f t="shared" si="0"/>
        <v>14904</v>
      </c>
      <c r="J29" t="str">
        <f t="shared" si="1"/>
        <v>Kosovo</v>
      </c>
      <c r="K29" t="str">
        <f>IFERROR(VLOOKUP(J29,nyersadatok!$A$4:$O$38,15,0),"")</f>
        <v/>
      </c>
      <c r="L29" t="str">
        <f t="shared" si="2"/>
        <v/>
      </c>
    </row>
    <row r="30" spans="1:12" ht="15" thickBot="1" x14ac:dyDescent="0.35">
      <c r="A30" s="3" t="s">
        <v>277</v>
      </c>
      <c r="B30" s="21" t="s">
        <v>153</v>
      </c>
      <c r="C30" s="3" t="s">
        <v>154</v>
      </c>
      <c r="D30" s="3">
        <v>1</v>
      </c>
      <c r="E30" s="23">
        <v>44713</v>
      </c>
      <c r="F30" s="14" t="s">
        <v>155</v>
      </c>
      <c r="G30" s="14" t="s">
        <v>156</v>
      </c>
      <c r="H30" s="14">
        <v>2000</v>
      </c>
      <c r="I30">
        <f t="shared" si="0"/>
        <v>24000</v>
      </c>
      <c r="J30" t="str">
        <f t="shared" si="1"/>
        <v>Latvia</v>
      </c>
      <c r="K30">
        <f>IFERROR(VLOOKUP(J30,nyersadatok!$A$4:$O$38,15,0),"")</f>
        <v>28.454000000000001</v>
      </c>
      <c r="L30">
        <f t="shared" si="2"/>
        <v>0.84346664792296333</v>
      </c>
    </row>
    <row r="31" spans="1:12" ht="15" thickBot="1" x14ac:dyDescent="0.35">
      <c r="A31" s="3" t="s">
        <v>278</v>
      </c>
      <c r="B31" s="21" t="s">
        <v>157</v>
      </c>
      <c r="C31" s="21" t="s">
        <v>158</v>
      </c>
      <c r="D31" s="3">
        <v>1</v>
      </c>
      <c r="E31" s="6" t="s">
        <v>159</v>
      </c>
      <c r="F31" s="14" t="s">
        <v>160</v>
      </c>
      <c r="G31" s="14" t="s">
        <v>161</v>
      </c>
      <c r="H31" s="14">
        <v>2429</v>
      </c>
      <c r="I31">
        <f t="shared" si="0"/>
        <v>29148</v>
      </c>
      <c r="J31" t="str">
        <f t="shared" si="1"/>
        <v>Lithuania</v>
      </c>
      <c r="K31">
        <f>IFERROR(VLOOKUP(J31,nyersadatok!$A$4:$O$38,15,0),"")</f>
        <v>28.914000000000001</v>
      </c>
      <c r="L31">
        <f t="shared" si="2"/>
        <v>1.0080929653455073</v>
      </c>
    </row>
    <row r="32" spans="1:12" ht="15" thickBot="1" x14ac:dyDescent="0.35">
      <c r="A32" s="3" t="s">
        <v>279</v>
      </c>
      <c r="B32" s="21" t="s">
        <v>162</v>
      </c>
      <c r="C32" s="21" t="s">
        <v>163</v>
      </c>
      <c r="D32" s="3">
        <v>1</v>
      </c>
      <c r="E32" s="6">
        <v>2018</v>
      </c>
      <c r="F32" s="14" t="s">
        <v>164</v>
      </c>
      <c r="G32" s="14" t="s">
        <v>165</v>
      </c>
      <c r="H32" s="14">
        <v>4259</v>
      </c>
      <c r="I32">
        <f t="shared" si="0"/>
        <v>51108</v>
      </c>
      <c r="J32" t="str">
        <f t="shared" si="1"/>
        <v>Luxembourg</v>
      </c>
      <c r="K32">
        <f>IFERROR(VLOOKUP(J32,nyersadatok!$A$4:$O$38,15,0),"")</f>
        <v>68.680999999999997</v>
      </c>
      <c r="L32">
        <f t="shared" si="2"/>
        <v>0.74413593279072809</v>
      </c>
    </row>
    <row r="33" spans="1:12" ht="15" thickBot="1" x14ac:dyDescent="0.35">
      <c r="A33" s="3" t="s">
        <v>280</v>
      </c>
      <c r="B33" s="21" t="s">
        <v>166</v>
      </c>
      <c r="C33" s="21" t="s">
        <v>167</v>
      </c>
      <c r="D33" s="3">
        <v>1</v>
      </c>
      <c r="E33" s="6">
        <v>2022</v>
      </c>
      <c r="F33" s="14" t="s">
        <v>80</v>
      </c>
      <c r="G33" s="14" t="s">
        <v>168</v>
      </c>
      <c r="H33" s="14">
        <v>2459</v>
      </c>
      <c r="I33">
        <f t="shared" si="0"/>
        <v>29508</v>
      </c>
      <c r="J33" t="str">
        <f t="shared" si="1"/>
        <v>Malta</v>
      </c>
      <c r="K33" t="str">
        <f>IFERROR(VLOOKUP(J33,nyersadatok!$A$4:$O$38,15,0),"")</f>
        <v/>
      </c>
      <c r="L33" t="str">
        <f t="shared" si="2"/>
        <v/>
      </c>
    </row>
    <row r="34" spans="1:12" ht="21" thickBot="1" x14ac:dyDescent="0.35">
      <c r="A34" s="3" t="s">
        <v>281</v>
      </c>
      <c r="B34" s="21" t="s">
        <v>169</v>
      </c>
      <c r="C34" s="21" t="s">
        <v>170</v>
      </c>
      <c r="D34" s="21" t="s">
        <v>171</v>
      </c>
      <c r="E34" s="6" t="s">
        <v>172</v>
      </c>
      <c r="F34" s="14">
        <v>553</v>
      </c>
      <c r="G34" s="14">
        <v>443</v>
      </c>
      <c r="H34" s="14">
        <v>1291</v>
      </c>
      <c r="I34">
        <f t="shared" si="0"/>
        <v>15492</v>
      </c>
      <c r="J34" t="str">
        <f t="shared" si="1"/>
        <v>Moldova</v>
      </c>
      <c r="K34" t="str">
        <f>IFERROR(VLOOKUP(J34,nyersadatok!$A$4:$O$38,15,0),"")</f>
        <v/>
      </c>
      <c r="L34" t="str">
        <f t="shared" si="2"/>
        <v/>
      </c>
    </row>
    <row r="35" spans="1:12" ht="15" thickBot="1" x14ac:dyDescent="0.35">
      <c r="A35" s="3" t="s">
        <v>282</v>
      </c>
      <c r="B35" s="21" t="s">
        <v>174</v>
      </c>
      <c r="C35" s="15">
        <v>891</v>
      </c>
      <c r="D35" s="3">
        <v>1</v>
      </c>
      <c r="E35" s="23">
        <v>44835</v>
      </c>
      <c r="F35" s="14">
        <v>891</v>
      </c>
      <c r="G35" s="14">
        <v>720</v>
      </c>
      <c r="H35" s="14">
        <v>2023</v>
      </c>
      <c r="I35">
        <f t="shared" si="0"/>
        <v>24276</v>
      </c>
      <c r="J35" t="str">
        <f t="shared" si="1"/>
        <v>Montenegro</v>
      </c>
      <c r="K35" t="str">
        <f>IFERROR(VLOOKUP(J35,nyersadatok!$A$4:$O$38,15,0),"")</f>
        <v/>
      </c>
      <c r="L35" t="str">
        <f t="shared" si="2"/>
        <v/>
      </c>
    </row>
    <row r="36" spans="1:12" ht="15" thickBot="1" x14ac:dyDescent="0.35">
      <c r="A36" s="3" t="s">
        <v>283</v>
      </c>
      <c r="B36" s="21" t="s">
        <v>175</v>
      </c>
      <c r="C36" s="21" t="s">
        <v>176</v>
      </c>
      <c r="D36" s="3">
        <v>1</v>
      </c>
      <c r="E36" s="6" t="s">
        <v>143</v>
      </c>
      <c r="F36" s="14" t="s">
        <v>177</v>
      </c>
      <c r="G36" s="14" t="s">
        <v>178</v>
      </c>
      <c r="H36" s="14">
        <v>3744</v>
      </c>
      <c r="I36">
        <f t="shared" si="0"/>
        <v>44928</v>
      </c>
      <c r="J36" t="str">
        <f t="shared" si="1"/>
        <v>Netherlands</v>
      </c>
      <c r="K36">
        <f>IFERROR(VLOOKUP(J36,nyersadatok!$A$4:$O$38,15,0),"")</f>
        <v>56.552</v>
      </c>
      <c r="L36">
        <f t="shared" si="2"/>
        <v>0.79445466119677466</v>
      </c>
    </row>
    <row r="37" spans="1:12" ht="21" thickBot="1" x14ac:dyDescent="0.35">
      <c r="A37" s="3" t="s">
        <v>284</v>
      </c>
      <c r="B37" s="21" t="s">
        <v>179</v>
      </c>
      <c r="C37" s="21" t="s">
        <v>180</v>
      </c>
      <c r="D37" s="21" t="s">
        <v>181</v>
      </c>
      <c r="E37" s="23">
        <v>44774</v>
      </c>
      <c r="F37" s="14">
        <v>773</v>
      </c>
      <c r="G37" s="14">
        <v>517</v>
      </c>
      <c r="H37" s="14">
        <v>1639</v>
      </c>
      <c r="I37">
        <f t="shared" si="0"/>
        <v>19668</v>
      </c>
      <c r="J37" t="str">
        <f t="shared" si="1"/>
        <v>North Macedonia</v>
      </c>
      <c r="K37" t="str">
        <f>IFERROR(VLOOKUP(J37,nyersadatok!$A$4:$O$38,15,0),"")</f>
        <v/>
      </c>
      <c r="L37" t="str">
        <f t="shared" si="2"/>
        <v/>
      </c>
    </row>
    <row r="38" spans="1:12" ht="21" thickBot="1" x14ac:dyDescent="0.35">
      <c r="A38" s="3" t="s">
        <v>285</v>
      </c>
      <c r="B38" s="21" t="s">
        <v>182</v>
      </c>
      <c r="C38" s="21" t="s">
        <v>183</v>
      </c>
      <c r="D38" s="21" t="s">
        <v>184</v>
      </c>
      <c r="E38" s="23">
        <v>44743</v>
      </c>
      <c r="F38" s="14" t="s">
        <v>185</v>
      </c>
      <c r="G38" s="14" t="s">
        <v>186</v>
      </c>
      <c r="H38" s="14">
        <v>3835</v>
      </c>
      <c r="I38">
        <f t="shared" si="0"/>
        <v>46020</v>
      </c>
      <c r="J38" t="str">
        <f t="shared" si="1"/>
        <v>Norway</v>
      </c>
      <c r="K38">
        <f>IFERROR(VLOOKUP(J38,nyersadatok!$A$4:$O$38,15,0),"")</f>
        <v>54.027000000000001</v>
      </c>
      <c r="L38">
        <f t="shared" si="2"/>
        <v>0.85179632406019212</v>
      </c>
    </row>
    <row r="39" spans="1:12" ht="22.2" thickBot="1" x14ac:dyDescent="0.35">
      <c r="A39" s="3" t="s">
        <v>286</v>
      </c>
      <c r="B39" s="3" t="s">
        <v>246</v>
      </c>
      <c r="C39" s="21" t="s">
        <v>187</v>
      </c>
      <c r="D39" s="21" t="s">
        <v>188</v>
      </c>
      <c r="E39" s="23">
        <v>44866</v>
      </c>
      <c r="F39" s="14" t="s">
        <v>189</v>
      </c>
      <c r="G39" s="14" t="s">
        <v>190</v>
      </c>
      <c r="H39" s="14">
        <v>2719</v>
      </c>
      <c r="I39">
        <f t="shared" si="0"/>
        <v>32628</v>
      </c>
      <c r="J39" t="str">
        <f t="shared" si="1"/>
        <v>Poland</v>
      </c>
      <c r="K39">
        <f>IFERROR(VLOOKUP(J39,nyersadatok!$A$4:$O$38,15,0),"")</f>
        <v>31.97</v>
      </c>
      <c r="L39">
        <f t="shared" si="2"/>
        <v>1.0205817954332186</v>
      </c>
    </row>
    <row r="40" spans="1:12" ht="15" thickBot="1" x14ac:dyDescent="0.35">
      <c r="A40" s="3" t="s">
        <v>287</v>
      </c>
      <c r="B40" s="3" t="s">
        <v>247</v>
      </c>
      <c r="C40" s="21" t="s">
        <v>191</v>
      </c>
      <c r="D40" s="3">
        <v>1</v>
      </c>
      <c r="E40" s="6" t="s">
        <v>192</v>
      </c>
      <c r="F40" s="14" t="s">
        <v>193</v>
      </c>
      <c r="G40" s="14" t="s">
        <v>194</v>
      </c>
      <c r="H40" s="14">
        <v>2248</v>
      </c>
      <c r="I40">
        <f t="shared" si="0"/>
        <v>26976</v>
      </c>
      <c r="J40" t="str">
        <f t="shared" si="1"/>
        <v>Portugal</v>
      </c>
      <c r="K40">
        <f>IFERROR(VLOOKUP(J40,nyersadatok!$A$4:$O$38,15,0),"")</f>
        <v>26.634</v>
      </c>
      <c r="L40">
        <f t="shared" si="2"/>
        <v>1.0128407298941202</v>
      </c>
    </row>
    <row r="41" spans="1:12" ht="21" thickBot="1" x14ac:dyDescent="0.35">
      <c r="A41" s="3" t="s">
        <v>288</v>
      </c>
      <c r="B41" s="21" t="s">
        <v>195</v>
      </c>
      <c r="C41" s="3" t="s">
        <v>196</v>
      </c>
      <c r="D41" s="21" t="s">
        <v>197</v>
      </c>
      <c r="E41" s="23">
        <v>44805</v>
      </c>
      <c r="F41" s="14" t="s">
        <v>198</v>
      </c>
      <c r="G41" s="14">
        <v>819</v>
      </c>
      <c r="H41" s="14">
        <v>2232</v>
      </c>
      <c r="I41">
        <f t="shared" si="0"/>
        <v>26784</v>
      </c>
      <c r="J41" t="str">
        <f t="shared" si="1"/>
        <v>Romania</v>
      </c>
      <c r="K41" t="str">
        <f>IFERROR(VLOOKUP(J41,nyersadatok!$A$4:$O$38,15,0),"")</f>
        <v/>
      </c>
      <c r="L41" t="str">
        <f t="shared" si="2"/>
        <v/>
      </c>
    </row>
    <row r="42" spans="1:12" ht="15" thickBot="1" x14ac:dyDescent="0.35">
      <c r="A42" s="16" t="s">
        <v>199</v>
      </c>
      <c r="B42" s="21" t="s">
        <v>200</v>
      </c>
      <c r="C42" s="21" t="s">
        <v>201</v>
      </c>
      <c r="D42" s="21" t="s">
        <v>202</v>
      </c>
      <c r="E42" s="23">
        <v>44835</v>
      </c>
      <c r="F42" s="14">
        <v>812</v>
      </c>
      <c r="G42" s="14">
        <v>706</v>
      </c>
      <c r="H42" s="14">
        <v>1970</v>
      </c>
      <c r="I42">
        <f t="shared" si="0"/>
        <v>23640</v>
      </c>
      <c r="J42" t="str">
        <f t="shared" si="1"/>
        <v>Russia</v>
      </c>
      <c r="K42" t="str">
        <f>IFERROR(VLOOKUP(J42,nyersadatok!$A$4:$O$38,15,0),"")</f>
        <v/>
      </c>
      <c r="L42" t="str">
        <f t="shared" si="2"/>
        <v/>
      </c>
    </row>
    <row r="43" spans="1:12" ht="15" thickBot="1" x14ac:dyDescent="0.35">
      <c r="A43" s="3" t="s">
        <v>289</v>
      </c>
      <c r="B43" s="21" t="s">
        <v>203</v>
      </c>
      <c r="C43" s="3" t="s">
        <v>204</v>
      </c>
      <c r="D43" s="3">
        <v>1</v>
      </c>
      <c r="E43" s="6">
        <v>2017</v>
      </c>
      <c r="F43" s="14" t="s">
        <v>205</v>
      </c>
      <c r="G43" s="14" t="s">
        <v>206</v>
      </c>
      <c r="H43" s="14">
        <v>3788</v>
      </c>
      <c r="I43">
        <f t="shared" si="0"/>
        <v>45456</v>
      </c>
      <c r="J43" t="str">
        <f t="shared" si="1"/>
        <v>San Marino</v>
      </c>
      <c r="K43" t="str">
        <f>IFERROR(VLOOKUP(J43,nyersadatok!$A$4:$O$38,15,0),"")</f>
        <v/>
      </c>
      <c r="L43" t="str">
        <f t="shared" si="2"/>
        <v/>
      </c>
    </row>
    <row r="44" spans="1:12" ht="21" thickBot="1" x14ac:dyDescent="0.35">
      <c r="A44" s="3" t="s">
        <v>290</v>
      </c>
      <c r="B44" s="21" t="s">
        <v>207</v>
      </c>
      <c r="C44" s="3" t="s">
        <v>208</v>
      </c>
      <c r="D44" s="21" t="s">
        <v>209</v>
      </c>
      <c r="E44" s="23">
        <v>44896</v>
      </c>
      <c r="F44" s="14">
        <v>1022</v>
      </c>
      <c r="G44" s="14">
        <v>727</v>
      </c>
      <c r="H44" s="14">
        <v>2027</v>
      </c>
      <c r="I44">
        <f t="shared" si="0"/>
        <v>24324</v>
      </c>
      <c r="J44" t="str">
        <f t="shared" si="1"/>
        <v>Serbia</v>
      </c>
      <c r="K44" t="str">
        <f>IFERROR(VLOOKUP(J44,nyersadatok!$A$4:$O$38,15,0),"")</f>
        <v/>
      </c>
      <c r="L44" t="str">
        <f t="shared" si="2"/>
        <v/>
      </c>
    </row>
    <row r="45" spans="1:12" ht="15" thickBot="1" x14ac:dyDescent="0.35">
      <c r="A45" s="3" t="s">
        <v>291</v>
      </c>
      <c r="B45" s="3" t="s">
        <v>248</v>
      </c>
      <c r="C45" s="21" t="s">
        <v>210</v>
      </c>
      <c r="D45" s="3">
        <v>1</v>
      </c>
      <c r="E45" s="6" t="s">
        <v>103</v>
      </c>
      <c r="F45" s="14" t="s">
        <v>173</v>
      </c>
      <c r="G45" s="14">
        <v>978</v>
      </c>
      <c r="H45" s="14">
        <v>1884</v>
      </c>
      <c r="I45">
        <f t="shared" si="0"/>
        <v>22608</v>
      </c>
      <c r="J45" t="str">
        <f t="shared" si="1"/>
        <v>Slovakia</v>
      </c>
      <c r="K45">
        <f>IFERROR(VLOOKUP(J45,nyersadatok!$A$4:$O$38,15,0),"")</f>
        <v>25.452000000000002</v>
      </c>
      <c r="L45">
        <f t="shared" si="2"/>
        <v>0.88826025459688829</v>
      </c>
    </row>
    <row r="46" spans="1:12" ht="15" thickBot="1" x14ac:dyDescent="0.35">
      <c r="A46" s="3" t="s">
        <v>292</v>
      </c>
      <c r="B46" s="21" t="s">
        <v>211</v>
      </c>
      <c r="C46" s="3" t="s">
        <v>212</v>
      </c>
      <c r="D46" s="3">
        <v>1</v>
      </c>
      <c r="E46" s="23">
        <v>44621</v>
      </c>
      <c r="F46" s="14" t="s">
        <v>213</v>
      </c>
      <c r="G46" s="14" t="s">
        <v>214</v>
      </c>
      <c r="H46" s="14">
        <v>2337</v>
      </c>
      <c r="I46">
        <f t="shared" si="0"/>
        <v>28044</v>
      </c>
      <c r="J46" t="str">
        <f t="shared" si="1"/>
        <v>Slovenia</v>
      </c>
      <c r="K46">
        <f>IFERROR(VLOOKUP(J46,nyersadatok!$A$4:$O$38,15,0),"")</f>
        <v>40.22</v>
      </c>
      <c r="L46">
        <f t="shared" si="2"/>
        <v>0.69726504226752861</v>
      </c>
    </row>
    <row r="47" spans="1:12" ht="15" thickBot="1" x14ac:dyDescent="0.35">
      <c r="A47" s="3" t="s">
        <v>293</v>
      </c>
      <c r="B47" s="21" t="s">
        <v>215</v>
      </c>
      <c r="C47" s="21" t="s">
        <v>216</v>
      </c>
      <c r="D47" s="3">
        <v>1</v>
      </c>
      <c r="E47" s="6">
        <v>2020</v>
      </c>
      <c r="F47" s="14" t="s">
        <v>217</v>
      </c>
      <c r="G47" s="14" t="s">
        <v>218</v>
      </c>
      <c r="H47" s="14">
        <v>2994</v>
      </c>
      <c r="I47">
        <f t="shared" si="0"/>
        <v>35928</v>
      </c>
      <c r="J47" t="str">
        <f t="shared" si="1"/>
        <v>Spain</v>
      </c>
      <c r="K47">
        <f>IFERROR(VLOOKUP(J47,nyersadatok!$A$4:$O$38,15,0),"")</f>
        <v>38.758000000000003</v>
      </c>
      <c r="L47">
        <f t="shared" si="2"/>
        <v>0.92698281645079728</v>
      </c>
    </row>
    <row r="48" spans="1:12" ht="21" thickBot="1" x14ac:dyDescent="0.35">
      <c r="A48" s="3" t="s">
        <v>294</v>
      </c>
      <c r="B48" s="21" t="s">
        <v>219</v>
      </c>
      <c r="C48" s="21" t="s">
        <v>220</v>
      </c>
      <c r="D48" s="21" t="s">
        <v>221</v>
      </c>
      <c r="E48" s="23">
        <v>44743</v>
      </c>
      <c r="F48" s="14" t="s">
        <v>222</v>
      </c>
      <c r="G48" s="14" t="s">
        <v>223</v>
      </c>
      <c r="H48" s="14">
        <v>3626</v>
      </c>
      <c r="I48">
        <f t="shared" si="0"/>
        <v>43512</v>
      </c>
      <c r="J48" t="str">
        <f t="shared" si="1"/>
        <v>Sweden</v>
      </c>
      <c r="K48">
        <f>IFERROR(VLOOKUP(J48,nyersadatok!$A$4:$O$38,15,0),"")</f>
        <v>46.695</v>
      </c>
      <c r="L48">
        <f t="shared" si="2"/>
        <v>0.93183424349502086</v>
      </c>
    </row>
    <row r="49" spans="1:12" ht="21" thickBot="1" x14ac:dyDescent="0.35">
      <c r="A49" s="3" t="s">
        <v>295</v>
      </c>
      <c r="B49" s="21" t="s">
        <v>224</v>
      </c>
      <c r="C49" s="21" t="s">
        <v>225</v>
      </c>
      <c r="D49" s="21" t="s">
        <v>226</v>
      </c>
      <c r="E49" s="6">
        <v>2020</v>
      </c>
      <c r="F49" s="14" t="s">
        <v>227</v>
      </c>
      <c r="G49" s="14" t="s">
        <v>228</v>
      </c>
      <c r="H49" s="14">
        <v>4928</v>
      </c>
      <c r="I49">
        <f t="shared" si="0"/>
        <v>59136</v>
      </c>
      <c r="J49" t="str">
        <f t="shared" si="1"/>
        <v>Switzerland</v>
      </c>
      <c r="K49">
        <f>IFERROR(VLOOKUP(J49,nyersadatok!$A$4:$O$38,15,0),"")</f>
        <v>66.566999999999993</v>
      </c>
      <c r="L49">
        <f t="shared" si="2"/>
        <v>0.88836811032493579</v>
      </c>
    </row>
    <row r="50" spans="1:12" ht="15" thickBot="1" x14ac:dyDescent="0.35">
      <c r="A50" s="17" t="s">
        <v>229</v>
      </c>
      <c r="B50" s="21" t="s">
        <v>230</v>
      </c>
      <c r="C50" s="21" t="s">
        <v>231</v>
      </c>
      <c r="D50" s="21" t="s">
        <v>232</v>
      </c>
      <c r="E50" s="23">
        <v>44835</v>
      </c>
      <c r="F50" s="14">
        <v>437</v>
      </c>
      <c r="G50" s="14">
        <v>303</v>
      </c>
      <c r="H50" s="14">
        <v>2111</v>
      </c>
      <c r="I50">
        <f t="shared" si="0"/>
        <v>25332</v>
      </c>
      <c r="J50" t="str">
        <f t="shared" si="1"/>
        <v>Turkey</v>
      </c>
      <c r="K50" t="str">
        <f>IFERROR(VLOOKUP(J50,nyersadatok!$A$4:$O$38,15,0),"")</f>
        <v/>
      </c>
      <c r="L50" t="str">
        <f t="shared" si="2"/>
        <v/>
      </c>
    </row>
    <row r="51" spans="1:12" ht="33.6" thickBot="1" x14ac:dyDescent="0.35">
      <c r="A51" s="3" t="s">
        <v>296</v>
      </c>
      <c r="B51" s="3" t="s">
        <v>249</v>
      </c>
      <c r="C51" s="21" t="s">
        <v>233</v>
      </c>
      <c r="D51" s="21" t="s">
        <v>234</v>
      </c>
      <c r="E51" s="23">
        <v>44562</v>
      </c>
      <c r="F51" s="14">
        <v>372</v>
      </c>
      <c r="G51" s="14">
        <v>305</v>
      </c>
      <c r="H51" s="14">
        <v>1297</v>
      </c>
      <c r="I51">
        <f t="shared" si="0"/>
        <v>15564</v>
      </c>
      <c r="J51" t="str">
        <f t="shared" si="1"/>
        <v>Ukraine</v>
      </c>
      <c r="K51" t="str">
        <f>IFERROR(VLOOKUP(J51,nyersadatok!$A$4:$O$38,15,0),"")</f>
        <v/>
      </c>
      <c r="L51" t="str">
        <f t="shared" si="2"/>
        <v/>
      </c>
    </row>
    <row r="52" spans="1:12" ht="21" thickBot="1" x14ac:dyDescent="0.35">
      <c r="A52" s="3" t="s">
        <v>297</v>
      </c>
      <c r="B52" s="21" t="s">
        <v>235</v>
      </c>
      <c r="C52" s="21" t="s">
        <v>236</v>
      </c>
      <c r="D52" s="21" t="s">
        <v>237</v>
      </c>
      <c r="E52" s="6" t="s">
        <v>238</v>
      </c>
      <c r="F52" s="14" t="s">
        <v>239</v>
      </c>
      <c r="G52" s="14" t="s">
        <v>240</v>
      </c>
      <c r="H52" s="14">
        <v>3497</v>
      </c>
      <c r="I52">
        <f t="shared" si="0"/>
        <v>41964</v>
      </c>
      <c r="J52" t="str">
        <f t="shared" si="1"/>
        <v>United Kingdom</v>
      </c>
      <c r="K52">
        <f>IFERROR(VLOOKUP(J52,nyersadatok!$A$4:$O$38,15,0),"")</f>
        <v>47.225999999999999</v>
      </c>
      <c r="L52">
        <f t="shared" si="2"/>
        <v>0.888578325498666</v>
      </c>
    </row>
    <row r="53" spans="1:12" x14ac:dyDescent="0.3">
      <c r="A53" s="19"/>
      <c r="B53" s="19"/>
      <c r="C53" s="19"/>
      <c r="D53" s="19"/>
      <c r="E53" s="19"/>
      <c r="F53" s="19"/>
      <c r="G53" s="19"/>
      <c r="H53" s="19"/>
    </row>
    <row r="54" spans="1:12" x14ac:dyDescent="0.3">
      <c r="A54" s="22" t="s">
        <v>241</v>
      </c>
      <c r="B54" s="19"/>
      <c r="C54" s="19"/>
      <c r="D54" s="19"/>
      <c r="E54" s="19"/>
      <c r="F54" s="19"/>
      <c r="G54" s="19"/>
      <c r="H54" s="19"/>
    </row>
  </sheetData>
  <mergeCells count="7">
    <mergeCell ref="H4:H5"/>
    <mergeCell ref="A4:A5"/>
    <mergeCell ref="B4:B5"/>
    <mergeCell ref="C4:C5"/>
    <mergeCell ref="E4:E5"/>
    <mergeCell ref="F4:F5"/>
    <mergeCell ref="G4:G5"/>
  </mergeCells>
  <hyperlinks>
    <hyperlink ref="A4" r:id="rId1" tooltip="List of sovereign states" display="https://en.wikipedia.org/wiki/List_of_sovereign_states" xr:uid="{41A2A298-2800-4FDF-8D86-EDD9E0C245C8}"/>
    <hyperlink ref="B4" r:id="rId2" tooltip="Local currency" display="https://en.wikipedia.org/wiki/Local_currency" xr:uid="{4544FC65-85E1-4561-BC29-1599C0B20A98}"/>
    <hyperlink ref="D4" r:id="rId3" tooltip="Exchange rate" display="https://en.wikipedia.org/wiki/Exchange_rate" xr:uid="{3F7B5EB0-6200-4917-9C8D-0928B9280AA5}"/>
    <hyperlink ref="F4" r:id="rId4" tooltip="Euro" display="https://en.wikipedia.org/wiki/Euro" xr:uid="{4A2B19B7-CA80-425E-9412-A6869D3779B4}"/>
    <hyperlink ref="B6" r:id="rId5" location="cite_note-instat1-3" display="https://en.wikipedia.org/wiki/List_of_European_countries_by_average_wage - cite_note-instat1-3" xr:uid="{6527D5C7-22CA-4ADC-A15D-AE4196A544D1}"/>
    <hyperlink ref="C6" r:id="rId6" location="cite_note-instat1-3" display="https://en.wikipedia.org/wiki/List_of_European_countries_by_average_wage - cite_note-instat1-3" xr:uid="{AEA7B08A-1A7D-4704-9BAE-59C7CD40530E}"/>
    <hyperlink ref="D6" r:id="rId7" location="cite_note-4" display="https://en.wikipedia.org/wiki/List_of_European_countries_by_average_wage - cite_note-4" xr:uid="{496FDAA7-76A7-4CE6-AABE-11E922A5F97A}"/>
    <hyperlink ref="B7" r:id="rId8" location="cite_note-5" display="https://en.wikipedia.org/wiki/List_of_European_countries_by_average_wage - cite_note-5" xr:uid="{66AB6763-B59D-45C1-AADC-D20AA1B868F7}"/>
    <hyperlink ref="C7" r:id="rId9" location="cite_note-Ratings.am-6" display="https://en.wikipedia.org/wiki/List_of_European_countries_by_average_wage - cite_note-Ratings.am-6" xr:uid="{56D9D23A-9F12-4F59-8EF1-2C0085A7C283}"/>
    <hyperlink ref="D7" r:id="rId10" location="cite_note-7" display="https://en.wikipedia.org/wiki/List_of_European_countries_by_average_wage - cite_note-7" xr:uid="{F3A1CCBD-D93B-453C-9AE4-3D5CDE9AB86D}"/>
    <hyperlink ref="B8" r:id="rId11" location="cite_note-:2-8" display="https://en.wikipedia.org/wiki/List_of_European_countries_by_average_wage - cite_note-:2-8" xr:uid="{83D0F8D9-4F77-4503-88F3-50F3AD38A3E4}"/>
    <hyperlink ref="C8" r:id="rId12" location="cite_note-:2-8" display="https://en.wikipedia.org/wiki/List_of_European_countries_by_average_wage - cite_note-:2-8" xr:uid="{6BF94A16-0AC6-4577-B8FB-8AFD2450CE1E}"/>
    <hyperlink ref="B9" r:id="rId13" location="cite_note-9" display="https://en.wikipedia.org/wiki/List_of_European_countries_by_average_wage - cite_note-9" xr:uid="{0B7F8792-BE49-4EC5-9E40-0F0D8F8E50BD}"/>
    <hyperlink ref="C9" r:id="rId14" location="cite_note-10" display="https://en.wikipedia.org/wiki/List_of_European_countries_by_average_wage - cite_note-10" xr:uid="{40EACF53-1E6F-4814-BBD9-3ABD26953A8F}"/>
    <hyperlink ref="D9" r:id="rId15" location="cite_note-AZN_to_EUR_rate-11" display="https://en.wikipedia.org/wiki/List_of_European_countries_by_average_wage - cite_note-AZN_to_EUR_rate-11" xr:uid="{E30F8A9D-0B76-4B16-893D-F33D6260A50B}"/>
    <hyperlink ref="B10" r:id="rId16" location="cite_note-12" display="https://en.wikipedia.org/wiki/List_of_European_countries_by_average_wage - cite_note-12" xr:uid="{3B2686F5-18F3-4EAE-AD2C-EEA9512BC358}"/>
    <hyperlink ref="C10" r:id="rId17" location="cite_note-13" display="https://en.wikipedia.org/wiki/List_of_European_countries_by_average_wage - cite_note-13" xr:uid="{2439253B-6EB8-40E3-A03B-B0ADD5F98517}"/>
    <hyperlink ref="D10" r:id="rId18" location="cite_note-BYN_to_EUR_rate-14" display="https://en.wikipedia.org/wiki/List_of_European_countries_by_average_wage - cite_note-BYN_to_EUR_rate-14" xr:uid="{64D5FAFA-4AA1-49D9-8D87-B3948F7A410A}"/>
    <hyperlink ref="B11" r:id="rId19" location="cite_note-15" display="https://en.wikipedia.org/wiki/List_of_European_countries_by_average_wage - cite_note-15" xr:uid="{D3FB5DE8-24E8-4423-8C4F-32A7CAE87BDA}"/>
    <hyperlink ref="C11" r:id="rId20" location="cite_note-16" display="https://en.wikipedia.org/wiki/List_of_European_countries_by_average_wage - cite_note-16" xr:uid="{8E023215-C73B-4792-9546-3B11E696471E}"/>
    <hyperlink ref="B12" r:id="rId21" location="cite_note-17" display="https://en.wikipedia.org/wiki/List_of_European_countries_by_average_wage - cite_note-17" xr:uid="{9327D614-D7B9-4CBD-88C1-544B28A839C4}"/>
    <hyperlink ref="C12" r:id="rId22" location="cite_note-18" display="https://en.wikipedia.org/wiki/List_of_European_countries_by_average_wage - cite_note-18" xr:uid="{C19D7EE8-39E3-4414-A028-8ACEFA9FCAFF}"/>
    <hyperlink ref="D12" r:id="rId23" location="cite_note-BAM_to_EUR_on_2019-01-27_10:10_UTC+1-19" display="https://en.wikipedia.org/wiki/List_of_European_countries_by_average_wage - cite_note-BAM_to_EUR_on_2019-01-27_10:10_UTC+1-19" xr:uid="{11B4E69D-75B6-4D1F-B70A-18E9B5B0C110}"/>
    <hyperlink ref="B13" r:id="rId24" location="cite_note-20" display="https://en.wikipedia.org/wiki/List_of_European_countries_by_average_wage - cite_note-20" xr:uid="{304441C5-F09A-40C1-A08D-C1D770BF8039}"/>
    <hyperlink ref="C13" r:id="rId25" location="cite_note-21" display="https://en.wikipedia.org/wiki/List_of_European_countries_by_average_wage - cite_note-21" xr:uid="{51AC7791-67A7-4673-A7DE-5D7274833D49}"/>
    <hyperlink ref="D13" r:id="rId26" location="cite_note-Latest_(2019-05-14):_BGN_1_=_EUR_0.511292-22" display="https://en.wikipedia.org/wiki/List_of_European_countries_by_average_wage - cite_note-Latest_(2019-05-14):_BGN_1_=_EUR_0.511292-22" xr:uid="{DAF2F71F-9DE3-446A-B1D2-3192A0F1DD9E}"/>
    <hyperlink ref="B14" r:id="rId27" location="cite_note-23" display="https://en.wikipedia.org/wiki/List_of_European_countries_by_average_wage - cite_note-23" xr:uid="{8D269797-A117-4308-B524-109293343D74}"/>
    <hyperlink ref="C15" r:id="rId28" location="cite_note-24" display="https://en.wikipedia.org/wiki/List_of_European_countries_by_average_wage - cite_note-24" xr:uid="{A8E60EA7-C780-4650-AC72-E9DA90A77F8C}"/>
    <hyperlink ref="B16" r:id="rId29" location="cite_note-25" display="https://en.wikipedia.org/wiki/List_of_European_countries_by_average_wage - cite_note-25" xr:uid="{2EB0C68D-1A8C-4A21-AD6B-0A2FC2609765}"/>
    <hyperlink ref="C16" r:id="rId30" location="cite_note-26" display="https://en.wikipedia.org/wiki/List_of_European_countries_by_average_wage - cite_note-26" xr:uid="{8291CCF7-6405-4250-8C76-DB4BDAC251BD}"/>
    <hyperlink ref="D16" r:id="rId31" location="cite_note-27" display="https://en.wikipedia.org/wiki/List_of_European_countries_by_average_wage - cite_note-27" xr:uid="{A014A631-97E5-427B-BDE7-C4688711233B}"/>
    <hyperlink ref="C17" r:id="rId32" location="cite_note-30" display="https://en.wikipedia.org/wiki/List_of_European_countries_by_average_wage - cite_note-30" xr:uid="{52E053F6-E7BB-4B84-8A71-52DCA6AB1CE4}"/>
    <hyperlink ref="D17" r:id="rId33" location="cite_note-Latest_(2018-08-16):_DKK_1_=_EUR_0.13446-31" display="https://en.wikipedia.org/wiki/List_of_European_countries_by_average_wage - cite_note-Latest_(2018-08-16):_DKK_1_=_EUR_0.13446-31" xr:uid="{0934FDA7-7032-4B1B-83DC-161E6A06ED76}"/>
    <hyperlink ref="B18" r:id="rId34" location="cite_note-32" display="https://en.wikipedia.org/wiki/List_of_European_countries_by_average_wage - cite_note-32" xr:uid="{5C52AE7C-3960-4DF8-AC64-962F80CE08C4}"/>
    <hyperlink ref="C18" r:id="rId35" location="cite_note-33" display="https://en.wikipedia.org/wiki/List_of_European_countries_by_average_wage - cite_note-33" xr:uid="{E16F75F0-D4AE-4068-99BF-9898333AA924}"/>
    <hyperlink ref="B19" r:id="rId36" location="cite_note-34" display="https://en.wikipedia.org/wiki/List_of_European_countries_by_average_wage - cite_note-34" xr:uid="{5EC74CFA-0F6D-4449-9C0E-0D7713E8D4DC}"/>
    <hyperlink ref="C19" r:id="rId37" location="cite_note-35" display="https://en.wikipedia.org/wiki/List_of_European_countries_by_average_wage - cite_note-35" xr:uid="{7D60E6A7-7F33-4BB1-A4D4-129909467C86}"/>
    <hyperlink ref="B20" r:id="rId38" location="cite_note-36" display="https://en.wikipedia.org/wiki/List_of_European_countries_by_average_wage - cite_note-36" xr:uid="{7BE148AB-6C88-4AEA-8906-8B6BAD937826}"/>
    <hyperlink ref="C20" r:id="rId39" location="cite_note-37" display="https://en.wikipedia.org/wiki/List_of_European_countries_by_average_wage - cite_note-37" xr:uid="{76CFA90A-08F9-4576-B8EA-597AD815EB39}"/>
    <hyperlink ref="B21" r:id="rId40" location="cite_note-38" display="https://en.wikipedia.org/wiki/List_of_European_countries_by_average_wage - cite_note-38" xr:uid="{54A6ACD1-300B-45CC-A357-50EFC4D542D8}"/>
    <hyperlink ref="C21" r:id="rId41" location="cite_note-39" display="https://en.wikipedia.org/wiki/List_of_European_countries_by_average_wage - cite_note-39" xr:uid="{FEB501F1-A9A1-4B62-B57F-3FBB2F8164BF}"/>
    <hyperlink ref="D21" r:id="rId42" location="cite_note-GEL_to_EUR-40" display="https://en.wikipedia.org/wiki/List_of_European_countries_by_average_wage - cite_note-GEL_to_EUR-40" xr:uid="{BC45F6E7-98E0-4223-BC82-338864AF0BB8}"/>
    <hyperlink ref="B22" r:id="rId43" location="cite_note-41" display="https://en.wikipedia.org/wiki/List_of_European_countries_by_average_wage - cite_note-41" xr:uid="{D98BE6BD-8E94-4BDA-AD9C-01C7299FF5A1}"/>
    <hyperlink ref="C22" r:id="rId44" location="cite_note-42" display="https://en.wikipedia.org/wiki/List_of_European_countries_by_average_wage - cite_note-42" xr:uid="{BBB80959-D8C4-47DC-9EE7-562D2C23DCAF}"/>
    <hyperlink ref="B23" r:id="rId45" location="cite_note-43" display="https://en.wikipedia.org/wiki/List_of_European_countries_by_average_wage - cite_note-43" xr:uid="{59EA64F5-C349-4D03-A876-12478099FAEB}"/>
    <hyperlink ref="C23" r:id="rId46" location="cite_note-44" display="https://en.wikipedia.org/wiki/List_of_European_countries_by_average_wage - cite_note-44" xr:uid="{E3392EF7-A2D5-4504-97E9-D01E34397B0E}"/>
    <hyperlink ref="B24" r:id="rId47" location="cite_note-45" display="https://en.wikipedia.org/wiki/List_of_European_countries_by_average_wage - cite_note-45" xr:uid="{EEE6588E-01C6-40D7-8641-DBC42151983F}"/>
    <hyperlink ref="C24" r:id="rId48" location="cite_note-46" display="https://en.wikipedia.org/wiki/List_of_European_countries_by_average_wage - cite_note-46" xr:uid="{836B7B30-4200-439C-9034-4D24B4581BCA}"/>
    <hyperlink ref="C25" r:id="rId49" location="cite_note-49" display="https://en.wikipedia.org/wiki/List_of_European_countries_by_average_wage - cite_note-49" xr:uid="{6784519C-B34A-4BBD-97F4-4CE81B33B09A}"/>
    <hyperlink ref="D25" r:id="rId50" location="cite_note-50" display="https://en.wikipedia.org/wiki/List_of_European_countries_by_average_wage - cite_note-50" xr:uid="{E1B4629B-45AC-4815-AA38-8C1A367DF413}"/>
    <hyperlink ref="B26" r:id="rId51" location="cite_note-51" display="https://en.wikipedia.org/wiki/List_of_European_countries_by_average_wage - cite_note-51" xr:uid="{06E839A0-1B86-4E64-A824-8E9A9602B5C0}"/>
    <hyperlink ref="C26" r:id="rId52" location="cite_note-52" display="https://en.wikipedia.org/wiki/List_of_European_countries_by_average_wage - cite_note-52" xr:uid="{3800EFA5-4EB1-495F-8BDD-5CD6BB7B8B5E}"/>
    <hyperlink ref="B27" r:id="rId53" location="cite_note-53" display="https://en.wikipedia.org/wiki/List_of_European_countries_by_average_wage - cite_note-53" xr:uid="{980DF514-442D-4B54-8EAA-18893755B1F0}"/>
    <hyperlink ref="B28" r:id="rId54" location="cite_note-56" display="https://en.wikipedia.org/wiki/List_of_European_countries_by_average_wage - cite_note-56" xr:uid="{9513D6F2-ED25-458C-A6EA-77337CDD6E48}"/>
    <hyperlink ref="C28" r:id="rId55" location="cite_note-57" display="https://en.wikipedia.org/wiki/List_of_European_countries_by_average_wage - cite_note-57" xr:uid="{00570545-EE4A-4FA5-973A-1AC3A25A0642}"/>
    <hyperlink ref="D28" r:id="rId56" location="cite_note-KZT_to_EUR_rate-58" display="https://en.wikipedia.org/wiki/List_of_European_countries_by_average_wage - cite_note-KZT_to_EUR_rate-58" xr:uid="{EA334DDB-F1C5-4F81-AB32-3466BA34D86D}"/>
    <hyperlink ref="B29" r:id="rId57" location="cite_note-59" display="https://en.wikipedia.org/wiki/List_of_European_countries_by_average_wage - cite_note-59" xr:uid="{6B82E715-2CE9-4532-B373-88D8DD644D1B}"/>
    <hyperlink ref="B30" r:id="rId58" location="cite_note-auto-60" display="https://en.wikipedia.org/wiki/List_of_European_countries_by_average_wage - cite_note-auto-60" xr:uid="{1FAB6ABD-00A8-416A-B650-F2313E60578A}"/>
    <hyperlink ref="B31" r:id="rId59" location="cite_note-:1-61" display="https://en.wikipedia.org/wiki/List_of_European_countries_by_average_wage - cite_note-:1-61" xr:uid="{28D70751-F428-464C-A73C-F39664049481}"/>
    <hyperlink ref="C31" r:id="rId60" location="cite_note-:1-61" display="https://en.wikipedia.org/wiki/List_of_European_countries_by_average_wage - cite_note-:1-61" xr:uid="{28AC9897-659E-43B1-B10B-EC5D38DA6B9B}"/>
    <hyperlink ref="B32" r:id="rId61" location="cite_note-62" display="https://en.wikipedia.org/wiki/List_of_European_countries_by_average_wage - cite_note-62" xr:uid="{D7B20167-9431-48EC-A436-310F3076111B}"/>
    <hyperlink ref="C32" r:id="rId62" location="cite_note-63" display="https://en.wikipedia.org/wiki/List_of_European_countries_by_average_wage - cite_note-63" xr:uid="{69F2CB8E-F9EA-4B2C-B6AE-6F761CBB2787}"/>
    <hyperlink ref="B33" r:id="rId63" location="cite_note-64" display="https://en.wikipedia.org/wiki/List_of_European_countries_by_average_wage - cite_note-64" xr:uid="{53C0A9AC-6E52-4377-9387-9E2E7F6118C3}"/>
    <hyperlink ref="C33" r:id="rId64" location="cite_note-65" display="https://en.wikipedia.org/wiki/List_of_European_countries_by_average_wage - cite_note-65" xr:uid="{3984C2E9-7F83-4D71-970D-1A728E795FD0}"/>
    <hyperlink ref="B34" r:id="rId65" location="cite_note-66" display="https://en.wikipedia.org/wiki/List_of_European_countries_by_average_wage - cite_note-66" xr:uid="{D55C1EB3-8CC6-4846-A77E-0C86E6FDB00A}"/>
    <hyperlink ref="C34" r:id="rId66" location="cite_note-CSM-67" display="https://en.wikipedia.org/wiki/List_of_European_countries_by_average_wage - cite_note-CSM-67" xr:uid="{368C4EE3-D885-42F3-93FF-8908E0345981}"/>
    <hyperlink ref="D34" r:id="rId67" location="cite_note-68" display="https://en.wikipedia.org/wiki/List_of_European_countries_by_average_wage - cite_note-68" xr:uid="{E7772810-C6E7-4321-836C-EF38AB5198EA}"/>
    <hyperlink ref="B35" r:id="rId68" location="cite_note-69" display="https://en.wikipedia.org/wiki/List_of_European_countries_by_average_wage - cite_note-69" xr:uid="{68477B92-4661-4EA8-833D-D44AAC5D6616}"/>
    <hyperlink ref="B36" r:id="rId69" location="cite_note-70" display="https://en.wikipedia.org/wiki/List_of_European_countries_by_average_wage - cite_note-70" xr:uid="{AB14CEEF-33F7-4517-8F0A-B6C2B4D55BA8}"/>
    <hyperlink ref="C36" r:id="rId70" location="cite_note-71" display="https://en.wikipedia.org/wiki/List_of_European_countries_by_average_wage - cite_note-71" xr:uid="{EC64A0AB-2F39-4502-B283-86648642A92D}"/>
    <hyperlink ref="B37" r:id="rId71" location="cite_note-72" display="https://en.wikipedia.org/wiki/List_of_European_countries_by_average_wage - cite_note-72" xr:uid="{62BF4B0D-17F1-489A-B055-742C16C2D7BC}"/>
    <hyperlink ref="C37" r:id="rId72" location="cite_note-73" display="https://en.wikipedia.org/wiki/List_of_European_countries_by_average_wage - cite_note-73" xr:uid="{B7AC04B2-826F-4400-8DB2-47716A3FCAF0}"/>
    <hyperlink ref="D37" r:id="rId73" location="cite_note-MKD_to_EUR_rate_on_2022-06-25-74" display="https://en.wikipedia.org/wiki/List_of_European_countries_by_average_wage - cite_note-MKD_to_EUR_rate_on_2022-06-25-74" xr:uid="{04E4AB2F-05FB-43DE-99A4-8EB274FF2FE0}"/>
    <hyperlink ref="B38" r:id="rId74" location="cite_note-75" display="https://en.wikipedia.org/wiki/List_of_European_countries_by_average_wage - cite_note-75" xr:uid="{3E2B6F45-E9F0-4AE9-A5FC-273921AEB124}"/>
    <hyperlink ref="C38" r:id="rId75" location="cite_note-ssb.no-76" display="https://en.wikipedia.org/wiki/List_of_European_countries_by_average_wage - cite_note-ssb.no-76" xr:uid="{807C9A62-3331-4C64-8031-2ACB05F13268}"/>
    <hyperlink ref="D38" r:id="rId76" location="cite_note-Latest_(2022-12-06):_NOK_1_=_EUR_0.0958-77" display="https://en.wikipedia.org/wiki/List_of_European_countries_by_average_wage - cite_note-Latest_(2022-12-06):_NOK_1_=_EUR_0.0958-77" xr:uid="{B7AF2246-A2BD-483F-A34A-83964AF9EBB2}"/>
    <hyperlink ref="C39" r:id="rId77" location="cite_note-80" display="https://en.wikipedia.org/wiki/List_of_European_countries_by_average_wage - cite_note-80" xr:uid="{F779DFC9-18B2-4065-BC7F-7E85CE776BC7}"/>
    <hyperlink ref="D39" r:id="rId78" location="cite_note-81" display="https://en.wikipedia.org/wiki/List_of_European_countries_by_average_wage - cite_note-81" xr:uid="{D598E33B-8B61-441C-B5AB-6E47EAE2CEA8}"/>
    <hyperlink ref="C40" r:id="rId79" location="cite_note-84" display="https://en.wikipedia.org/wiki/List_of_European_countries_by_average_wage - cite_note-84" xr:uid="{BF5318FB-EC08-45AB-AC63-238D4D8DCD78}"/>
    <hyperlink ref="B41" r:id="rId80" location="cite_note-85" display="https://en.wikipedia.org/wiki/List_of_European_countries_by_average_wage - cite_note-85" xr:uid="{EB263FD9-22F5-4499-9BCD-DD82E98B6172}"/>
    <hyperlink ref="D41" r:id="rId81" location="cite_note-86" display="https://en.wikipedia.org/wiki/List_of_European_countries_by_average_wage - cite_note-86" xr:uid="{72649B88-409F-4B64-9882-36D052706ADF}"/>
    <hyperlink ref="B42" r:id="rId82" location="cite_note-87" display="https://en.wikipedia.org/wiki/List_of_European_countries_by_average_wage - cite_note-87" xr:uid="{D7F3958F-17FB-47D0-ABD2-EC1F7A61511D}"/>
    <hyperlink ref="C42" r:id="rId83" location="cite_note-88" display="https://en.wikipedia.org/wiki/List_of_European_countries_by_average_wage - cite_note-88" xr:uid="{D7FCF050-ED6D-4E1D-A77E-455142994F66}"/>
    <hyperlink ref="D42" r:id="rId84" location="cite_note-89" display="https://en.wikipedia.org/wiki/List_of_European_countries_by_average_wage - cite_note-89" xr:uid="{FFA79EDE-9F55-47E3-862E-C32EFA479BBB}"/>
    <hyperlink ref="B43" r:id="rId85" location="cite_note-90" display="https://en.wikipedia.org/wiki/List_of_European_countries_by_average_wage - cite_note-90" xr:uid="{207B26DC-601B-4D78-AB7A-966D24960078}"/>
    <hyperlink ref="B44" r:id="rId86" location="cite_note-91" display="https://en.wikipedia.org/wiki/List_of_European_countries_by_average_wage - cite_note-91" xr:uid="{E9D5764B-98E7-4BA2-AA8A-EB3FB30E1F06}"/>
    <hyperlink ref="D44" r:id="rId87" location="cite_note-92" display="https://en.wikipedia.org/wiki/List_of_European_countries_by_average_wage - cite_note-92" xr:uid="{1265D47A-E391-4C79-B092-DF6BC5F510CF}"/>
    <hyperlink ref="C45" r:id="rId88" location="cite_note-95" display="https://en.wikipedia.org/wiki/List_of_European_countries_by_average_wage - cite_note-95" xr:uid="{ACA70BE3-73CE-4888-A16A-870E944ABCC3}"/>
    <hyperlink ref="B46" r:id="rId89" location="cite_note-96" display="https://en.wikipedia.org/wiki/List_of_European_countries_by_average_wage - cite_note-96" xr:uid="{FEF12A15-2344-4E34-9465-6FA308310994}"/>
    <hyperlink ref="B47" r:id="rId90" location="cite_note-97" display="https://en.wikipedia.org/wiki/List_of_European_countries_by_average_wage - cite_note-97" xr:uid="{722EAF59-163D-401E-948C-DEF57EB3AA0E}"/>
    <hyperlink ref="C47" r:id="rId91" location="cite_note-98" display="https://en.wikipedia.org/wiki/List_of_European_countries_by_average_wage - cite_note-98" xr:uid="{E1F675AB-E3B8-49D5-B0FE-68F58EFD6C3E}"/>
    <hyperlink ref="B48" r:id="rId92" location="cite_note-99" display="https://en.wikipedia.org/wiki/List_of_European_countries_by_average_wage - cite_note-99" xr:uid="{E4C7F5F7-85E6-40BA-9E85-DC26FDE99E38}"/>
    <hyperlink ref="C48" r:id="rId93" location="cite_note-100" display="https://en.wikipedia.org/wiki/List_of_European_countries_by_average_wage - cite_note-100" xr:uid="{F6AA9C38-46D4-44D0-A03B-C852173249FD}"/>
    <hyperlink ref="D48" r:id="rId94" location="cite_note-Latest_(2022-12-21):_SEK_1_=_EUR_0.09-101" display="https://en.wikipedia.org/wiki/List_of_European_countries_by_average_wage - cite_note-Latest_(2022-12-21):_SEK_1_=_EUR_0.09-101" xr:uid="{64004937-B82E-4D50-B2EA-9779827C81D2}"/>
    <hyperlink ref="B49" r:id="rId95" location="cite_note-102" display="https://en.wikipedia.org/wiki/List_of_European_countries_by_average_wage - cite_note-102" xr:uid="{72C92509-7951-4E74-9EC8-8CF41D443919}"/>
    <hyperlink ref="C49" r:id="rId96" location="cite_note-103" display="https://en.wikipedia.org/wiki/List_of_European_countries_by_average_wage - cite_note-103" xr:uid="{7EB2642B-099B-488E-8F34-286FBBE06FEC}"/>
    <hyperlink ref="D49" r:id="rId97" location="cite_note-CHF_to_EUR_rate-104" display="https://en.wikipedia.org/wiki/List_of_European_countries_by_average_wage - cite_note-CHF_to_EUR_rate-104" xr:uid="{77798C37-4536-4B6D-B7F3-A2C0AA52C3DF}"/>
    <hyperlink ref="B50" r:id="rId98" location="cite_note-105" display="https://en.wikipedia.org/wiki/List_of_European_countries_by_average_wage - cite_note-105" xr:uid="{0BFA5307-624C-42BA-80D9-BCD8B526C712}"/>
    <hyperlink ref="C50" r:id="rId99" location="cite_note-106" display="https://en.wikipedia.org/wiki/List_of_European_countries_by_average_wage - cite_note-106" xr:uid="{B8E59508-45EC-4AA0-99B0-49F45A3D6AD0}"/>
    <hyperlink ref="D50" r:id="rId100" location="cite_note-Latest_(2022-12-21):_TRY_1_=_EUR_0.05-107" display="https://en.wikipedia.org/wiki/List_of_European_countries_by_average_wage - cite_note-Latest_(2022-12-21):_TRY_1_=_EUR_0.05-107" xr:uid="{DA64AD35-D486-42A0-9F86-A76F6C46F35D}"/>
    <hyperlink ref="C51" r:id="rId101" location="cite_note-110" display="https://en.wikipedia.org/wiki/List_of_European_countries_by_average_wage - cite_note-110" xr:uid="{4218E0F6-0368-4C49-BF2D-7AC06DAA9576}"/>
    <hyperlink ref="D51" r:id="rId102" location="cite_note-111" display="https://en.wikipedia.org/wiki/List_of_European_countries_by_average_wage - cite_note-111" xr:uid="{D64CC371-AF9F-492A-A6A0-7435B83F4544}"/>
    <hyperlink ref="B52" r:id="rId103" location="cite_note-salaryaftertax.com-112" display="https://en.wikipedia.org/wiki/List_of_European_countries_by_average_wage - cite_note-salaryaftertax.com-112" xr:uid="{7B588534-B6A7-45A5-8C57-9C1EEC20A863}"/>
    <hyperlink ref="C52" r:id="rId104" location="cite_note-www.ons.gov.uk-113" display="https://en.wikipedia.org/wiki/List_of_European_countries_by_average_wage - cite_note-www.ons.gov.uk-113" xr:uid="{7DD54213-8922-40F4-B28B-87371B3C493C}"/>
    <hyperlink ref="D52" r:id="rId105" location="cite_note-xe.com-114" display="https://en.wikipedia.org/wiki/List_of_European_countries_by_average_wage - cite_note-xe.com-114" xr:uid="{DBDE757F-5F30-4B85-A5C5-3D5086228D92}"/>
    <hyperlink ref="A1" r:id="rId106" xr:uid="{BE2CEFA5-D494-4528-B696-E35271056298}"/>
  </hyperlinks>
  <pageMargins left="0.7" right="0.7" top="0.75" bottom="0.75" header="0.3" footer="0.3"/>
  <drawing r:id="rId10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A3228-5CEF-4DBC-B9BE-2D71F60DC57F}">
  <dimension ref="A1:B15"/>
  <sheetViews>
    <sheetView tabSelected="1" workbookViewId="0"/>
  </sheetViews>
  <sheetFormatPr defaultRowHeight="14.4" x14ac:dyDescent="0.3"/>
  <cols>
    <col min="1" max="1" width="25.21875" bestFit="1" customWidth="1"/>
    <col min="2" max="2" width="94.21875" bestFit="1" customWidth="1"/>
  </cols>
  <sheetData>
    <row r="1" spans="1:2" x14ac:dyDescent="0.3">
      <c r="A1" s="24" t="s">
        <v>324</v>
      </c>
      <c r="B1" s="24" t="s">
        <v>325</v>
      </c>
    </row>
    <row r="2" spans="1:2" x14ac:dyDescent="0.3">
      <c r="A2" t="s">
        <v>326</v>
      </c>
      <c r="B2" t="s">
        <v>327</v>
      </c>
    </row>
    <row r="3" spans="1:2" x14ac:dyDescent="0.3">
      <c r="B3" s="33" t="s">
        <v>339</v>
      </c>
    </row>
    <row r="4" spans="1:2" x14ac:dyDescent="0.3">
      <c r="B4" s="11" t="s">
        <v>338</v>
      </c>
    </row>
    <row r="5" spans="1:2" x14ac:dyDescent="0.3">
      <c r="A5" t="s">
        <v>330</v>
      </c>
      <c r="B5" t="s">
        <v>331</v>
      </c>
    </row>
    <row r="6" spans="1:2" x14ac:dyDescent="0.3">
      <c r="A6" t="s">
        <v>333</v>
      </c>
      <c r="B6" t="s">
        <v>334</v>
      </c>
    </row>
    <row r="7" spans="1:2" x14ac:dyDescent="0.3">
      <c r="A7" t="s">
        <v>335</v>
      </c>
      <c r="B7" t="s">
        <v>336</v>
      </c>
    </row>
    <row r="8" spans="1:2" x14ac:dyDescent="0.3">
      <c r="A8" t="s">
        <v>311</v>
      </c>
      <c r="B8" t="s">
        <v>337</v>
      </c>
    </row>
    <row r="11" spans="1:2" x14ac:dyDescent="0.3">
      <c r="A11" s="24" t="s">
        <v>317</v>
      </c>
      <c r="B11" t="s">
        <v>328</v>
      </c>
    </row>
    <row r="12" spans="1:2" x14ac:dyDescent="0.3">
      <c r="A12" s="24" t="s">
        <v>318</v>
      </c>
      <c r="B12" t="s">
        <v>329</v>
      </c>
    </row>
    <row r="13" spans="1:2" x14ac:dyDescent="0.3">
      <c r="A13" s="24" t="s">
        <v>319</v>
      </c>
      <c r="B13" t="s">
        <v>320</v>
      </c>
    </row>
    <row r="14" spans="1:2" x14ac:dyDescent="0.3">
      <c r="A14" s="24" t="s">
        <v>321</v>
      </c>
      <c r="B14" t="s">
        <v>322</v>
      </c>
    </row>
    <row r="15" spans="1:2" x14ac:dyDescent="0.3">
      <c r="A15" s="24" t="s">
        <v>323</v>
      </c>
      <c r="B15" s="11" t="s">
        <v>332</v>
      </c>
    </row>
  </sheetData>
  <hyperlinks>
    <hyperlink ref="B4" location="'magyar felzarkozas'!A1" display="Cél: újsághírek mögötti adat-vezérelt helyzetértékelés alternatíváinak bemutatása" xr:uid="{8E90A869-1D3E-4D15-B4D7-2BED951A9F3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nyersadatok</vt:lpstr>
      <vt:lpstr>atlagber-homogenizálódás</vt:lpstr>
      <vt:lpstr>nyersadatok (2)</vt:lpstr>
      <vt:lpstr>magyar felzarkozas</vt:lpstr>
      <vt:lpstr>last data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2023-01-06T17:50:03Z</dcterms:created>
  <dcterms:modified xsi:type="dcterms:W3CDTF">2023-01-19T09:47:53Z</dcterms:modified>
</cp:coreProperties>
</file>