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A241D5C0-68CC-46AC-AFD9-A5180CD9745E}" xr6:coauthVersionLast="47" xr6:coauthVersionMax="47" xr10:uidLastSave="{00000000-0000-0000-0000-000000000000}"/>
  <bookViews>
    <workbookView xWindow="-108" yWindow="-108" windowWidth="23256" windowHeight="12720" activeTab="4" xr2:uid="{7418D9D8-0F0E-4145-99E7-F957C579E80A}"/>
  </bookViews>
  <sheets>
    <sheet name="background" sheetId="2" r:id="rId1"/>
    <sheet name="scenarios" sheetId="1" r:id="rId2"/>
    <sheet name="scenarios (2)" sheetId="3" r:id="rId3"/>
    <sheet name="OAM" sheetId="4" r:id="rId4"/>
    <sheet name="info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4" l="1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3" i="4"/>
  <c r="AB25" i="4"/>
  <c r="AB24" i="4"/>
  <c r="AB23" i="4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AA25" i="4"/>
  <c r="Z25" i="4"/>
  <c r="Y25" i="4"/>
  <c r="X25" i="4"/>
  <c r="AA24" i="4"/>
  <c r="Z24" i="4"/>
  <c r="Y24" i="4"/>
  <c r="X24" i="4"/>
  <c r="AA23" i="4"/>
  <c r="Z23" i="4"/>
  <c r="Y23" i="4"/>
  <c r="X23" i="4"/>
  <c r="AA22" i="4"/>
  <c r="Z22" i="4"/>
  <c r="Y22" i="4"/>
  <c r="X22" i="4"/>
  <c r="AA21" i="4"/>
  <c r="Z21" i="4"/>
  <c r="Y21" i="4"/>
  <c r="X21" i="4"/>
  <c r="AA20" i="4"/>
  <c r="Z20" i="4"/>
  <c r="Y20" i="4"/>
  <c r="X20" i="4"/>
  <c r="AA19" i="4"/>
  <c r="Z19" i="4"/>
  <c r="Y19" i="4"/>
  <c r="X19" i="4"/>
  <c r="AA18" i="4"/>
  <c r="Z18" i="4"/>
  <c r="Y18" i="4"/>
  <c r="X18" i="4"/>
  <c r="AA17" i="4"/>
  <c r="Z17" i="4"/>
  <c r="Y17" i="4"/>
  <c r="X17" i="4"/>
  <c r="AA16" i="4"/>
  <c r="Z16" i="4"/>
  <c r="Y16" i="4"/>
  <c r="X16" i="4"/>
  <c r="AA15" i="4"/>
  <c r="Z15" i="4"/>
  <c r="Y15" i="4"/>
  <c r="X15" i="4"/>
  <c r="AA14" i="4"/>
  <c r="Z14" i="4"/>
  <c r="Y14" i="4"/>
  <c r="X14" i="4"/>
  <c r="AA13" i="4"/>
  <c r="Z13" i="4"/>
  <c r="Y13" i="4"/>
  <c r="X13" i="4"/>
  <c r="AA12" i="4"/>
  <c r="Z12" i="4"/>
  <c r="Y12" i="4"/>
  <c r="X12" i="4"/>
  <c r="AA11" i="4"/>
  <c r="Z11" i="4"/>
  <c r="Y11" i="4"/>
  <c r="X11" i="4"/>
  <c r="AA10" i="4"/>
  <c r="Z10" i="4"/>
  <c r="Y10" i="4"/>
  <c r="X10" i="4"/>
  <c r="AA9" i="4"/>
  <c r="Z9" i="4"/>
  <c r="Y9" i="4"/>
  <c r="X9" i="4"/>
  <c r="AA8" i="4"/>
  <c r="Z8" i="4"/>
  <c r="Y8" i="4"/>
  <c r="X8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3" i="4"/>
  <c r="C22" i="4"/>
  <c r="B22" i="4"/>
  <c r="E22" i="4"/>
  <c r="D22" i="4"/>
  <c r="K20" i="4"/>
  <c r="J20" i="4"/>
  <c r="I20" i="4"/>
  <c r="H20" i="4"/>
  <c r="K19" i="4"/>
  <c r="J19" i="4"/>
  <c r="I19" i="4"/>
  <c r="H19" i="4"/>
  <c r="K18" i="4"/>
  <c r="J18" i="4"/>
  <c r="I18" i="4"/>
  <c r="H18" i="4"/>
  <c r="K17" i="4"/>
  <c r="J17" i="4"/>
  <c r="I17" i="4"/>
  <c r="H17" i="4"/>
  <c r="K16" i="4"/>
  <c r="J16" i="4"/>
  <c r="I16" i="4"/>
  <c r="H16" i="4"/>
  <c r="K15" i="4"/>
  <c r="J15" i="4"/>
  <c r="I15" i="4"/>
  <c r="H15" i="4"/>
  <c r="K14" i="4"/>
  <c r="J14" i="4"/>
  <c r="I14" i="4"/>
  <c r="H14" i="4"/>
  <c r="K13" i="4"/>
  <c r="J13" i="4"/>
  <c r="I13" i="4"/>
  <c r="H13" i="4"/>
  <c r="K12" i="4"/>
  <c r="J12" i="4"/>
  <c r="I12" i="4"/>
  <c r="H12" i="4"/>
  <c r="K11" i="4"/>
  <c r="J11" i="4"/>
  <c r="I11" i="4"/>
  <c r="H11" i="4"/>
  <c r="K10" i="4"/>
  <c r="J10" i="4"/>
  <c r="I10" i="4"/>
  <c r="H10" i="4"/>
  <c r="K9" i="4"/>
  <c r="J9" i="4"/>
  <c r="I9" i="4"/>
  <c r="H9" i="4"/>
  <c r="K8" i="4"/>
  <c r="J8" i="4"/>
  <c r="I8" i="4"/>
  <c r="H8" i="4"/>
  <c r="K7" i="4"/>
  <c r="J7" i="4"/>
  <c r="I7" i="4"/>
  <c r="H7" i="4"/>
  <c r="K6" i="4"/>
  <c r="J6" i="4"/>
  <c r="I6" i="4"/>
  <c r="H6" i="4"/>
  <c r="K5" i="4"/>
  <c r="J5" i="4"/>
  <c r="I5" i="4"/>
  <c r="H5" i="4"/>
  <c r="K4" i="4"/>
  <c r="J4" i="4"/>
  <c r="I4" i="4"/>
  <c r="H4" i="4"/>
  <c r="K3" i="4"/>
  <c r="J3" i="4"/>
  <c r="I3" i="4"/>
  <c r="H3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K2" i="4"/>
  <c r="J2" i="4"/>
  <c r="I2" i="4"/>
  <c r="H2" i="4"/>
  <c r="G2" i="4"/>
  <c r="DR7" i="3"/>
  <c r="DR6" i="3"/>
  <c r="DR5" i="3"/>
  <c r="DR4" i="3"/>
  <c r="DQ12" i="3"/>
  <c r="DS12" i="3" s="1"/>
  <c r="DT12" i="3" s="1"/>
  <c r="DR12" i="3"/>
  <c r="DQ13" i="3"/>
  <c r="DR13" i="3"/>
  <c r="DS13" i="3" s="1"/>
  <c r="DT13" i="3" s="1"/>
  <c r="DQ14" i="3"/>
  <c r="DS14" i="3" s="1"/>
  <c r="DT14" i="3" s="1"/>
  <c r="DR14" i="3"/>
  <c r="DQ15" i="3"/>
  <c r="DR15" i="3"/>
  <c r="DS15" i="3" s="1"/>
  <c r="DT15" i="3" s="1"/>
  <c r="DQ16" i="3"/>
  <c r="DS16" i="3" s="1"/>
  <c r="DT16" i="3" s="1"/>
  <c r="DR16" i="3"/>
  <c r="DQ17" i="3"/>
  <c r="DR17" i="3"/>
  <c r="DS17" i="3" s="1"/>
  <c r="DT17" i="3" s="1"/>
  <c r="DQ18" i="3"/>
  <c r="DS18" i="3" s="1"/>
  <c r="DT18" i="3" s="1"/>
  <c r="DR18" i="3"/>
  <c r="DQ19" i="3"/>
  <c r="DR19" i="3"/>
  <c r="DS19" i="3" s="1"/>
  <c r="DT19" i="3" s="1"/>
  <c r="DQ20" i="3"/>
  <c r="DS20" i="3" s="1"/>
  <c r="DT20" i="3" s="1"/>
  <c r="DR20" i="3"/>
  <c r="DQ21" i="3"/>
  <c r="DR21" i="3"/>
  <c r="DS21" i="3" s="1"/>
  <c r="DT21" i="3" s="1"/>
  <c r="DQ22" i="3"/>
  <c r="DS22" i="3" s="1"/>
  <c r="DT22" i="3" s="1"/>
  <c r="DR22" i="3"/>
  <c r="DQ23" i="3"/>
  <c r="DR23" i="3"/>
  <c r="DS23" i="3" s="1"/>
  <c r="DT23" i="3" s="1"/>
  <c r="DQ24" i="3"/>
  <c r="DS24" i="3" s="1"/>
  <c r="DT24" i="3" s="1"/>
  <c r="DR24" i="3"/>
  <c r="DQ25" i="3"/>
  <c r="DR25" i="3"/>
  <c r="DS25" i="3" s="1"/>
  <c r="DT25" i="3" s="1"/>
  <c r="DQ26" i="3"/>
  <c r="DS26" i="3" s="1"/>
  <c r="DT26" i="3" s="1"/>
  <c r="DR26" i="3"/>
  <c r="DQ27" i="3"/>
  <c r="DR27" i="3"/>
  <c r="DS27" i="3" s="1"/>
  <c r="DT27" i="3" s="1"/>
  <c r="DQ28" i="3"/>
  <c r="DS28" i="3" s="1"/>
  <c r="DT28" i="3" s="1"/>
  <c r="DR28" i="3"/>
  <c r="DQ29" i="3"/>
  <c r="DR29" i="3"/>
  <c r="DS29" i="3" s="1"/>
  <c r="DT29" i="3" s="1"/>
  <c r="DQ30" i="3"/>
  <c r="DS30" i="3" s="1"/>
  <c r="DT30" i="3" s="1"/>
  <c r="DR30" i="3"/>
  <c r="DQ31" i="3"/>
  <c r="DR31" i="3"/>
  <c r="DS31" i="3" s="1"/>
  <c r="DT31" i="3" s="1"/>
  <c r="DQ32" i="3"/>
  <c r="DS32" i="3" s="1"/>
  <c r="DT32" i="3" s="1"/>
  <c r="DR32" i="3"/>
  <c r="DQ33" i="3"/>
  <c r="DS33" i="3" s="1"/>
  <c r="DT33" i="3" s="1"/>
  <c r="DR33" i="3"/>
  <c r="DQ34" i="3"/>
  <c r="DS34" i="3" s="1"/>
  <c r="DT34" i="3" s="1"/>
  <c r="DR34" i="3"/>
  <c r="DQ35" i="3"/>
  <c r="DR35" i="3"/>
  <c r="DS35" i="3" s="1"/>
  <c r="DT35" i="3" s="1"/>
  <c r="DQ36" i="3"/>
  <c r="DS36" i="3" s="1"/>
  <c r="DT36" i="3" s="1"/>
  <c r="DR36" i="3"/>
  <c r="DQ37" i="3"/>
  <c r="DS37" i="3" s="1"/>
  <c r="DT37" i="3" s="1"/>
  <c r="DR37" i="3"/>
  <c r="DQ38" i="3"/>
  <c r="DS38" i="3" s="1"/>
  <c r="DT38" i="3" s="1"/>
  <c r="DR38" i="3"/>
  <c r="DQ39" i="3"/>
  <c r="DS39" i="3" s="1"/>
  <c r="DT39" i="3" s="1"/>
  <c r="DR39" i="3"/>
  <c r="DQ40" i="3"/>
  <c r="DS40" i="3" s="1"/>
  <c r="DT40" i="3" s="1"/>
  <c r="DR40" i="3"/>
  <c r="DR11" i="3"/>
  <c r="DS11" i="3" s="1"/>
  <c r="DT11" i="3" s="1"/>
  <c r="DQ11" i="3"/>
  <c r="DG40" i="3" l="1"/>
  <c r="DF40" i="3"/>
  <c r="DG39" i="3"/>
  <c r="DF39" i="3"/>
  <c r="DG38" i="3"/>
  <c r="DF38" i="3"/>
  <c r="DH38" i="3" s="1"/>
  <c r="DI38" i="3" s="1"/>
  <c r="DG37" i="3"/>
  <c r="DF37" i="3"/>
  <c r="DH37" i="3" s="1"/>
  <c r="DI37" i="3" s="1"/>
  <c r="DG36" i="3"/>
  <c r="DF36" i="3"/>
  <c r="DG35" i="3"/>
  <c r="DF35" i="3"/>
  <c r="DG34" i="3"/>
  <c r="DF34" i="3"/>
  <c r="DH34" i="3" s="1"/>
  <c r="DI34" i="3" s="1"/>
  <c r="DG33" i="3"/>
  <c r="DF33" i="3"/>
  <c r="DH33" i="3" s="1"/>
  <c r="DI33" i="3" s="1"/>
  <c r="DG32" i="3"/>
  <c r="DF32" i="3"/>
  <c r="DG31" i="3"/>
  <c r="DF31" i="3"/>
  <c r="DG30" i="3"/>
  <c r="DF30" i="3"/>
  <c r="DH30" i="3" s="1"/>
  <c r="DI30" i="3" s="1"/>
  <c r="DG29" i="3"/>
  <c r="DF29" i="3"/>
  <c r="DH29" i="3" s="1"/>
  <c r="DI29" i="3" s="1"/>
  <c r="DG28" i="3"/>
  <c r="DF28" i="3"/>
  <c r="DG27" i="3"/>
  <c r="DF27" i="3"/>
  <c r="DG26" i="3"/>
  <c r="DF26" i="3"/>
  <c r="DH26" i="3" s="1"/>
  <c r="DI26" i="3" s="1"/>
  <c r="DG25" i="3"/>
  <c r="DF25" i="3"/>
  <c r="DH25" i="3" s="1"/>
  <c r="DI25" i="3" s="1"/>
  <c r="DG24" i="3"/>
  <c r="DF24" i="3"/>
  <c r="DG23" i="3"/>
  <c r="DF23" i="3"/>
  <c r="DG22" i="3"/>
  <c r="DF22" i="3"/>
  <c r="DH22" i="3" s="1"/>
  <c r="DI22" i="3" s="1"/>
  <c r="DG21" i="3"/>
  <c r="DF21" i="3"/>
  <c r="DH21" i="3" s="1"/>
  <c r="DI21" i="3" s="1"/>
  <c r="DG20" i="3"/>
  <c r="DF20" i="3"/>
  <c r="DG19" i="3"/>
  <c r="DF19" i="3"/>
  <c r="DG18" i="3"/>
  <c r="DF18" i="3"/>
  <c r="DH18" i="3" s="1"/>
  <c r="DI18" i="3" s="1"/>
  <c r="DG17" i="3"/>
  <c r="DF17" i="3"/>
  <c r="DH17" i="3" s="1"/>
  <c r="DI17" i="3" s="1"/>
  <c r="DG16" i="3"/>
  <c r="DF16" i="3"/>
  <c r="DG15" i="3"/>
  <c r="DF15" i="3"/>
  <c r="DG14" i="3"/>
  <c r="DF14" i="3"/>
  <c r="DH14" i="3" s="1"/>
  <c r="DI14" i="3" s="1"/>
  <c r="DG13" i="3"/>
  <c r="DF13" i="3"/>
  <c r="DH13" i="3" s="1"/>
  <c r="DI13" i="3" s="1"/>
  <c r="DG12" i="3"/>
  <c r="DF12" i="3"/>
  <c r="DG11" i="3"/>
  <c r="DF11" i="3"/>
  <c r="DD126" i="3"/>
  <c r="DC126" i="3"/>
  <c r="DD125" i="3"/>
  <c r="CZ125" i="3" s="1"/>
  <c r="DC125" i="3"/>
  <c r="DD124" i="3"/>
  <c r="CZ124" i="3" s="1"/>
  <c r="DC124" i="3"/>
  <c r="CY124" i="3" s="1"/>
  <c r="DD123" i="3"/>
  <c r="DC123" i="3"/>
  <c r="DD122" i="3"/>
  <c r="DC122" i="3"/>
  <c r="DD121" i="3"/>
  <c r="CZ121" i="3" s="1"/>
  <c r="DC121" i="3"/>
  <c r="DD120" i="3"/>
  <c r="DC120" i="3"/>
  <c r="DD119" i="3"/>
  <c r="DC119" i="3"/>
  <c r="DD118" i="3"/>
  <c r="DC118" i="3"/>
  <c r="DD117" i="3"/>
  <c r="CZ117" i="3" s="1"/>
  <c r="DC117" i="3"/>
  <c r="DD116" i="3"/>
  <c r="DC116" i="3"/>
  <c r="CY116" i="3" s="1"/>
  <c r="DD115" i="3"/>
  <c r="DC115" i="3"/>
  <c r="DD114" i="3"/>
  <c r="DC114" i="3"/>
  <c r="DD113" i="3"/>
  <c r="DC113" i="3"/>
  <c r="DD112" i="3"/>
  <c r="DC112" i="3"/>
  <c r="CY112" i="3" s="1"/>
  <c r="DD111" i="3"/>
  <c r="DC111" i="3"/>
  <c r="DD110" i="3"/>
  <c r="DC110" i="3"/>
  <c r="DD109" i="3"/>
  <c r="CZ109" i="3" s="1"/>
  <c r="DC109" i="3"/>
  <c r="DD108" i="3"/>
  <c r="DC108" i="3"/>
  <c r="DD107" i="3"/>
  <c r="DC107" i="3"/>
  <c r="DD106" i="3"/>
  <c r="DC106" i="3"/>
  <c r="CY107" i="3" s="1"/>
  <c r="DD105" i="3"/>
  <c r="CZ105" i="3" s="1"/>
  <c r="DC105" i="3"/>
  <c r="DD104" i="3"/>
  <c r="DC104" i="3"/>
  <c r="CY104" i="3" s="1"/>
  <c r="DD103" i="3"/>
  <c r="DC103" i="3"/>
  <c r="DD102" i="3"/>
  <c r="DC102" i="3"/>
  <c r="DD101" i="3"/>
  <c r="CZ101" i="3" s="1"/>
  <c r="DC101" i="3"/>
  <c r="DD100" i="3"/>
  <c r="DC100" i="3"/>
  <c r="CY100" i="3" s="1"/>
  <c r="DD99" i="3"/>
  <c r="DC99" i="3"/>
  <c r="CY99" i="3" s="1"/>
  <c r="DD98" i="3"/>
  <c r="DC98" i="3"/>
  <c r="DD97" i="3"/>
  <c r="CZ97" i="3" s="1"/>
  <c r="DC97" i="3"/>
  <c r="DD96" i="3"/>
  <c r="DC96" i="3"/>
  <c r="CY96" i="3" s="1"/>
  <c r="DD95" i="3"/>
  <c r="DC95" i="3"/>
  <c r="DD94" i="3"/>
  <c r="DC94" i="3"/>
  <c r="DD93" i="3"/>
  <c r="CZ93" i="3" s="1"/>
  <c r="DC93" i="3"/>
  <c r="DD92" i="3"/>
  <c r="DC92" i="3"/>
  <c r="CY92" i="3" s="1"/>
  <c r="DD91" i="3"/>
  <c r="DC91" i="3"/>
  <c r="DD90" i="3"/>
  <c r="DC90" i="3"/>
  <c r="CY91" i="3" s="1"/>
  <c r="DD89" i="3"/>
  <c r="CZ89" i="3" s="1"/>
  <c r="DC89" i="3"/>
  <c r="DD88" i="3"/>
  <c r="DC88" i="3"/>
  <c r="CY88" i="3" s="1"/>
  <c r="DD87" i="3"/>
  <c r="DC87" i="3"/>
  <c r="DD86" i="3"/>
  <c r="DC86" i="3"/>
  <c r="DD85" i="3"/>
  <c r="CZ85" i="3" s="1"/>
  <c r="DC85" i="3"/>
  <c r="DD84" i="3"/>
  <c r="DC84" i="3"/>
  <c r="CY84" i="3" s="1"/>
  <c r="DD83" i="3"/>
  <c r="DC83" i="3"/>
  <c r="DD82" i="3"/>
  <c r="DC82" i="3"/>
  <c r="DD81" i="3"/>
  <c r="CZ81" i="3" s="1"/>
  <c r="DC81" i="3"/>
  <c r="DD80" i="3"/>
  <c r="DC80" i="3"/>
  <c r="CY80" i="3" s="1"/>
  <c r="DD79" i="3"/>
  <c r="DC79" i="3"/>
  <c r="DD78" i="3"/>
  <c r="DC78" i="3"/>
  <c r="DD77" i="3"/>
  <c r="CZ77" i="3" s="1"/>
  <c r="DC77" i="3"/>
  <c r="DD76" i="3"/>
  <c r="DC76" i="3"/>
  <c r="CY76" i="3" s="1"/>
  <c r="DD75" i="3"/>
  <c r="DC75" i="3"/>
  <c r="DD74" i="3"/>
  <c r="DC74" i="3"/>
  <c r="DD73" i="3"/>
  <c r="CZ73" i="3" s="1"/>
  <c r="DC73" i="3"/>
  <c r="DD72" i="3"/>
  <c r="DC72" i="3"/>
  <c r="CY72" i="3" s="1"/>
  <c r="DD71" i="3"/>
  <c r="DC71" i="3"/>
  <c r="DD70" i="3"/>
  <c r="DC70" i="3"/>
  <c r="DD69" i="3"/>
  <c r="CZ69" i="3" s="1"/>
  <c r="DC69" i="3"/>
  <c r="DD68" i="3"/>
  <c r="DC68" i="3"/>
  <c r="CY68" i="3" s="1"/>
  <c r="DD67" i="3"/>
  <c r="DC67" i="3"/>
  <c r="DD66" i="3"/>
  <c r="DC66" i="3"/>
  <c r="CY67" i="3" s="1"/>
  <c r="DD65" i="3"/>
  <c r="CZ65" i="3" s="1"/>
  <c r="DC65" i="3"/>
  <c r="DD64" i="3"/>
  <c r="DC64" i="3"/>
  <c r="CY64" i="3" s="1"/>
  <c r="DD63" i="3"/>
  <c r="DC63" i="3"/>
  <c r="DD62" i="3"/>
  <c r="DC62" i="3"/>
  <c r="DD61" i="3"/>
  <c r="CZ61" i="3" s="1"/>
  <c r="DC61" i="3"/>
  <c r="DD60" i="3"/>
  <c r="DC60" i="3"/>
  <c r="CY60" i="3" s="1"/>
  <c r="DD59" i="3"/>
  <c r="DC59" i="3"/>
  <c r="DD58" i="3"/>
  <c r="DC58" i="3"/>
  <c r="DD57" i="3"/>
  <c r="CZ57" i="3" s="1"/>
  <c r="DC57" i="3"/>
  <c r="DD56" i="3"/>
  <c r="DC56" i="3"/>
  <c r="CY56" i="3" s="1"/>
  <c r="DD55" i="3"/>
  <c r="DC55" i="3"/>
  <c r="DD54" i="3"/>
  <c r="DC54" i="3"/>
  <c r="DD53" i="3"/>
  <c r="CZ53" i="3" s="1"/>
  <c r="DC53" i="3"/>
  <c r="DD52" i="3"/>
  <c r="DC52" i="3"/>
  <c r="CY52" i="3" s="1"/>
  <c r="DD51" i="3"/>
  <c r="DC51" i="3"/>
  <c r="DD50" i="3"/>
  <c r="DC50" i="3"/>
  <c r="DD49" i="3"/>
  <c r="CZ49" i="3" s="1"/>
  <c r="DC49" i="3"/>
  <c r="DD48" i="3"/>
  <c r="DC48" i="3"/>
  <c r="CY48" i="3" s="1"/>
  <c r="DD47" i="3"/>
  <c r="DC47" i="3"/>
  <c r="DD46" i="3"/>
  <c r="DC46" i="3"/>
  <c r="DD45" i="3"/>
  <c r="CZ45" i="3" s="1"/>
  <c r="DC45" i="3"/>
  <c r="DD44" i="3"/>
  <c r="DC44" i="3"/>
  <c r="CY44" i="3" s="1"/>
  <c r="DD43" i="3"/>
  <c r="DC43" i="3"/>
  <c r="DD42" i="3"/>
  <c r="DC42" i="3"/>
  <c r="DD41" i="3"/>
  <c r="CZ41" i="3" s="1"/>
  <c r="DC41" i="3"/>
  <c r="DD40" i="3"/>
  <c r="DC40" i="3"/>
  <c r="CY40" i="3" s="1"/>
  <c r="DD39" i="3"/>
  <c r="DC39" i="3"/>
  <c r="DD38" i="3"/>
  <c r="DC38" i="3"/>
  <c r="DD37" i="3"/>
  <c r="CZ37" i="3" s="1"/>
  <c r="DC37" i="3"/>
  <c r="DD36" i="3"/>
  <c r="DC36" i="3"/>
  <c r="CY36" i="3" s="1"/>
  <c r="DD35" i="3"/>
  <c r="DC35" i="3"/>
  <c r="DD34" i="3"/>
  <c r="DC34" i="3"/>
  <c r="DD33" i="3"/>
  <c r="CZ33" i="3" s="1"/>
  <c r="DC33" i="3"/>
  <c r="DD32" i="3"/>
  <c r="DC32" i="3"/>
  <c r="CY32" i="3" s="1"/>
  <c r="DD31" i="3"/>
  <c r="DC31" i="3"/>
  <c r="DD30" i="3"/>
  <c r="DC30" i="3"/>
  <c r="DD29" i="3"/>
  <c r="CZ29" i="3" s="1"/>
  <c r="DC29" i="3"/>
  <c r="DD28" i="3"/>
  <c r="DC28" i="3"/>
  <c r="CY28" i="3" s="1"/>
  <c r="DD27" i="3"/>
  <c r="DC27" i="3"/>
  <c r="DD26" i="3"/>
  <c r="DC26" i="3"/>
  <c r="DD25" i="3"/>
  <c r="CZ25" i="3" s="1"/>
  <c r="DC25" i="3"/>
  <c r="DD24" i="3"/>
  <c r="DC24" i="3"/>
  <c r="CY24" i="3" s="1"/>
  <c r="DD23" i="3"/>
  <c r="DC23" i="3"/>
  <c r="DD22" i="3"/>
  <c r="DC22" i="3"/>
  <c r="DD21" i="3"/>
  <c r="CZ21" i="3" s="1"/>
  <c r="DC21" i="3"/>
  <c r="DD20" i="3"/>
  <c r="DC20" i="3"/>
  <c r="CY20" i="3" s="1"/>
  <c r="DD19" i="3"/>
  <c r="DC19" i="3"/>
  <c r="DD18" i="3"/>
  <c r="DC18" i="3"/>
  <c r="DD17" i="3"/>
  <c r="CZ17" i="3" s="1"/>
  <c r="DC17" i="3"/>
  <c r="DD16" i="3"/>
  <c r="DC16" i="3"/>
  <c r="CY16" i="3" s="1"/>
  <c r="DD15" i="3"/>
  <c r="DC15" i="3"/>
  <c r="DD14" i="3"/>
  <c r="DC14" i="3"/>
  <c r="DD13" i="3"/>
  <c r="CZ13" i="3" s="1"/>
  <c r="DC13" i="3"/>
  <c r="DD12" i="3"/>
  <c r="DC12" i="3"/>
  <c r="CY12" i="3" s="1"/>
  <c r="DD11" i="3"/>
  <c r="DC11" i="3"/>
  <c r="DD10" i="3"/>
  <c r="DC10" i="3"/>
  <c r="CQ10" i="3"/>
  <c r="CM11" i="3" s="1"/>
  <c r="DD9" i="3"/>
  <c r="DC9" i="3"/>
  <c r="CS12" i="3"/>
  <c r="CT12" i="3"/>
  <c r="CS13" i="3"/>
  <c r="CT13" i="3"/>
  <c r="CS14" i="3"/>
  <c r="CT14" i="3"/>
  <c r="CS15" i="3"/>
  <c r="CT15" i="3"/>
  <c r="CS16" i="3"/>
  <c r="CT16" i="3"/>
  <c r="CS17" i="3"/>
  <c r="CT17" i="3"/>
  <c r="CS18" i="3"/>
  <c r="CT18" i="3"/>
  <c r="CS19" i="3"/>
  <c r="CT19" i="3"/>
  <c r="CS20" i="3"/>
  <c r="CT20" i="3"/>
  <c r="CS21" i="3"/>
  <c r="CT21" i="3"/>
  <c r="CS22" i="3"/>
  <c r="CT22" i="3"/>
  <c r="CS23" i="3"/>
  <c r="CT23" i="3"/>
  <c r="CS24" i="3"/>
  <c r="CT24" i="3"/>
  <c r="CS25" i="3"/>
  <c r="CT25" i="3"/>
  <c r="CS26" i="3"/>
  <c r="CT26" i="3"/>
  <c r="CS27" i="3"/>
  <c r="CT27" i="3"/>
  <c r="CS28" i="3"/>
  <c r="CT28" i="3"/>
  <c r="CS29" i="3"/>
  <c r="CT29" i="3"/>
  <c r="CS30" i="3"/>
  <c r="CT30" i="3"/>
  <c r="CS31" i="3"/>
  <c r="CT31" i="3"/>
  <c r="CS32" i="3"/>
  <c r="CT32" i="3"/>
  <c r="CS33" i="3"/>
  <c r="CT33" i="3"/>
  <c r="CS34" i="3"/>
  <c r="CT34" i="3"/>
  <c r="CS35" i="3"/>
  <c r="CT35" i="3"/>
  <c r="CS36" i="3"/>
  <c r="CT36" i="3"/>
  <c r="CS37" i="3"/>
  <c r="CT37" i="3"/>
  <c r="CS38" i="3"/>
  <c r="CT38" i="3"/>
  <c r="CS39" i="3"/>
  <c r="CT39" i="3"/>
  <c r="CS40" i="3"/>
  <c r="CT40" i="3"/>
  <c r="CS41" i="3"/>
  <c r="CT41" i="3"/>
  <c r="CS42" i="3"/>
  <c r="CT42" i="3"/>
  <c r="CS43" i="3"/>
  <c r="CT43" i="3"/>
  <c r="CS44" i="3"/>
  <c r="CT44" i="3"/>
  <c r="CS45" i="3"/>
  <c r="CT45" i="3"/>
  <c r="CS46" i="3"/>
  <c r="CT46" i="3"/>
  <c r="CS47" i="3"/>
  <c r="CT47" i="3"/>
  <c r="CS48" i="3"/>
  <c r="CT48" i="3"/>
  <c r="CS49" i="3"/>
  <c r="CT49" i="3"/>
  <c r="CS50" i="3"/>
  <c r="CT50" i="3"/>
  <c r="CS51" i="3"/>
  <c r="CT51" i="3"/>
  <c r="CS52" i="3"/>
  <c r="CT52" i="3"/>
  <c r="CS53" i="3"/>
  <c r="CT53" i="3"/>
  <c r="CS54" i="3"/>
  <c r="CT54" i="3"/>
  <c r="CS55" i="3"/>
  <c r="CT55" i="3"/>
  <c r="CS56" i="3"/>
  <c r="CT56" i="3"/>
  <c r="CS57" i="3"/>
  <c r="CT57" i="3"/>
  <c r="CS58" i="3"/>
  <c r="CT58" i="3"/>
  <c r="CS59" i="3"/>
  <c r="CT59" i="3"/>
  <c r="CS60" i="3"/>
  <c r="CT60" i="3"/>
  <c r="CS61" i="3"/>
  <c r="CT61" i="3"/>
  <c r="CS62" i="3"/>
  <c r="CT62" i="3"/>
  <c r="CS63" i="3"/>
  <c r="CT63" i="3"/>
  <c r="CS64" i="3"/>
  <c r="CT64" i="3"/>
  <c r="CS65" i="3"/>
  <c r="CT65" i="3"/>
  <c r="CS66" i="3"/>
  <c r="CT66" i="3"/>
  <c r="CS67" i="3"/>
  <c r="CT67" i="3"/>
  <c r="CS68" i="3"/>
  <c r="CT68" i="3"/>
  <c r="CS69" i="3"/>
  <c r="CT69" i="3"/>
  <c r="CS70" i="3"/>
  <c r="CT70" i="3"/>
  <c r="CS71" i="3"/>
  <c r="CT71" i="3"/>
  <c r="CS72" i="3"/>
  <c r="CT72" i="3"/>
  <c r="CS73" i="3"/>
  <c r="CT73" i="3"/>
  <c r="CS74" i="3"/>
  <c r="CT74" i="3"/>
  <c r="CS75" i="3"/>
  <c r="CT75" i="3"/>
  <c r="CS76" i="3"/>
  <c r="CT76" i="3"/>
  <c r="CS77" i="3"/>
  <c r="CT77" i="3"/>
  <c r="CS78" i="3"/>
  <c r="CT78" i="3"/>
  <c r="CS79" i="3"/>
  <c r="CT79" i="3"/>
  <c r="CS80" i="3"/>
  <c r="CT80" i="3"/>
  <c r="CS81" i="3"/>
  <c r="CT81" i="3"/>
  <c r="CS82" i="3"/>
  <c r="CT82" i="3"/>
  <c r="CS83" i="3"/>
  <c r="CT83" i="3"/>
  <c r="CS84" i="3"/>
  <c r="CT84" i="3"/>
  <c r="CS85" i="3"/>
  <c r="CT85" i="3"/>
  <c r="CS86" i="3"/>
  <c r="CT86" i="3"/>
  <c r="CS87" i="3"/>
  <c r="CT87" i="3"/>
  <c r="CS88" i="3"/>
  <c r="CT88" i="3"/>
  <c r="CS89" i="3"/>
  <c r="CT89" i="3"/>
  <c r="CS90" i="3"/>
  <c r="CT90" i="3"/>
  <c r="CS91" i="3"/>
  <c r="CT91" i="3"/>
  <c r="CS92" i="3"/>
  <c r="CT92" i="3"/>
  <c r="CS93" i="3"/>
  <c r="CT93" i="3"/>
  <c r="CS94" i="3"/>
  <c r="CT94" i="3"/>
  <c r="CS95" i="3"/>
  <c r="CT95" i="3"/>
  <c r="CS96" i="3"/>
  <c r="CT96" i="3"/>
  <c r="CS97" i="3"/>
  <c r="CT97" i="3"/>
  <c r="CS98" i="3"/>
  <c r="CT98" i="3"/>
  <c r="CS99" i="3"/>
  <c r="CT99" i="3"/>
  <c r="CS100" i="3"/>
  <c r="CT100" i="3"/>
  <c r="CS101" i="3"/>
  <c r="CT101" i="3"/>
  <c r="CS102" i="3"/>
  <c r="CT102" i="3"/>
  <c r="CS103" i="3"/>
  <c r="CT103" i="3"/>
  <c r="CS104" i="3"/>
  <c r="CT104" i="3"/>
  <c r="CS105" i="3"/>
  <c r="CT105" i="3"/>
  <c r="CS106" i="3"/>
  <c r="CT106" i="3"/>
  <c r="CS107" i="3"/>
  <c r="CT107" i="3"/>
  <c r="CS108" i="3"/>
  <c r="CT108" i="3"/>
  <c r="CS109" i="3"/>
  <c r="CT109" i="3"/>
  <c r="CS110" i="3"/>
  <c r="CT110" i="3"/>
  <c r="CS111" i="3"/>
  <c r="CT111" i="3"/>
  <c r="CS112" i="3"/>
  <c r="CT112" i="3"/>
  <c r="CS113" i="3"/>
  <c r="CT113" i="3"/>
  <c r="CS114" i="3"/>
  <c r="CT114" i="3"/>
  <c r="CS115" i="3"/>
  <c r="CT115" i="3"/>
  <c r="CS116" i="3"/>
  <c r="CT116" i="3"/>
  <c r="CS117" i="3"/>
  <c r="CT117" i="3"/>
  <c r="CS118" i="3"/>
  <c r="CT118" i="3"/>
  <c r="CS119" i="3"/>
  <c r="CT119" i="3"/>
  <c r="CS120" i="3"/>
  <c r="CT120" i="3"/>
  <c r="CS121" i="3"/>
  <c r="CT121" i="3"/>
  <c r="CS122" i="3"/>
  <c r="CT122" i="3"/>
  <c r="CS123" i="3"/>
  <c r="CT123" i="3"/>
  <c r="CS124" i="3"/>
  <c r="CT124" i="3"/>
  <c r="CS125" i="3"/>
  <c r="CT125" i="3"/>
  <c r="CS126" i="3"/>
  <c r="CT126" i="3"/>
  <c r="CT11" i="3"/>
  <c r="CS11" i="3"/>
  <c r="CM12" i="3"/>
  <c r="CN12" i="3"/>
  <c r="CM13" i="3"/>
  <c r="CN13" i="3"/>
  <c r="CM14" i="3"/>
  <c r="CN14" i="3"/>
  <c r="CM15" i="3"/>
  <c r="CN15" i="3"/>
  <c r="CM16" i="3"/>
  <c r="CN16" i="3"/>
  <c r="CM17" i="3"/>
  <c r="CN17" i="3"/>
  <c r="CM18" i="3"/>
  <c r="CN18" i="3"/>
  <c r="CM19" i="3"/>
  <c r="CN19" i="3"/>
  <c r="CM20" i="3"/>
  <c r="CN20" i="3"/>
  <c r="CM21" i="3"/>
  <c r="CN21" i="3"/>
  <c r="CM22" i="3"/>
  <c r="CN22" i="3"/>
  <c r="CM23" i="3"/>
  <c r="CN23" i="3"/>
  <c r="CM24" i="3"/>
  <c r="CN24" i="3"/>
  <c r="CM25" i="3"/>
  <c r="CN25" i="3"/>
  <c r="CM26" i="3"/>
  <c r="CN26" i="3"/>
  <c r="CM27" i="3"/>
  <c r="CN27" i="3"/>
  <c r="CM28" i="3"/>
  <c r="CN28" i="3"/>
  <c r="CM29" i="3"/>
  <c r="CN29" i="3"/>
  <c r="CM30" i="3"/>
  <c r="CN30" i="3"/>
  <c r="CM31" i="3"/>
  <c r="CN31" i="3"/>
  <c r="CM32" i="3"/>
  <c r="CN32" i="3"/>
  <c r="CM33" i="3"/>
  <c r="CN33" i="3"/>
  <c r="CM34" i="3"/>
  <c r="CN34" i="3"/>
  <c r="CM35" i="3"/>
  <c r="CN35" i="3"/>
  <c r="CM36" i="3"/>
  <c r="CN36" i="3"/>
  <c r="CM37" i="3"/>
  <c r="CN37" i="3"/>
  <c r="CM38" i="3"/>
  <c r="CN38" i="3"/>
  <c r="CM39" i="3"/>
  <c r="CN39" i="3"/>
  <c r="CM40" i="3"/>
  <c r="CN40" i="3"/>
  <c r="CM41" i="3"/>
  <c r="CN41" i="3"/>
  <c r="CM42" i="3"/>
  <c r="CN42" i="3"/>
  <c r="CM43" i="3"/>
  <c r="CN43" i="3"/>
  <c r="CM44" i="3"/>
  <c r="CN44" i="3"/>
  <c r="CM45" i="3"/>
  <c r="CN45" i="3"/>
  <c r="CM46" i="3"/>
  <c r="CN46" i="3"/>
  <c r="CM47" i="3"/>
  <c r="CN47" i="3"/>
  <c r="CM48" i="3"/>
  <c r="CN48" i="3"/>
  <c r="CM49" i="3"/>
  <c r="CN49" i="3"/>
  <c r="CM50" i="3"/>
  <c r="CN50" i="3"/>
  <c r="CM51" i="3"/>
  <c r="CN51" i="3"/>
  <c r="CM52" i="3"/>
  <c r="CN52" i="3"/>
  <c r="CM53" i="3"/>
  <c r="CN53" i="3"/>
  <c r="CM54" i="3"/>
  <c r="CN54" i="3"/>
  <c r="CM55" i="3"/>
  <c r="CN55" i="3"/>
  <c r="CM56" i="3"/>
  <c r="CN56" i="3"/>
  <c r="CM57" i="3"/>
  <c r="CN57" i="3"/>
  <c r="CM58" i="3"/>
  <c r="CN58" i="3"/>
  <c r="CM59" i="3"/>
  <c r="CN59" i="3"/>
  <c r="CM60" i="3"/>
  <c r="CN60" i="3"/>
  <c r="CM61" i="3"/>
  <c r="CN61" i="3"/>
  <c r="CM62" i="3"/>
  <c r="CN62" i="3"/>
  <c r="CM63" i="3"/>
  <c r="CN63" i="3"/>
  <c r="CM64" i="3"/>
  <c r="CN64" i="3"/>
  <c r="CM65" i="3"/>
  <c r="CN65" i="3"/>
  <c r="CM66" i="3"/>
  <c r="CN66" i="3"/>
  <c r="CM67" i="3"/>
  <c r="CN67" i="3"/>
  <c r="CM68" i="3"/>
  <c r="CN68" i="3"/>
  <c r="CM69" i="3"/>
  <c r="CN69" i="3"/>
  <c r="CM70" i="3"/>
  <c r="CN70" i="3"/>
  <c r="CM71" i="3"/>
  <c r="CN71" i="3"/>
  <c r="CM72" i="3"/>
  <c r="CN72" i="3"/>
  <c r="CM73" i="3"/>
  <c r="CN73" i="3"/>
  <c r="CM74" i="3"/>
  <c r="CN74" i="3"/>
  <c r="CM75" i="3"/>
  <c r="CN75" i="3"/>
  <c r="CM76" i="3"/>
  <c r="CN76" i="3"/>
  <c r="CM77" i="3"/>
  <c r="CN77" i="3"/>
  <c r="CM78" i="3"/>
  <c r="CN78" i="3"/>
  <c r="CM79" i="3"/>
  <c r="CN79" i="3"/>
  <c r="CM80" i="3"/>
  <c r="CN80" i="3"/>
  <c r="CM81" i="3"/>
  <c r="CN81" i="3"/>
  <c r="CM82" i="3"/>
  <c r="CN82" i="3"/>
  <c r="CM83" i="3"/>
  <c r="CN83" i="3"/>
  <c r="CM84" i="3"/>
  <c r="CN84" i="3"/>
  <c r="CM85" i="3"/>
  <c r="CN85" i="3"/>
  <c r="CM86" i="3"/>
  <c r="CN86" i="3"/>
  <c r="CM87" i="3"/>
  <c r="CN87" i="3"/>
  <c r="CM88" i="3"/>
  <c r="CN88" i="3"/>
  <c r="CM89" i="3"/>
  <c r="CN89" i="3"/>
  <c r="CM90" i="3"/>
  <c r="CN90" i="3"/>
  <c r="CM91" i="3"/>
  <c r="CN91" i="3"/>
  <c r="CM92" i="3"/>
  <c r="CN92" i="3"/>
  <c r="CM93" i="3"/>
  <c r="CN93" i="3"/>
  <c r="CM94" i="3"/>
  <c r="CN94" i="3"/>
  <c r="CM95" i="3"/>
  <c r="CN95" i="3"/>
  <c r="CM96" i="3"/>
  <c r="CN96" i="3"/>
  <c r="CM97" i="3"/>
  <c r="CN97" i="3"/>
  <c r="CM98" i="3"/>
  <c r="CN98" i="3"/>
  <c r="CM99" i="3"/>
  <c r="CN99" i="3"/>
  <c r="CM100" i="3"/>
  <c r="CN100" i="3"/>
  <c r="CM101" i="3"/>
  <c r="CN101" i="3"/>
  <c r="CM102" i="3"/>
  <c r="CN102" i="3"/>
  <c r="CM103" i="3"/>
  <c r="CN103" i="3"/>
  <c r="CM104" i="3"/>
  <c r="CN104" i="3"/>
  <c r="CM105" i="3"/>
  <c r="CN105" i="3"/>
  <c r="CM106" i="3"/>
  <c r="CN106" i="3"/>
  <c r="CM107" i="3"/>
  <c r="CN107" i="3"/>
  <c r="CM108" i="3"/>
  <c r="CN108" i="3"/>
  <c r="CM109" i="3"/>
  <c r="CN109" i="3"/>
  <c r="CM110" i="3"/>
  <c r="CN110" i="3"/>
  <c r="CM111" i="3"/>
  <c r="CN111" i="3"/>
  <c r="CM112" i="3"/>
  <c r="CN112" i="3"/>
  <c r="CM113" i="3"/>
  <c r="CN113" i="3"/>
  <c r="CM114" i="3"/>
  <c r="CN114" i="3"/>
  <c r="CM115" i="3"/>
  <c r="CN115" i="3"/>
  <c r="CM116" i="3"/>
  <c r="CN116" i="3"/>
  <c r="CM117" i="3"/>
  <c r="CN117" i="3"/>
  <c r="CM118" i="3"/>
  <c r="CN118" i="3"/>
  <c r="CM119" i="3"/>
  <c r="CN119" i="3"/>
  <c r="CM120" i="3"/>
  <c r="CN120" i="3"/>
  <c r="CM121" i="3"/>
  <c r="CN121" i="3"/>
  <c r="CM122" i="3"/>
  <c r="CN122" i="3"/>
  <c r="CM123" i="3"/>
  <c r="CN123" i="3"/>
  <c r="CM124" i="3"/>
  <c r="CN124" i="3"/>
  <c r="CM125" i="3"/>
  <c r="CN125" i="3"/>
  <c r="CM126" i="3"/>
  <c r="CN126" i="3"/>
  <c r="CN11" i="3"/>
  <c r="CG12" i="3"/>
  <c r="CH12" i="3"/>
  <c r="CG13" i="3"/>
  <c r="CH13" i="3"/>
  <c r="CG14" i="3"/>
  <c r="CH14" i="3"/>
  <c r="CG15" i="3"/>
  <c r="CH15" i="3"/>
  <c r="CG16" i="3"/>
  <c r="CH16" i="3"/>
  <c r="CG17" i="3"/>
  <c r="CH17" i="3"/>
  <c r="CG18" i="3"/>
  <c r="CH18" i="3"/>
  <c r="CG19" i="3"/>
  <c r="CH19" i="3"/>
  <c r="CG20" i="3"/>
  <c r="CH20" i="3"/>
  <c r="CG21" i="3"/>
  <c r="CH21" i="3"/>
  <c r="CG22" i="3"/>
  <c r="CH22" i="3"/>
  <c r="CG23" i="3"/>
  <c r="CH23" i="3"/>
  <c r="CG24" i="3"/>
  <c r="CH24" i="3"/>
  <c r="CG25" i="3"/>
  <c r="CH25" i="3"/>
  <c r="CG26" i="3"/>
  <c r="CH26" i="3"/>
  <c r="CG27" i="3"/>
  <c r="CH27" i="3"/>
  <c r="CG28" i="3"/>
  <c r="CH28" i="3"/>
  <c r="CG29" i="3"/>
  <c r="CH29" i="3"/>
  <c r="CG30" i="3"/>
  <c r="CH30" i="3"/>
  <c r="CG31" i="3"/>
  <c r="CH31" i="3"/>
  <c r="CG32" i="3"/>
  <c r="CH32" i="3"/>
  <c r="CG33" i="3"/>
  <c r="CH33" i="3"/>
  <c r="CG34" i="3"/>
  <c r="CH34" i="3"/>
  <c r="CG35" i="3"/>
  <c r="CH35" i="3"/>
  <c r="CG36" i="3"/>
  <c r="CH36" i="3"/>
  <c r="CG37" i="3"/>
  <c r="CH37" i="3"/>
  <c r="CG38" i="3"/>
  <c r="CH38" i="3"/>
  <c r="CG39" i="3"/>
  <c r="CH39" i="3"/>
  <c r="CG40" i="3"/>
  <c r="CH40" i="3"/>
  <c r="CG41" i="3"/>
  <c r="CH41" i="3"/>
  <c r="CG42" i="3"/>
  <c r="CH42" i="3"/>
  <c r="CG43" i="3"/>
  <c r="CH43" i="3"/>
  <c r="CG44" i="3"/>
  <c r="CH44" i="3"/>
  <c r="CG45" i="3"/>
  <c r="CH45" i="3"/>
  <c r="CG46" i="3"/>
  <c r="CH46" i="3"/>
  <c r="CG47" i="3"/>
  <c r="CH47" i="3"/>
  <c r="CG48" i="3"/>
  <c r="CH48" i="3"/>
  <c r="CG49" i="3"/>
  <c r="CH49" i="3"/>
  <c r="CG50" i="3"/>
  <c r="CH50" i="3"/>
  <c r="CG51" i="3"/>
  <c r="CH51" i="3"/>
  <c r="CG52" i="3"/>
  <c r="CH52" i="3"/>
  <c r="CG53" i="3"/>
  <c r="CH53" i="3"/>
  <c r="CG54" i="3"/>
  <c r="CH54" i="3"/>
  <c r="CG55" i="3"/>
  <c r="CH55" i="3"/>
  <c r="CG56" i="3"/>
  <c r="CH56" i="3"/>
  <c r="CG57" i="3"/>
  <c r="CH57" i="3"/>
  <c r="CG58" i="3"/>
  <c r="CH58" i="3"/>
  <c r="CG59" i="3"/>
  <c r="CH59" i="3"/>
  <c r="CG60" i="3"/>
  <c r="CH60" i="3"/>
  <c r="CG61" i="3"/>
  <c r="CH61" i="3"/>
  <c r="CG62" i="3"/>
  <c r="CH62" i="3"/>
  <c r="CG63" i="3"/>
  <c r="CH63" i="3"/>
  <c r="CG64" i="3"/>
  <c r="CH64" i="3"/>
  <c r="CG65" i="3"/>
  <c r="CH65" i="3"/>
  <c r="CG66" i="3"/>
  <c r="CH66" i="3"/>
  <c r="CG67" i="3"/>
  <c r="CH67" i="3"/>
  <c r="CG68" i="3"/>
  <c r="CH68" i="3"/>
  <c r="CG69" i="3"/>
  <c r="CH69" i="3"/>
  <c r="CG70" i="3"/>
  <c r="CH70" i="3"/>
  <c r="CG71" i="3"/>
  <c r="CH71" i="3"/>
  <c r="CG72" i="3"/>
  <c r="CH72" i="3"/>
  <c r="CG73" i="3"/>
  <c r="CH73" i="3"/>
  <c r="CG74" i="3"/>
  <c r="CH74" i="3"/>
  <c r="CG75" i="3"/>
  <c r="CH75" i="3"/>
  <c r="CG76" i="3"/>
  <c r="CH76" i="3"/>
  <c r="CG77" i="3"/>
  <c r="CH77" i="3"/>
  <c r="CG78" i="3"/>
  <c r="CH78" i="3"/>
  <c r="CG79" i="3"/>
  <c r="CH79" i="3"/>
  <c r="CG80" i="3"/>
  <c r="CH80" i="3"/>
  <c r="CG81" i="3"/>
  <c r="CH81" i="3"/>
  <c r="CG82" i="3"/>
  <c r="CH82" i="3"/>
  <c r="CG83" i="3"/>
  <c r="CH83" i="3"/>
  <c r="CG84" i="3"/>
  <c r="CH84" i="3"/>
  <c r="CG85" i="3"/>
  <c r="CH85" i="3"/>
  <c r="CG86" i="3"/>
  <c r="CH86" i="3"/>
  <c r="CG87" i="3"/>
  <c r="CH87" i="3"/>
  <c r="CG88" i="3"/>
  <c r="CH88" i="3"/>
  <c r="CG89" i="3"/>
  <c r="CH89" i="3"/>
  <c r="CG90" i="3"/>
  <c r="CH90" i="3"/>
  <c r="CG91" i="3"/>
  <c r="CH91" i="3"/>
  <c r="CG92" i="3"/>
  <c r="CH92" i="3"/>
  <c r="CG93" i="3"/>
  <c r="CH93" i="3"/>
  <c r="CG94" i="3"/>
  <c r="CH94" i="3"/>
  <c r="CG95" i="3"/>
  <c r="CH95" i="3"/>
  <c r="CG96" i="3"/>
  <c r="CH96" i="3"/>
  <c r="CG97" i="3"/>
  <c r="CH97" i="3"/>
  <c r="CG98" i="3"/>
  <c r="CH98" i="3"/>
  <c r="CG99" i="3"/>
  <c r="CH99" i="3"/>
  <c r="CG100" i="3"/>
  <c r="CH100" i="3"/>
  <c r="CG101" i="3"/>
  <c r="CH101" i="3"/>
  <c r="CG102" i="3"/>
  <c r="CH102" i="3"/>
  <c r="CG103" i="3"/>
  <c r="CH103" i="3"/>
  <c r="CG104" i="3"/>
  <c r="CH104" i="3"/>
  <c r="CG105" i="3"/>
  <c r="CH105" i="3"/>
  <c r="CG106" i="3"/>
  <c r="CH106" i="3"/>
  <c r="CG107" i="3"/>
  <c r="CH107" i="3"/>
  <c r="CG108" i="3"/>
  <c r="CH108" i="3"/>
  <c r="CG109" i="3"/>
  <c r="CH109" i="3"/>
  <c r="CG110" i="3"/>
  <c r="CH110" i="3"/>
  <c r="CG111" i="3"/>
  <c r="CH111" i="3"/>
  <c r="CG112" i="3"/>
  <c r="CH112" i="3"/>
  <c r="CG113" i="3"/>
  <c r="CH113" i="3"/>
  <c r="CG114" i="3"/>
  <c r="CH114" i="3"/>
  <c r="CG115" i="3"/>
  <c r="CH115" i="3"/>
  <c r="CG116" i="3"/>
  <c r="CH116" i="3"/>
  <c r="CG117" i="3"/>
  <c r="CH117" i="3"/>
  <c r="CG118" i="3"/>
  <c r="CH118" i="3"/>
  <c r="CG119" i="3"/>
  <c r="CH119" i="3"/>
  <c r="CG120" i="3"/>
  <c r="CH120" i="3"/>
  <c r="CG121" i="3"/>
  <c r="CH121" i="3"/>
  <c r="CG122" i="3"/>
  <c r="CH122" i="3"/>
  <c r="CG123" i="3"/>
  <c r="CH123" i="3"/>
  <c r="CG124" i="3"/>
  <c r="CH124" i="3"/>
  <c r="CH11" i="3"/>
  <c r="CG11" i="3"/>
  <c r="BZ12" i="3"/>
  <c r="CA12" i="3"/>
  <c r="BZ13" i="3"/>
  <c r="CA13" i="3"/>
  <c r="BZ14" i="3"/>
  <c r="CA14" i="3"/>
  <c r="BZ15" i="3"/>
  <c r="CA15" i="3"/>
  <c r="BZ16" i="3"/>
  <c r="CA16" i="3"/>
  <c r="BZ17" i="3"/>
  <c r="CA17" i="3"/>
  <c r="BZ18" i="3"/>
  <c r="CA18" i="3"/>
  <c r="BZ19" i="3"/>
  <c r="CA19" i="3"/>
  <c r="BZ20" i="3"/>
  <c r="CA20" i="3"/>
  <c r="BZ21" i="3"/>
  <c r="CA21" i="3"/>
  <c r="BZ22" i="3"/>
  <c r="CA22" i="3"/>
  <c r="BZ23" i="3"/>
  <c r="CA23" i="3"/>
  <c r="BZ24" i="3"/>
  <c r="CA24" i="3"/>
  <c r="BZ25" i="3"/>
  <c r="CA25" i="3"/>
  <c r="BZ26" i="3"/>
  <c r="CA26" i="3"/>
  <c r="BZ27" i="3"/>
  <c r="CA27" i="3"/>
  <c r="BZ28" i="3"/>
  <c r="CA28" i="3"/>
  <c r="BZ29" i="3"/>
  <c r="CA29" i="3"/>
  <c r="BZ30" i="3"/>
  <c r="CA30" i="3"/>
  <c r="BZ31" i="3"/>
  <c r="CA31" i="3"/>
  <c r="BZ32" i="3"/>
  <c r="CA32" i="3"/>
  <c r="BZ33" i="3"/>
  <c r="CA33" i="3"/>
  <c r="BZ34" i="3"/>
  <c r="CA34" i="3"/>
  <c r="BZ35" i="3"/>
  <c r="CA35" i="3"/>
  <c r="BZ36" i="3"/>
  <c r="CA36" i="3"/>
  <c r="BZ37" i="3"/>
  <c r="CA37" i="3"/>
  <c r="BZ38" i="3"/>
  <c r="CA38" i="3"/>
  <c r="BZ39" i="3"/>
  <c r="CA39" i="3"/>
  <c r="BZ40" i="3"/>
  <c r="CA40" i="3"/>
  <c r="BZ41" i="3"/>
  <c r="CA41" i="3"/>
  <c r="BZ42" i="3"/>
  <c r="CA42" i="3"/>
  <c r="BZ43" i="3"/>
  <c r="CA43" i="3"/>
  <c r="BZ44" i="3"/>
  <c r="CA44" i="3"/>
  <c r="BZ45" i="3"/>
  <c r="CA45" i="3"/>
  <c r="BZ46" i="3"/>
  <c r="CA46" i="3"/>
  <c r="BZ47" i="3"/>
  <c r="CA47" i="3"/>
  <c r="BZ48" i="3"/>
  <c r="CA48" i="3"/>
  <c r="BZ49" i="3"/>
  <c r="CA49" i="3"/>
  <c r="BZ50" i="3"/>
  <c r="CA50" i="3"/>
  <c r="BZ51" i="3"/>
  <c r="CA51" i="3"/>
  <c r="BZ52" i="3"/>
  <c r="CA52" i="3"/>
  <c r="BZ53" i="3"/>
  <c r="CA53" i="3"/>
  <c r="BZ54" i="3"/>
  <c r="CA54" i="3"/>
  <c r="BZ55" i="3"/>
  <c r="CA55" i="3"/>
  <c r="BZ56" i="3"/>
  <c r="CA56" i="3"/>
  <c r="BZ57" i="3"/>
  <c r="CA57" i="3"/>
  <c r="BZ58" i="3"/>
  <c r="CA58" i="3"/>
  <c r="BZ59" i="3"/>
  <c r="CA59" i="3"/>
  <c r="CA11" i="3"/>
  <c r="BZ11" i="3"/>
  <c r="BS12" i="3"/>
  <c r="BT12" i="3"/>
  <c r="BS13" i="3"/>
  <c r="BT13" i="3"/>
  <c r="BS14" i="3"/>
  <c r="BT14" i="3"/>
  <c r="BS15" i="3"/>
  <c r="BT15" i="3"/>
  <c r="BS16" i="3"/>
  <c r="BT16" i="3"/>
  <c r="BS17" i="3"/>
  <c r="BT17" i="3"/>
  <c r="BS18" i="3"/>
  <c r="BT18" i="3"/>
  <c r="BS19" i="3"/>
  <c r="BT19" i="3"/>
  <c r="BS20" i="3"/>
  <c r="BT20" i="3"/>
  <c r="BS21" i="3"/>
  <c r="BT21" i="3"/>
  <c r="BS22" i="3"/>
  <c r="BT22" i="3"/>
  <c r="BS23" i="3"/>
  <c r="BT23" i="3"/>
  <c r="BS24" i="3"/>
  <c r="BT24" i="3"/>
  <c r="BS25" i="3"/>
  <c r="BT25" i="3"/>
  <c r="BS26" i="3"/>
  <c r="BT26" i="3"/>
  <c r="BS27" i="3"/>
  <c r="BT27" i="3"/>
  <c r="BS28" i="3"/>
  <c r="BT28" i="3"/>
  <c r="BS29" i="3"/>
  <c r="BT29" i="3"/>
  <c r="BS30" i="3"/>
  <c r="BT30" i="3"/>
  <c r="BS31" i="3"/>
  <c r="BT31" i="3"/>
  <c r="BS32" i="3"/>
  <c r="BT32" i="3"/>
  <c r="BS33" i="3"/>
  <c r="BT33" i="3"/>
  <c r="BS34" i="3"/>
  <c r="BT34" i="3"/>
  <c r="BS35" i="3"/>
  <c r="BT35" i="3"/>
  <c r="BS36" i="3"/>
  <c r="BT36" i="3"/>
  <c r="BS37" i="3"/>
  <c r="BT37" i="3"/>
  <c r="BS38" i="3"/>
  <c r="BT38" i="3"/>
  <c r="BS39" i="3"/>
  <c r="BT39" i="3"/>
  <c r="BS40" i="3"/>
  <c r="BT40" i="3"/>
  <c r="BS41" i="3"/>
  <c r="BT41" i="3"/>
  <c r="BS42" i="3"/>
  <c r="BT42" i="3"/>
  <c r="BS43" i="3"/>
  <c r="BT43" i="3"/>
  <c r="BS44" i="3"/>
  <c r="BT44" i="3"/>
  <c r="BS45" i="3"/>
  <c r="BT45" i="3"/>
  <c r="BS46" i="3"/>
  <c r="BT46" i="3"/>
  <c r="BS47" i="3"/>
  <c r="BT47" i="3"/>
  <c r="BS48" i="3"/>
  <c r="BT48" i="3"/>
  <c r="BS49" i="3"/>
  <c r="BT49" i="3"/>
  <c r="BS50" i="3"/>
  <c r="BT50" i="3"/>
  <c r="BS51" i="3"/>
  <c r="BT51" i="3"/>
  <c r="BS52" i="3"/>
  <c r="BT52" i="3"/>
  <c r="BS53" i="3"/>
  <c r="BT53" i="3"/>
  <c r="BS54" i="3"/>
  <c r="BT54" i="3"/>
  <c r="BS55" i="3"/>
  <c r="BT55" i="3"/>
  <c r="BS56" i="3"/>
  <c r="BT56" i="3"/>
  <c r="BS57" i="3"/>
  <c r="BT57" i="3"/>
  <c r="BS58" i="3"/>
  <c r="BT58" i="3"/>
  <c r="BS59" i="3"/>
  <c r="BT59" i="3"/>
  <c r="BS60" i="3"/>
  <c r="BT60" i="3"/>
  <c r="BS61" i="3"/>
  <c r="BT61" i="3"/>
  <c r="BS62" i="3"/>
  <c r="BT62" i="3"/>
  <c r="BS63" i="3"/>
  <c r="BT63" i="3"/>
  <c r="BS64" i="3"/>
  <c r="BT64" i="3"/>
  <c r="BT11" i="3"/>
  <c r="BS11" i="3"/>
  <c r="BL12" i="3"/>
  <c r="BM12" i="3"/>
  <c r="BL13" i="3"/>
  <c r="BM13" i="3"/>
  <c r="BL14" i="3"/>
  <c r="BM14" i="3"/>
  <c r="BL15" i="3"/>
  <c r="BM15" i="3"/>
  <c r="BL16" i="3"/>
  <c r="BM16" i="3"/>
  <c r="BL17" i="3"/>
  <c r="BM17" i="3"/>
  <c r="BL18" i="3"/>
  <c r="BM18" i="3"/>
  <c r="BL19" i="3"/>
  <c r="BM19" i="3"/>
  <c r="BL20" i="3"/>
  <c r="BM20" i="3"/>
  <c r="BL21" i="3"/>
  <c r="BM21" i="3"/>
  <c r="BL22" i="3"/>
  <c r="BM22" i="3"/>
  <c r="BL23" i="3"/>
  <c r="BM23" i="3"/>
  <c r="BL24" i="3"/>
  <c r="BM24" i="3"/>
  <c r="BL25" i="3"/>
  <c r="BM25" i="3"/>
  <c r="BL26" i="3"/>
  <c r="BM26" i="3"/>
  <c r="BL27" i="3"/>
  <c r="BM27" i="3"/>
  <c r="BL28" i="3"/>
  <c r="BM28" i="3"/>
  <c r="BL29" i="3"/>
  <c r="BM29" i="3"/>
  <c r="BL30" i="3"/>
  <c r="BM30" i="3"/>
  <c r="BL31" i="3"/>
  <c r="BM31" i="3"/>
  <c r="BL32" i="3"/>
  <c r="BM32" i="3"/>
  <c r="BL33" i="3"/>
  <c r="BM33" i="3"/>
  <c r="BL34" i="3"/>
  <c r="BM34" i="3"/>
  <c r="BL35" i="3"/>
  <c r="BM35" i="3"/>
  <c r="BL36" i="3"/>
  <c r="BM36" i="3"/>
  <c r="BL37" i="3"/>
  <c r="BM37" i="3"/>
  <c r="BL38" i="3"/>
  <c r="BM38" i="3"/>
  <c r="BL39" i="3"/>
  <c r="BM39" i="3"/>
  <c r="BL40" i="3"/>
  <c r="BM40" i="3"/>
  <c r="BL41" i="3"/>
  <c r="BM41" i="3"/>
  <c r="BL42" i="3"/>
  <c r="BM42" i="3"/>
  <c r="BL43" i="3"/>
  <c r="BM43" i="3"/>
  <c r="BL44" i="3"/>
  <c r="BM44" i="3"/>
  <c r="BL45" i="3"/>
  <c r="BM45" i="3"/>
  <c r="BL46" i="3"/>
  <c r="BM46" i="3"/>
  <c r="BL47" i="3"/>
  <c r="BM47" i="3"/>
  <c r="BL48" i="3"/>
  <c r="BM48" i="3"/>
  <c r="BL49" i="3"/>
  <c r="BM49" i="3"/>
  <c r="BL50" i="3"/>
  <c r="BM50" i="3"/>
  <c r="BL51" i="3"/>
  <c r="BM51" i="3"/>
  <c r="BL52" i="3"/>
  <c r="BM52" i="3"/>
  <c r="BL53" i="3"/>
  <c r="BM53" i="3"/>
  <c r="BL54" i="3"/>
  <c r="BM54" i="3"/>
  <c r="BL55" i="3"/>
  <c r="BM55" i="3"/>
  <c r="BL56" i="3"/>
  <c r="BM56" i="3"/>
  <c r="BL57" i="3"/>
  <c r="BM57" i="3"/>
  <c r="BL58" i="3"/>
  <c r="BM58" i="3"/>
  <c r="BL59" i="3"/>
  <c r="BM59" i="3"/>
  <c r="BL60" i="3"/>
  <c r="BM60" i="3"/>
  <c r="BL61" i="3"/>
  <c r="BM61" i="3"/>
  <c r="BL62" i="3"/>
  <c r="BM62" i="3"/>
  <c r="BL63" i="3"/>
  <c r="BM63" i="3"/>
  <c r="BL64" i="3"/>
  <c r="BM64" i="3"/>
  <c r="BL65" i="3"/>
  <c r="BM65" i="3"/>
  <c r="BL66" i="3"/>
  <c r="BM66" i="3"/>
  <c r="BL67" i="3"/>
  <c r="BM67" i="3"/>
  <c r="BL68" i="3"/>
  <c r="BM68" i="3"/>
  <c r="BL69" i="3"/>
  <c r="BM69" i="3"/>
  <c r="BL70" i="3"/>
  <c r="BM70" i="3"/>
  <c r="BL71" i="3"/>
  <c r="BM71" i="3"/>
  <c r="BL72" i="3"/>
  <c r="BM72" i="3"/>
  <c r="BL73" i="3"/>
  <c r="BM73" i="3"/>
  <c r="BL74" i="3"/>
  <c r="BM74" i="3"/>
  <c r="BL75" i="3"/>
  <c r="BM75" i="3"/>
  <c r="BL76" i="3"/>
  <c r="BM76" i="3"/>
  <c r="BL77" i="3"/>
  <c r="BM77" i="3"/>
  <c r="BL78" i="3"/>
  <c r="BM78" i="3"/>
  <c r="BL79" i="3"/>
  <c r="BM79" i="3"/>
  <c r="BL80" i="3"/>
  <c r="BM80" i="3"/>
  <c r="BL81" i="3"/>
  <c r="BM81" i="3"/>
  <c r="BL82" i="3"/>
  <c r="BM82" i="3"/>
  <c r="BL83" i="3"/>
  <c r="BM83" i="3"/>
  <c r="BL84" i="3"/>
  <c r="BM84" i="3"/>
  <c r="BL85" i="3"/>
  <c r="BM85" i="3"/>
  <c r="BL86" i="3"/>
  <c r="BM86" i="3"/>
  <c r="BL87" i="3"/>
  <c r="BM87" i="3"/>
  <c r="BL88" i="3"/>
  <c r="BM88" i="3"/>
  <c r="BL89" i="3"/>
  <c r="BM89" i="3"/>
  <c r="BL90" i="3"/>
  <c r="BM90" i="3"/>
  <c r="BL91" i="3"/>
  <c r="BM91" i="3"/>
  <c r="BL92" i="3"/>
  <c r="BM92" i="3"/>
  <c r="BL93" i="3"/>
  <c r="BM93" i="3"/>
  <c r="BL94" i="3"/>
  <c r="BM94" i="3"/>
  <c r="BL95" i="3"/>
  <c r="BM95" i="3"/>
  <c r="BL96" i="3"/>
  <c r="BM96" i="3"/>
  <c r="BL97" i="3"/>
  <c r="BM97" i="3"/>
  <c r="BL98" i="3"/>
  <c r="BM98" i="3"/>
  <c r="BL99" i="3"/>
  <c r="BM99" i="3"/>
  <c r="BL100" i="3"/>
  <c r="BM100" i="3"/>
  <c r="BL101" i="3"/>
  <c r="BM101" i="3"/>
  <c r="BL102" i="3"/>
  <c r="BM102" i="3"/>
  <c r="BL103" i="3"/>
  <c r="BM103" i="3"/>
  <c r="BL104" i="3"/>
  <c r="BM104" i="3"/>
  <c r="BL105" i="3"/>
  <c r="BM105" i="3"/>
  <c r="BL106" i="3"/>
  <c r="BM106" i="3"/>
  <c r="BL107" i="3"/>
  <c r="BM107" i="3"/>
  <c r="BL108" i="3"/>
  <c r="BM108" i="3"/>
  <c r="BL109" i="3"/>
  <c r="BM109" i="3"/>
  <c r="BL110" i="3"/>
  <c r="BM110" i="3"/>
  <c r="BL111" i="3"/>
  <c r="BM111" i="3"/>
  <c r="BL112" i="3"/>
  <c r="BM112" i="3"/>
  <c r="BL113" i="3"/>
  <c r="BM113" i="3"/>
  <c r="BL114" i="3"/>
  <c r="BM114" i="3"/>
  <c r="BL115" i="3"/>
  <c r="BM115" i="3"/>
  <c r="BL116" i="3"/>
  <c r="BM116" i="3"/>
  <c r="BL117" i="3"/>
  <c r="BM117" i="3"/>
  <c r="BL118" i="3"/>
  <c r="BM118" i="3"/>
  <c r="BL119" i="3"/>
  <c r="BM119" i="3"/>
  <c r="BL120" i="3"/>
  <c r="BM120" i="3"/>
  <c r="BL121" i="3"/>
  <c r="BM121" i="3"/>
  <c r="BL122" i="3"/>
  <c r="BM122" i="3"/>
  <c r="BL123" i="3"/>
  <c r="BM123" i="3"/>
  <c r="BL124" i="3"/>
  <c r="BM124" i="3"/>
  <c r="BL125" i="3"/>
  <c r="BM125" i="3"/>
  <c r="BL126" i="3"/>
  <c r="BM126" i="3"/>
  <c r="BL127" i="3"/>
  <c r="BM127" i="3"/>
  <c r="BL128" i="3"/>
  <c r="BM128" i="3"/>
  <c r="BL129" i="3"/>
  <c r="BM129" i="3"/>
  <c r="BL130" i="3"/>
  <c r="BM130" i="3"/>
  <c r="BL131" i="3"/>
  <c r="BM131" i="3"/>
  <c r="BL132" i="3"/>
  <c r="BM132" i="3"/>
  <c r="BL133" i="3"/>
  <c r="BM133" i="3"/>
  <c r="BL134" i="3"/>
  <c r="BM134" i="3"/>
  <c r="BL135" i="3"/>
  <c r="BM135" i="3"/>
  <c r="BL136" i="3"/>
  <c r="BM136" i="3"/>
  <c r="BL137" i="3"/>
  <c r="BM137" i="3"/>
  <c r="BL138" i="3"/>
  <c r="BM138" i="3"/>
  <c r="BL139" i="3"/>
  <c r="BM139" i="3"/>
  <c r="BL140" i="3"/>
  <c r="BM140" i="3"/>
  <c r="BL141" i="3"/>
  <c r="BM141" i="3"/>
  <c r="BL142" i="3"/>
  <c r="BM142" i="3"/>
  <c r="BL143" i="3"/>
  <c r="BM143" i="3"/>
  <c r="BL144" i="3"/>
  <c r="BM144" i="3"/>
  <c r="BL145" i="3"/>
  <c r="BM145" i="3"/>
  <c r="BL146" i="3"/>
  <c r="BM146" i="3"/>
  <c r="BM11" i="3"/>
  <c r="BL11" i="3"/>
  <c r="BE12" i="3"/>
  <c r="BF12" i="3"/>
  <c r="BE13" i="3"/>
  <c r="BF13" i="3"/>
  <c r="BE14" i="3"/>
  <c r="BF14" i="3"/>
  <c r="BE15" i="3"/>
  <c r="BF15" i="3"/>
  <c r="BE16" i="3"/>
  <c r="BF16" i="3"/>
  <c r="BE17" i="3"/>
  <c r="BF17" i="3"/>
  <c r="BE18" i="3"/>
  <c r="BF18" i="3"/>
  <c r="BE19" i="3"/>
  <c r="BF19" i="3"/>
  <c r="BE20" i="3"/>
  <c r="BF20" i="3"/>
  <c r="BE21" i="3"/>
  <c r="BF21" i="3"/>
  <c r="BE22" i="3"/>
  <c r="BF22" i="3"/>
  <c r="BE23" i="3"/>
  <c r="BF23" i="3"/>
  <c r="BE24" i="3"/>
  <c r="BF24" i="3"/>
  <c r="BE25" i="3"/>
  <c r="BF25" i="3"/>
  <c r="BE26" i="3"/>
  <c r="BF26" i="3"/>
  <c r="BE27" i="3"/>
  <c r="BF27" i="3"/>
  <c r="BE28" i="3"/>
  <c r="BF28" i="3"/>
  <c r="BE29" i="3"/>
  <c r="BF29" i="3"/>
  <c r="BE30" i="3"/>
  <c r="BF30" i="3"/>
  <c r="BE31" i="3"/>
  <c r="BF31" i="3"/>
  <c r="BE32" i="3"/>
  <c r="BF32" i="3"/>
  <c r="BE33" i="3"/>
  <c r="BF33" i="3"/>
  <c r="BE34" i="3"/>
  <c r="BF34" i="3"/>
  <c r="BE35" i="3"/>
  <c r="BF35" i="3"/>
  <c r="BE36" i="3"/>
  <c r="BF36" i="3"/>
  <c r="BE37" i="3"/>
  <c r="BF37" i="3"/>
  <c r="BE38" i="3"/>
  <c r="BF38" i="3"/>
  <c r="BE39" i="3"/>
  <c r="BF39" i="3"/>
  <c r="BE40" i="3"/>
  <c r="BF40" i="3"/>
  <c r="BE41" i="3"/>
  <c r="BF41" i="3"/>
  <c r="BE42" i="3"/>
  <c r="BF42" i="3"/>
  <c r="BE43" i="3"/>
  <c r="BF43" i="3"/>
  <c r="BE44" i="3"/>
  <c r="BF44" i="3"/>
  <c r="BE45" i="3"/>
  <c r="BF45" i="3"/>
  <c r="BE46" i="3"/>
  <c r="BF46" i="3"/>
  <c r="BE47" i="3"/>
  <c r="BF47" i="3"/>
  <c r="BE48" i="3"/>
  <c r="BF48" i="3"/>
  <c r="BE49" i="3"/>
  <c r="BF49" i="3"/>
  <c r="BE50" i="3"/>
  <c r="BF50" i="3"/>
  <c r="BE51" i="3"/>
  <c r="BF51" i="3"/>
  <c r="BE52" i="3"/>
  <c r="BF52" i="3"/>
  <c r="BE53" i="3"/>
  <c r="BF53" i="3"/>
  <c r="BE54" i="3"/>
  <c r="BF54" i="3"/>
  <c r="BE55" i="3"/>
  <c r="BF55" i="3"/>
  <c r="BE56" i="3"/>
  <c r="BF56" i="3"/>
  <c r="BE57" i="3"/>
  <c r="BF57" i="3"/>
  <c r="BE58" i="3"/>
  <c r="BF58" i="3"/>
  <c r="BE59" i="3"/>
  <c r="BF59" i="3"/>
  <c r="BE60" i="3"/>
  <c r="BF60" i="3"/>
  <c r="BE61" i="3"/>
  <c r="BF61" i="3"/>
  <c r="BE62" i="3"/>
  <c r="BF62" i="3"/>
  <c r="BE63" i="3"/>
  <c r="BF63" i="3"/>
  <c r="BE64" i="3"/>
  <c r="BF64" i="3"/>
  <c r="BE65" i="3"/>
  <c r="BF65" i="3"/>
  <c r="BE66" i="3"/>
  <c r="BF66" i="3"/>
  <c r="BE67" i="3"/>
  <c r="BF67" i="3"/>
  <c r="BE68" i="3"/>
  <c r="BF68" i="3"/>
  <c r="BE69" i="3"/>
  <c r="BF69" i="3"/>
  <c r="BE70" i="3"/>
  <c r="BF70" i="3"/>
  <c r="BE71" i="3"/>
  <c r="BF71" i="3"/>
  <c r="BE72" i="3"/>
  <c r="BF72" i="3"/>
  <c r="BE73" i="3"/>
  <c r="BF73" i="3"/>
  <c r="BE74" i="3"/>
  <c r="BF74" i="3"/>
  <c r="BE75" i="3"/>
  <c r="BF75" i="3"/>
  <c r="BE76" i="3"/>
  <c r="BF76" i="3"/>
  <c r="BE77" i="3"/>
  <c r="BF77" i="3"/>
  <c r="BE78" i="3"/>
  <c r="BF78" i="3"/>
  <c r="BE79" i="3"/>
  <c r="BF79" i="3"/>
  <c r="BE80" i="3"/>
  <c r="BF80" i="3"/>
  <c r="BE81" i="3"/>
  <c r="BF81" i="3"/>
  <c r="BE82" i="3"/>
  <c r="BF82" i="3"/>
  <c r="BE83" i="3"/>
  <c r="BF83" i="3"/>
  <c r="BE84" i="3"/>
  <c r="BF84" i="3"/>
  <c r="BE85" i="3"/>
  <c r="BF85" i="3"/>
  <c r="BE86" i="3"/>
  <c r="BF86" i="3"/>
  <c r="BE87" i="3"/>
  <c r="BF87" i="3"/>
  <c r="BE88" i="3"/>
  <c r="BF88" i="3"/>
  <c r="BE89" i="3"/>
  <c r="BF89" i="3"/>
  <c r="BE90" i="3"/>
  <c r="BF90" i="3"/>
  <c r="BE91" i="3"/>
  <c r="BF91" i="3"/>
  <c r="BE92" i="3"/>
  <c r="BF92" i="3"/>
  <c r="BE93" i="3"/>
  <c r="BF93" i="3"/>
  <c r="BE94" i="3"/>
  <c r="BF94" i="3"/>
  <c r="BE95" i="3"/>
  <c r="BF95" i="3"/>
  <c r="BE96" i="3"/>
  <c r="BF96" i="3"/>
  <c r="BE97" i="3"/>
  <c r="BF97" i="3"/>
  <c r="BE98" i="3"/>
  <c r="BF98" i="3"/>
  <c r="BE99" i="3"/>
  <c r="BF99" i="3"/>
  <c r="BE100" i="3"/>
  <c r="BF100" i="3"/>
  <c r="BE101" i="3"/>
  <c r="BF101" i="3"/>
  <c r="BE102" i="3"/>
  <c r="BF102" i="3"/>
  <c r="BE103" i="3"/>
  <c r="BF103" i="3"/>
  <c r="BE104" i="3"/>
  <c r="BF104" i="3"/>
  <c r="BE105" i="3"/>
  <c r="BF105" i="3"/>
  <c r="BE106" i="3"/>
  <c r="BF106" i="3"/>
  <c r="BE107" i="3"/>
  <c r="BF107" i="3"/>
  <c r="BE108" i="3"/>
  <c r="BF108" i="3"/>
  <c r="BE109" i="3"/>
  <c r="BF109" i="3"/>
  <c r="BE110" i="3"/>
  <c r="BF110" i="3"/>
  <c r="BE111" i="3"/>
  <c r="BF111" i="3"/>
  <c r="BE112" i="3"/>
  <c r="BF112" i="3"/>
  <c r="BE113" i="3"/>
  <c r="BF113" i="3"/>
  <c r="BE114" i="3"/>
  <c r="BF114" i="3"/>
  <c r="BE115" i="3"/>
  <c r="BF115" i="3"/>
  <c r="BE116" i="3"/>
  <c r="BF116" i="3"/>
  <c r="BE117" i="3"/>
  <c r="BF117" i="3"/>
  <c r="BE118" i="3"/>
  <c r="BF118" i="3"/>
  <c r="BE119" i="3"/>
  <c r="BF119" i="3"/>
  <c r="BE120" i="3"/>
  <c r="BF120" i="3"/>
  <c r="BE121" i="3"/>
  <c r="BF121" i="3"/>
  <c r="BE122" i="3"/>
  <c r="BF122" i="3"/>
  <c r="BE123" i="3"/>
  <c r="BF123" i="3"/>
  <c r="BE124" i="3"/>
  <c r="BF124" i="3"/>
  <c r="BE125" i="3"/>
  <c r="BF125" i="3"/>
  <c r="BE126" i="3"/>
  <c r="BF126" i="3"/>
  <c r="BE127" i="3"/>
  <c r="BF127" i="3"/>
  <c r="BE128" i="3"/>
  <c r="BF128" i="3"/>
  <c r="BE129" i="3"/>
  <c r="BF129" i="3"/>
  <c r="BE130" i="3"/>
  <c r="BF130" i="3"/>
  <c r="BE131" i="3"/>
  <c r="BF131" i="3"/>
  <c r="BE132" i="3"/>
  <c r="BF132" i="3"/>
  <c r="BE133" i="3"/>
  <c r="BF133" i="3"/>
  <c r="BE134" i="3"/>
  <c r="BF134" i="3"/>
  <c r="BF11" i="3"/>
  <c r="BE11" i="3"/>
  <c r="AY28" i="3"/>
  <c r="AX28" i="3"/>
  <c r="AY27" i="3"/>
  <c r="AX27" i="3"/>
  <c r="AY26" i="3"/>
  <c r="AX26" i="3"/>
  <c r="AY25" i="3"/>
  <c r="AX25" i="3"/>
  <c r="AY24" i="3"/>
  <c r="AX24" i="3"/>
  <c r="AY23" i="3"/>
  <c r="AX23" i="3"/>
  <c r="AY22" i="3"/>
  <c r="AX22" i="3"/>
  <c r="AY21" i="3"/>
  <c r="AX21" i="3"/>
  <c r="AY20" i="3"/>
  <c r="AX20" i="3"/>
  <c r="AY19" i="3"/>
  <c r="AX19" i="3"/>
  <c r="AY18" i="3"/>
  <c r="AX18" i="3"/>
  <c r="AY17" i="3"/>
  <c r="AX17" i="3"/>
  <c r="AY16" i="3"/>
  <c r="AX16" i="3"/>
  <c r="AY15" i="3"/>
  <c r="AX15" i="3"/>
  <c r="AY14" i="3"/>
  <c r="AX14" i="3"/>
  <c r="AY13" i="3"/>
  <c r="AX13" i="3"/>
  <c r="AY12" i="3"/>
  <c r="AX12" i="3"/>
  <c r="AY11" i="3"/>
  <c r="AX11" i="3"/>
  <c r="AR28" i="3"/>
  <c r="AQ28" i="3"/>
  <c r="AR27" i="3"/>
  <c r="AQ27" i="3"/>
  <c r="AR26" i="3"/>
  <c r="AQ26" i="3"/>
  <c r="AR25" i="3"/>
  <c r="AQ25" i="3"/>
  <c r="AR24" i="3"/>
  <c r="AQ24" i="3"/>
  <c r="AR23" i="3"/>
  <c r="AQ23" i="3"/>
  <c r="AR22" i="3"/>
  <c r="AQ22" i="3"/>
  <c r="AR21" i="3"/>
  <c r="AQ21" i="3"/>
  <c r="AR20" i="3"/>
  <c r="AQ20" i="3"/>
  <c r="AR19" i="3"/>
  <c r="AQ19" i="3"/>
  <c r="AR18" i="3"/>
  <c r="AQ18" i="3"/>
  <c r="AR17" i="3"/>
  <c r="AQ17" i="3"/>
  <c r="AR16" i="3"/>
  <c r="AQ16" i="3"/>
  <c r="AR15" i="3"/>
  <c r="AQ15" i="3"/>
  <c r="AR14" i="3"/>
  <c r="AQ14" i="3"/>
  <c r="AR13" i="3"/>
  <c r="AQ13" i="3"/>
  <c r="AR12" i="3"/>
  <c r="AQ12" i="3"/>
  <c r="AR11" i="3"/>
  <c r="AQ11" i="3"/>
  <c r="AK28" i="3"/>
  <c r="AJ28" i="3"/>
  <c r="AK27" i="3"/>
  <c r="AJ27" i="3"/>
  <c r="AK26" i="3"/>
  <c r="AJ26" i="3"/>
  <c r="AK25" i="3"/>
  <c r="AJ25" i="3"/>
  <c r="AK24" i="3"/>
  <c r="AJ24" i="3"/>
  <c r="AK23" i="3"/>
  <c r="AJ23" i="3"/>
  <c r="AK22" i="3"/>
  <c r="AJ22" i="3"/>
  <c r="AK21" i="3"/>
  <c r="AJ21" i="3"/>
  <c r="AK20" i="3"/>
  <c r="AJ20" i="3"/>
  <c r="AK19" i="3"/>
  <c r="AJ19" i="3"/>
  <c r="AK18" i="3"/>
  <c r="AJ18" i="3"/>
  <c r="AK17" i="3"/>
  <c r="AJ17" i="3"/>
  <c r="AK16" i="3"/>
  <c r="AJ16" i="3"/>
  <c r="AK15" i="3"/>
  <c r="AJ15" i="3"/>
  <c r="AK14" i="3"/>
  <c r="AJ14" i="3"/>
  <c r="AK13" i="3"/>
  <c r="AJ13" i="3"/>
  <c r="AK12" i="3"/>
  <c r="AJ12" i="3"/>
  <c r="AK11" i="3"/>
  <c r="AJ11" i="3"/>
  <c r="AD81" i="3"/>
  <c r="AC81" i="3"/>
  <c r="AD80" i="3"/>
  <c r="AC80" i="3"/>
  <c r="AD79" i="3"/>
  <c r="AC79" i="3"/>
  <c r="AD78" i="3"/>
  <c r="AC78" i="3"/>
  <c r="AD77" i="3"/>
  <c r="AC77" i="3"/>
  <c r="AD76" i="3"/>
  <c r="AC76" i="3"/>
  <c r="AD75" i="3"/>
  <c r="AC75" i="3"/>
  <c r="AD74" i="3"/>
  <c r="AC74" i="3"/>
  <c r="AD73" i="3"/>
  <c r="AC73" i="3"/>
  <c r="AD72" i="3"/>
  <c r="AC72" i="3"/>
  <c r="AD71" i="3"/>
  <c r="AC71" i="3"/>
  <c r="AD70" i="3"/>
  <c r="AC70" i="3"/>
  <c r="AD69" i="3"/>
  <c r="AC69" i="3"/>
  <c r="AD68" i="3"/>
  <c r="AC68" i="3"/>
  <c r="AD67" i="3"/>
  <c r="AC67" i="3"/>
  <c r="AD66" i="3"/>
  <c r="AC66" i="3"/>
  <c r="AD65" i="3"/>
  <c r="AC65" i="3"/>
  <c r="AD64" i="3"/>
  <c r="AC64" i="3"/>
  <c r="AD63" i="3"/>
  <c r="AC63" i="3"/>
  <c r="AD62" i="3"/>
  <c r="AC62" i="3"/>
  <c r="AD61" i="3"/>
  <c r="AC61" i="3"/>
  <c r="AD60" i="3"/>
  <c r="AC60" i="3"/>
  <c r="AD59" i="3"/>
  <c r="AC59" i="3"/>
  <c r="AD58" i="3"/>
  <c r="AC58" i="3"/>
  <c r="AD57" i="3"/>
  <c r="AC57" i="3"/>
  <c r="AD56" i="3"/>
  <c r="AC56" i="3"/>
  <c r="AD55" i="3"/>
  <c r="AC55" i="3"/>
  <c r="AD54" i="3"/>
  <c r="AC54" i="3"/>
  <c r="AD53" i="3"/>
  <c r="AC53" i="3"/>
  <c r="AD52" i="3"/>
  <c r="AC52" i="3"/>
  <c r="AD51" i="3"/>
  <c r="AC51" i="3"/>
  <c r="AD50" i="3"/>
  <c r="AC50" i="3"/>
  <c r="AD49" i="3"/>
  <c r="AC49" i="3"/>
  <c r="AD48" i="3"/>
  <c r="AC48" i="3"/>
  <c r="AD47" i="3"/>
  <c r="AC47" i="3"/>
  <c r="AD46" i="3"/>
  <c r="AC46" i="3"/>
  <c r="AD45" i="3"/>
  <c r="AC45" i="3"/>
  <c r="AD44" i="3"/>
  <c r="AC44" i="3"/>
  <c r="AD43" i="3"/>
  <c r="AC43" i="3"/>
  <c r="AD42" i="3"/>
  <c r="AC42" i="3"/>
  <c r="AD41" i="3"/>
  <c r="AC41" i="3"/>
  <c r="AD40" i="3"/>
  <c r="AC40" i="3"/>
  <c r="AD39" i="3"/>
  <c r="AC39" i="3"/>
  <c r="AD38" i="3"/>
  <c r="AC38" i="3"/>
  <c r="AD37" i="3"/>
  <c r="AC37" i="3"/>
  <c r="AD36" i="3"/>
  <c r="AC36" i="3"/>
  <c r="AD35" i="3"/>
  <c r="AC35" i="3"/>
  <c r="AD34" i="3"/>
  <c r="AC34" i="3"/>
  <c r="AD33" i="3"/>
  <c r="AC33" i="3"/>
  <c r="AD32" i="3"/>
  <c r="AC32" i="3"/>
  <c r="AD31" i="3"/>
  <c r="AC31" i="3"/>
  <c r="AD30" i="3"/>
  <c r="AC30" i="3"/>
  <c r="AD29" i="3"/>
  <c r="AC29" i="3"/>
  <c r="AD28" i="3"/>
  <c r="AC28" i="3"/>
  <c r="AD27" i="3"/>
  <c r="AC27" i="3"/>
  <c r="AD26" i="3"/>
  <c r="AC26" i="3"/>
  <c r="AD25" i="3"/>
  <c r="AC25" i="3"/>
  <c r="AD24" i="3"/>
  <c r="AC24" i="3"/>
  <c r="AD23" i="3"/>
  <c r="AC23" i="3"/>
  <c r="AD22" i="3"/>
  <c r="AC22" i="3"/>
  <c r="AD21" i="3"/>
  <c r="AC21" i="3"/>
  <c r="AD20" i="3"/>
  <c r="AC20" i="3"/>
  <c r="AD19" i="3"/>
  <c r="AC19" i="3"/>
  <c r="AD18" i="3"/>
  <c r="AC18" i="3"/>
  <c r="AD17" i="3"/>
  <c r="AC17" i="3"/>
  <c r="AD16" i="3"/>
  <c r="AC16" i="3"/>
  <c r="AD15" i="3"/>
  <c r="AC15" i="3"/>
  <c r="AD14" i="3"/>
  <c r="AC14" i="3"/>
  <c r="AD13" i="3"/>
  <c r="AC13" i="3"/>
  <c r="AD12" i="3"/>
  <c r="AC12" i="3"/>
  <c r="AD11" i="3"/>
  <c r="AC11" i="3"/>
  <c r="W81" i="3"/>
  <c r="V81" i="3"/>
  <c r="W80" i="3"/>
  <c r="V80" i="3"/>
  <c r="W79" i="3"/>
  <c r="V79" i="3"/>
  <c r="W78" i="3"/>
  <c r="V78" i="3"/>
  <c r="W77" i="3"/>
  <c r="V77" i="3"/>
  <c r="W76" i="3"/>
  <c r="V76" i="3"/>
  <c r="W75" i="3"/>
  <c r="V75" i="3"/>
  <c r="W74" i="3"/>
  <c r="V74" i="3"/>
  <c r="W73" i="3"/>
  <c r="V73" i="3"/>
  <c r="W72" i="3"/>
  <c r="V72" i="3"/>
  <c r="W71" i="3"/>
  <c r="V71" i="3"/>
  <c r="W70" i="3"/>
  <c r="V70" i="3"/>
  <c r="W69" i="3"/>
  <c r="V69" i="3"/>
  <c r="W68" i="3"/>
  <c r="V68" i="3"/>
  <c r="W67" i="3"/>
  <c r="V67" i="3"/>
  <c r="W66" i="3"/>
  <c r="V66" i="3"/>
  <c r="W65" i="3"/>
  <c r="V65" i="3"/>
  <c r="W64" i="3"/>
  <c r="V64" i="3"/>
  <c r="W63" i="3"/>
  <c r="V63" i="3"/>
  <c r="W62" i="3"/>
  <c r="V62" i="3"/>
  <c r="W61" i="3"/>
  <c r="V61" i="3"/>
  <c r="W60" i="3"/>
  <c r="V60" i="3"/>
  <c r="W59" i="3"/>
  <c r="V59" i="3"/>
  <c r="W58" i="3"/>
  <c r="V58" i="3"/>
  <c r="W57" i="3"/>
  <c r="V57" i="3"/>
  <c r="W56" i="3"/>
  <c r="V56" i="3"/>
  <c r="W55" i="3"/>
  <c r="V55" i="3"/>
  <c r="W54" i="3"/>
  <c r="V54" i="3"/>
  <c r="W53" i="3"/>
  <c r="V53" i="3"/>
  <c r="W52" i="3"/>
  <c r="V52" i="3"/>
  <c r="W51" i="3"/>
  <c r="V51" i="3"/>
  <c r="W50" i="3"/>
  <c r="V50" i="3"/>
  <c r="W49" i="3"/>
  <c r="V49" i="3"/>
  <c r="W48" i="3"/>
  <c r="V48" i="3"/>
  <c r="W47" i="3"/>
  <c r="V47" i="3"/>
  <c r="W46" i="3"/>
  <c r="V46" i="3"/>
  <c r="W45" i="3"/>
  <c r="V45" i="3"/>
  <c r="W44" i="3"/>
  <c r="V44" i="3"/>
  <c r="W43" i="3"/>
  <c r="V43" i="3"/>
  <c r="W42" i="3"/>
  <c r="V42" i="3"/>
  <c r="W41" i="3"/>
  <c r="V41" i="3"/>
  <c r="W40" i="3"/>
  <c r="V40" i="3"/>
  <c r="W39" i="3"/>
  <c r="V39" i="3"/>
  <c r="W38" i="3"/>
  <c r="V38" i="3"/>
  <c r="W37" i="3"/>
  <c r="V37" i="3"/>
  <c r="W36" i="3"/>
  <c r="V36" i="3"/>
  <c r="W35" i="3"/>
  <c r="V35" i="3"/>
  <c r="W34" i="3"/>
  <c r="V34" i="3"/>
  <c r="W33" i="3"/>
  <c r="V33" i="3"/>
  <c r="W32" i="3"/>
  <c r="V32" i="3"/>
  <c r="W31" i="3"/>
  <c r="V31" i="3"/>
  <c r="W30" i="3"/>
  <c r="V30" i="3"/>
  <c r="W29" i="3"/>
  <c r="V29" i="3"/>
  <c r="W28" i="3"/>
  <c r="V28" i="3"/>
  <c r="W27" i="3"/>
  <c r="V27" i="3"/>
  <c r="W26" i="3"/>
  <c r="V26" i="3"/>
  <c r="W25" i="3"/>
  <c r="V25" i="3"/>
  <c r="W24" i="3"/>
  <c r="V24" i="3"/>
  <c r="W23" i="3"/>
  <c r="V23" i="3"/>
  <c r="W22" i="3"/>
  <c r="V22" i="3"/>
  <c r="W21" i="3"/>
  <c r="V21" i="3"/>
  <c r="W20" i="3"/>
  <c r="V20" i="3"/>
  <c r="W19" i="3"/>
  <c r="V19" i="3"/>
  <c r="W18" i="3"/>
  <c r="V18" i="3"/>
  <c r="W17" i="3"/>
  <c r="V17" i="3"/>
  <c r="W16" i="3"/>
  <c r="V16" i="3"/>
  <c r="W15" i="3"/>
  <c r="V15" i="3"/>
  <c r="W14" i="3"/>
  <c r="V14" i="3"/>
  <c r="W13" i="3"/>
  <c r="V13" i="3"/>
  <c r="W12" i="3"/>
  <c r="V12" i="3"/>
  <c r="W11" i="3"/>
  <c r="V11" i="3"/>
  <c r="P81" i="3"/>
  <c r="O81" i="3"/>
  <c r="P80" i="3"/>
  <c r="O80" i="3"/>
  <c r="P79" i="3"/>
  <c r="O79" i="3"/>
  <c r="P78" i="3"/>
  <c r="O78" i="3"/>
  <c r="P77" i="3"/>
  <c r="O77" i="3"/>
  <c r="P76" i="3"/>
  <c r="O76" i="3"/>
  <c r="P75" i="3"/>
  <c r="O75" i="3"/>
  <c r="P74" i="3"/>
  <c r="O74" i="3"/>
  <c r="P73" i="3"/>
  <c r="O73" i="3"/>
  <c r="P72" i="3"/>
  <c r="O72" i="3"/>
  <c r="P71" i="3"/>
  <c r="O71" i="3"/>
  <c r="P70" i="3"/>
  <c r="O70" i="3"/>
  <c r="P69" i="3"/>
  <c r="O69" i="3"/>
  <c r="P68" i="3"/>
  <c r="O68" i="3"/>
  <c r="P67" i="3"/>
  <c r="O67" i="3"/>
  <c r="P66" i="3"/>
  <c r="O66" i="3"/>
  <c r="P65" i="3"/>
  <c r="O65" i="3"/>
  <c r="P64" i="3"/>
  <c r="O64" i="3"/>
  <c r="P63" i="3"/>
  <c r="O63" i="3"/>
  <c r="P62" i="3"/>
  <c r="O62" i="3"/>
  <c r="P61" i="3"/>
  <c r="O61" i="3"/>
  <c r="P60" i="3"/>
  <c r="O60" i="3"/>
  <c r="P59" i="3"/>
  <c r="O59" i="3"/>
  <c r="P58" i="3"/>
  <c r="O58" i="3"/>
  <c r="P57" i="3"/>
  <c r="O57" i="3"/>
  <c r="P56" i="3"/>
  <c r="O56" i="3"/>
  <c r="P55" i="3"/>
  <c r="O55" i="3"/>
  <c r="P54" i="3"/>
  <c r="O54" i="3"/>
  <c r="P53" i="3"/>
  <c r="O53" i="3"/>
  <c r="P52" i="3"/>
  <c r="O52" i="3"/>
  <c r="P51" i="3"/>
  <c r="O51" i="3"/>
  <c r="P50" i="3"/>
  <c r="O50" i="3"/>
  <c r="P49" i="3"/>
  <c r="O49" i="3"/>
  <c r="P48" i="3"/>
  <c r="O48" i="3"/>
  <c r="P47" i="3"/>
  <c r="O47" i="3"/>
  <c r="P46" i="3"/>
  <c r="O46" i="3"/>
  <c r="P45" i="3"/>
  <c r="O45" i="3"/>
  <c r="P44" i="3"/>
  <c r="O44" i="3"/>
  <c r="P43" i="3"/>
  <c r="O43" i="3"/>
  <c r="P42" i="3"/>
  <c r="O42" i="3"/>
  <c r="P41" i="3"/>
  <c r="O41" i="3"/>
  <c r="P40" i="3"/>
  <c r="O40" i="3"/>
  <c r="P39" i="3"/>
  <c r="O39" i="3"/>
  <c r="P38" i="3"/>
  <c r="O38" i="3"/>
  <c r="P37" i="3"/>
  <c r="O37" i="3"/>
  <c r="P36" i="3"/>
  <c r="O36" i="3"/>
  <c r="P35" i="3"/>
  <c r="O35" i="3"/>
  <c r="P34" i="3"/>
  <c r="O34" i="3"/>
  <c r="P33" i="3"/>
  <c r="O33" i="3"/>
  <c r="P32" i="3"/>
  <c r="O32" i="3"/>
  <c r="P31" i="3"/>
  <c r="O31" i="3"/>
  <c r="P30" i="3"/>
  <c r="O30" i="3"/>
  <c r="P29" i="3"/>
  <c r="O29" i="3"/>
  <c r="P28" i="3"/>
  <c r="O28" i="3"/>
  <c r="P27" i="3"/>
  <c r="O27" i="3"/>
  <c r="P26" i="3"/>
  <c r="O26" i="3"/>
  <c r="P25" i="3"/>
  <c r="O25" i="3"/>
  <c r="P24" i="3"/>
  <c r="O24" i="3"/>
  <c r="P23" i="3"/>
  <c r="O23" i="3"/>
  <c r="P22" i="3"/>
  <c r="O22" i="3"/>
  <c r="P21" i="3"/>
  <c r="O21" i="3"/>
  <c r="P20" i="3"/>
  <c r="O20" i="3"/>
  <c r="P19" i="3"/>
  <c r="O19" i="3"/>
  <c r="P18" i="3"/>
  <c r="O18" i="3"/>
  <c r="P17" i="3"/>
  <c r="O17" i="3"/>
  <c r="P16" i="3"/>
  <c r="O16" i="3"/>
  <c r="P15" i="3"/>
  <c r="O15" i="3"/>
  <c r="P14" i="3"/>
  <c r="O14" i="3"/>
  <c r="P13" i="3"/>
  <c r="O13" i="3"/>
  <c r="P12" i="3"/>
  <c r="O12" i="3"/>
  <c r="P11" i="3"/>
  <c r="O1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A38" i="3"/>
  <c r="B38" i="3"/>
  <c r="A39" i="3"/>
  <c r="B39" i="3"/>
  <c r="A40" i="3"/>
  <c r="B40" i="3"/>
  <c r="B11" i="3"/>
  <c r="A11" i="3"/>
  <c r="CY14" i="3" l="1"/>
  <c r="CY22" i="3"/>
  <c r="DA22" i="3" s="1"/>
  <c r="DB22" i="3" s="1"/>
  <c r="CY30" i="3"/>
  <c r="CY38" i="3"/>
  <c r="CY46" i="3"/>
  <c r="CY54" i="3"/>
  <c r="DA54" i="3" s="1"/>
  <c r="DB54" i="3" s="1"/>
  <c r="CY62" i="3"/>
  <c r="CY70" i="3"/>
  <c r="DA70" i="3" s="1"/>
  <c r="DB70" i="3" s="1"/>
  <c r="CY78" i="3"/>
  <c r="CY86" i="3"/>
  <c r="DA86" i="3" s="1"/>
  <c r="DB86" i="3" s="1"/>
  <c r="CY94" i="3"/>
  <c r="CY102" i="3"/>
  <c r="CY110" i="3"/>
  <c r="CY114" i="3"/>
  <c r="CY118" i="3"/>
  <c r="CY122" i="3"/>
  <c r="DA122" i="3" s="1"/>
  <c r="DB122" i="3" s="1"/>
  <c r="CZ14" i="3"/>
  <c r="CZ18" i="3"/>
  <c r="CZ22" i="3"/>
  <c r="CZ30" i="3"/>
  <c r="CZ34" i="3"/>
  <c r="CZ38" i="3"/>
  <c r="DA38" i="3" s="1"/>
  <c r="DB38" i="3" s="1"/>
  <c r="CZ42" i="3"/>
  <c r="CZ46" i="3"/>
  <c r="DA46" i="3" s="1"/>
  <c r="DB46" i="3" s="1"/>
  <c r="CZ50" i="3"/>
  <c r="CZ54" i="3"/>
  <c r="CZ58" i="3"/>
  <c r="CZ62" i="3"/>
  <c r="CZ66" i="3"/>
  <c r="CZ70" i="3"/>
  <c r="CZ74" i="3"/>
  <c r="CZ82" i="3"/>
  <c r="CZ86" i="3"/>
  <c r="CZ90" i="3"/>
  <c r="CZ94" i="3"/>
  <c r="CZ98" i="3"/>
  <c r="CZ102" i="3"/>
  <c r="CZ106" i="3"/>
  <c r="CZ110" i="3"/>
  <c r="CZ114" i="3"/>
  <c r="CZ118" i="3"/>
  <c r="DA118" i="3" s="1"/>
  <c r="DB118" i="3" s="1"/>
  <c r="CZ122" i="3"/>
  <c r="CZ126" i="3"/>
  <c r="CY19" i="3"/>
  <c r="CY35" i="3"/>
  <c r="CY43" i="3"/>
  <c r="DA43" i="3" s="1"/>
  <c r="DB43" i="3" s="1"/>
  <c r="CZ119" i="3"/>
  <c r="CY75" i="3"/>
  <c r="DA75" i="3" s="1"/>
  <c r="DB75" i="3" s="1"/>
  <c r="CY83" i="3"/>
  <c r="CY115" i="3"/>
  <c r="CZ113" i="3"/>
  <c r="CU62" i="3"/>
  <c r="CV62" i="3" s="1"/>
  <c r="CY27" i="3"/>
  <c r="CY51" i="3"/>
  <c r="CY59" i="3"/>
  <c r="CZ26" i="3"/>
  <c r="CZ78" i="3"/>
  <c r="CU21" i="3"/>
  <c r="CV21" i="3" s="1"/>
  <c r="CU17" i="3"/>
  <c r="CV17" i="3" s="1"/>
  <c r="CU13" i="3"/>
  <c r="CV13" i="3" s="1"/>
  <c r="CY11" i="3"/>
  <c r="CY15" i="3"/>
  <c r="CY23" i="3"/>
  <c r="CY31" i="3"/>
  <c r="CY39" i="3"/>
  <c r="CY47" i="3"/>
  <c r="CY55" i="3"/>
  <c r="CY63" i="3"/>
  <c r="CY71" i="3"/>
  <c r="CY79" i="3"/>
  <c r="CY87" i="3"/>
  <c r="CY95" i="3"/>
  <c r="CY103" i="3"/>
  <c r="CY111" i="3"/>
  <c r="CY119" i="3"/>
  <c r="DA119" i="3" s="1"/>
  <c r="DB119" i="3" s="1"/>
  <c r="CY123" i="3"/>
  <c r="CZ11" i="3"/>
  <c r="CZ15" i="3"/>
  <c r="CZ19" i="3"/>
  <c r="DA19" i="3" s="1"/>
  <c r="DB19" i="3" s="1"/>
  <c r="CZ23" i="3"/>
  <c r="CZ27" i="3"/>
  <c r="CZ31" i="3"/>
  <c r="CZ35" i="3"/>
  <c r="CZ39" i="3"/>
  <c r="CZ43" i="3"/>
  <c r="CZ47" i="3"/>
  <c r="CZ51" i="3"/>
  <c r="CZ55" i="3"/>
  <c r="CZ59" i="3"/>
  <c r="CZ63" i="3"/>
  <c r="CZ67" i="3"/>
  <c r="CZ71" i="3"/>
  <c r="CZ75" i="3"/>
  <c r="CZ79" i="3"/>
  <c r="CZ83" i="3"/>
  <c r="CZ87" i="3"/>
  <c r="CZ91" i="3"/>
  <c r="CZ95" i="3"/>
  <c r="CZ99" i="3"/>
  <c r="CZ103" i="3"/>
  <c r="CZ107" i="3"/>
  <c r="DA107" i="3" s="1"/>
  <c r="DB107" i="3" s="1"/>
  <c r="CZ111" i="3"/>
  <c r="CZ115" i="3"/>
  <c r="CZ123" i="3"/>
  <c r="CU76" i="3"/>
  <c r="CV76" i="3" s="1"/>
  <c r="DA52" i="3"/>
  <c r="DB52" i="3" s="1"/>
  <c r="CY108" i="3"/>
  <c r="DA108" i="3" s="1"/>
  <c r="DB108" i="3" s="1"/>
  <c r="CY120" i="3"/>
  <c r="DA120" i="3" s="1"/>
  <c r="DB120" i="3" s="1"/>
  <c r="CZ12" i="3"/>
  <c r="DA12" i="3" s="1"/>
  <c r="DB12" i="3" s="1"/>
  <c r="CZ16" i="3"/>
  <c r="DA16" i="3" s="1"/>
  <c r="DB16" i="3" s="1"/>
  <c r="CZ20" i="3"/>
  <c r="DA20" i="3" s="1"/>
  <c r="DB20" i="3" s="1"/>
  <c r="CZ24" i="3"/>
  <c r="DA24" i="3" s="1"/>
  <c r="DB24" i="3" s="1"/>
  <c r="CZ28" i="3"/>
  <c r="DA28" i="3" s="1"/>
  <c r="DB28" i="3" s="1"/>
  <c r="CZ32" i="3"/>
  <c r="DA32" i="3" s="1"/>
  <c r="DB32" i="3" s="1"/>
  <c r="CZ36" i="3"/>
  <c r="DA36" i="3" s="1"/>
  <c r="DB36" i="3" s="1"/>
  <c r="CZ40" i="3"/>
  <c r="DA40" i="3" s="1"/>
  <c r="DB40" i="3" s="1"/>
  <c r="CZ44" i="3"/>
  <c r="DA44" i="3" s="1"/>
  <c r="DB44" i="3" s="1"/>
  <c r="CZ48" i="3"/>
  <c r="DA48" i="3" s="1"/>
  <c r="DB48" i="3" s="1"/>
  <c r="CZ52" i="3"/>
  <c r="CZ56" i="3"/>
  <c r="DA56" i="3" s="1"/>
  <c r="DB56" i="3" s="1"/>
  <c r="CZ60" i="3"/>
  <c r="DA60" i="3" s="1"/>
  <c r="DB60" i="3" s="1"/>
  <c r="CZ64" i="3"/>
  <c r="DA64" i="3" s="1"/>
  <c r="DB64" i="3" s="1"/>
  <c r="CZ68" i="3"/>
  <c r="DA68" i="3" s="1"/>
  <c r="DB68" i="3" s="1"/>
  <c r="CZ72" i="3"/>
  <c r="DA72" i="3" s="1"/>
  <c r="DB72" i="3" s="1"/>
  <c r="CZ76" i="3"/>
  <c r="DA76" i="3" s="1"/>
  <c r="DB76" i="3" s="1"/>
  <c r="CZ80" i="3"/>
  <c r="DA80" i="3" s="1"/>
  <c r="DB80" i="3" s="1"/>
  <c r="CZ84" i="3"/>
  <c r="DA84" i="3" s="1"/>
  <c r="DB84" i="3" s="1"/>
  <c r="CZ88" i="3"/>
  <c r="CZ92" i="3"/>
  <c r="DA92" i="3" s="1"/>
  <c r="DB92" i="3" s="1"/>
  <c r="CZ96" i="3"/>
  <c r="DA96" i="3" s="1"/>
  <c r="DB96" i="3" s="1"/>
  <c r="CZ100" i="3"/>
  <c r="DA100" i="3" s="1"/>
  <c r="DB100" i="3" s="1"/>
  <c r="CZ104" i="3"/>
  <c r="DA104" i="3" s="1"/>
  <c r="DB104" i="3" s="1"/>
  <c r="CZ108" i="3"/>
  <c r="CZ112" i="3"/>
  <c r="CZ116" i="3"/>
  <c r="CZ120" i="3"/>
  <c r="DA112" i="3"/>
  <c r="DB112" i="3" s="1"/>
  <c r="DH12" i="3"/>
  <c r="DI12" i="3" s="1"/>
  <c r="Q12" i="3"/>
  <c r="R12" i="3" s="1"/>
  <c r="Q16" i="3"/>
  <c r="R16" i="3" s="1"/>
  <c r="DA14" i="3"/>
  <c r="DB14" i="3" s="1"/>
  <c r="DA30" i="3"/>
  <c r="DB30" i="3" s="1"/>
  <c r="DA62" i="3"/>
  <c r="DB62" i="3" s="1"/>
  <c r="DA78" i="3"/>
  <c r="DB78" i="3" s="1"/>
  <c r="DA94" i="3"/>
  <c r="DB94" i="3" s="1"/>
  <c r="DA102" i="3"/>
  <c r="DB102" i="3" s="1"/>
  <c r="DA110" i="3"/>
  <c r="DB110" i="3" s="1"/>
  <c r="DA91" i="3"/>
  <c r="DB91" i="3" s="1"/>
  <c r="DA88" i="3"/>
  <c r="DB88" i="3" s="1"/>
  <c r="DA116" i="3"/>
  <c r="DB116" i="3" s="1"/>
  <c r="DA124" i="3"/>
  <c r="DB124" i="3" s="1"/>
  <c r="DA67" i="3"/>
  <c r="DB67" i="3" s="1"/>
  <c r="DA59" i="3"/>
  <c r="DB59" i="3" s="1"/>
  <c r="CY13" i="3"/>
  <c r="DA13" i="3" s="1"/>
  <c r="DB13" i="3" s="1"/>
  <c r="CY17" i="3"/>
  <c r="DA17" i="3" s="1"/>
  <c r="DB17" i="3" s="1"/>
  <c r="CY21" i="3"/>
  <c r="DA21" i="3" s="1"/>
  <c r="DB21" i="3" s="1"/>
  <c r="CY25" i="3"/>
  <c r="DA25" i="3" s="1"/>
  <c r="DB25" i="3" s="1"/>
  <c r="CY29" i="3"/>
  <c r="DA29" i="3" s="1"/>
  <c r="DB29" i="3" s="1"/>
  <c r="CY33" i="3"/>
  <c r="DA33" i="3" s="1"/>
  <c r="DB33" i="3" s="1"/>
  <c r="CY37" i="3"/>
  <c r="DA37" i="3" s="1"/>
  <c r="DB37" i="3" s="1"/>
  <c r="CY41" i="3"/>
  <c r="DA41" i="3" s="1"/>
  <c r="DB41" i="3" s="1"/>
  <c r="CY45" i="3"/>
  <c r="DA45" i="3" s="1"/>
  <c r="DB45" i="3" s="1"/>
  <c r="CY49" i="3"/>
  <c r="DA49" i="3" s="1"/>
  <c r="DB49" i="3" s="1"/>
  <c r="CY53" i="3"/>
  <c r="DA53" i="3" s="1"/>
  <c r="DB53" i="3" s="1"/>
  <c r="CY57" i="3"/>
  <c r="DA57" i="3" s="1"/>
  <c r="DB57" i="3" s="1"/>
  <c r="CY61" i="3"/>
  <c r="DA61" i="3" s="1"/>
  <c r="DB61" i="3" s="1"/>
  <c r="CY65" i="3"/>
  <c r="DA65" i="3" s="1"/>
  <c r="DB65" i="3" s="1"/>
  <c r="CY69" i="3"/>
  <c r="DA69" i="3" s="1"/>
  <c r="DB69" i="3" s="1"/>
  <c r="CY73" i="3"/>
  <c r="DA73" i="3" s="1"/>
  <c r="DB73" i="3" s="1"/>
  <c r="CY77" i="3"/>
  <c r="DA77" i="3" s="1"/>
  <c r="DB77" i="3" s="1"/>
  <c r="CY81" i="3"/>
  <c r="DA81" i="3" s="1"/>
  <c r="DB81" i="3" s="1"/>
  <c r="CY85" i="3"/>
  <c r="DA85" i="3" s="1"/>
  <c r="DB85" i="3" s="1"/>
  <c r="CY89" i="3"/>
  <c r="DA89" i="3" s="1"/>
  <c r="DB89" i="3" s="1"/>
  <c r="CY93" i="3"/>
  <c r="DA93" i="3" s="1"/>
  <c r="DB93" i="3" s="1"/>
  <c r="CY97" i="3"/>
  <c r="DA97" i="3" s="1"/>
  <c r="DB97" i="3" s="1"/>
  <c r="CY101" i="3"/>
  <c r="DA101" i="3" s="1"/>
  <c r="DB101" i="3" s="1"/>
  <c r="CY105" i="3"/>
  <c r="DA105" i="3" s="1"/>
  <c r="DB105" i="3" s="1"/>
  <c r="CY109" i="3"/>
  <c r="DA109" i="3" s="1"/>
  <c r="DB109" i="3" s="1"/>
  <c r="CY113" i="3"/>
  <c r="CY117" i="3"/>
  <c r="DA117" i="3" s="1"/>
  <c r="DB117" i="3" s="1"/>
  <c r="CY121" i="3"/>
  <c r="DA121" i="3" s="1"/>
  <c r="DB121" i="3" s="1"/>
  <c r="CY125" i="3"/>
  <c r="DA125" i="3" s="1"/>
  <c r="DB125" i="3" s="1"/>
  <c r="DA99" i="3"/>
  <c r="DB99" i="3" s="1"/>
  <c r="DH16" i="3"/>
  <c r="DI16" i="3" s="1"/>
  <c r="DH20" i="3"/>
  <c r="DI20" i="3" s="1"/>
  <c r="DH24" i="3"/>
  <c r="DI24" i="3" s="1"/>
  <c r="DH28" i="3"/>
  <c r="DI28" i="3" s="1"/>
  <c r="DH32" i="3"/>
  <c r="DI32" i="3" s="1"/>
  <c r="DH36" i="3"/>
  <c r="DI36" i="3" s="1"/>
  <c r="DH40" i="3"/>
  <c r="DI40" i="3" s="1"/>
  <c r="CY126" i="3"/>
  <c r="DA126" i="3" s="1"/>
  <c r="DB126" i="3" s="1"/>
  <c r="CY98" i="3"/>
  <c r="DA98" i="3" s="1"/>
  <c r="DB98" i="3" s="1"/>
  <c r="CY90" i="3"/>
  <c r="CY82" i="3"/>
  <c r="CY74" i="3"/>
  <c r="DA74" i="3" s="1"/>
  <c r="DB74" i="3" s="1"/>
  <c r="CY66" i="3"/>
  <c r="CY58" i="3"/>
  <c r="DA58" i="3" s="1"/>
  <c r="DB58" i="3" s="1"/>
  <c r="CY42" i="3"/>
  <c r="DA42" i="3" s="1"/>
  <c r="DB42" i="3" s="1"/>
  <c r="CY34" i="3"/>
  <c r="DA114" i="3"/>
  <c r="DB114" i="3" s="1"/>
  <c r="CU58" i="3"/>
  <c r="CV58" i="3" s="1"/>
  <c r="CY106" i="3"/>
  <c r="DA106" i="3" s="1"/>
  <c r="DB106" i="3" s="1"/>
  <c r="CY50" i="3"/>
  <c r="CY26" i="3"/>
  <c r="CY18" i="3"/>
  <c r="DA18" i="3" s="1"/>
  <c r="DB18" i="3" s="1"/>
  <c r="DH11" i="3"/>
  <c r="DH15" i="3"/>
  <c r="DI15" i="3" s="1"/>
  <c r="DH19" i="3"/>
  <c r="DI19" i="3" s="1"/>
  <c r="DH23" i="3"/>
  <c r="DI23" i="3" s="1"/>
  <c r="DH27" i="3"/>
  <c r="DI27" i="3" s="1"/>
  <c r="DH31" i="3"/>
  <c r="DI31" i="3" s="1"/>
  <c r="DH35" i="3"/>
  <c r="DI35" i="3" s="1"/>
  <c r="DH39" i="3"/>
  <c r="DI39" i="3" s="1"/>
  <c r="CU26" i="3"/>
  <c r="CV26" i="3" s="1"/>
  <c r="CU35" i="3"/>
  <c r="CV35" i="3" s="1"/>
  <c r="CU60" i="3"/>
  <c r="CV60" i="3" s="1"/>
  <c r="CU12" i="3"/>
  <c r="CV12" i="3" s="1"/>
  <c r="CU126" i="3"/>
  <c r="CV126" i="3" s="1"/>
  <c r="CU122" i="3"/>
  <c r="CV122" i="3" s="1"/>
  <c r="CU118" i="3"/>
  <c r="CV118" i="3" s="1"/>
  <c r="CU114" i="3"/>
  <c r="CV114" i="3" s="1"/>
  <c r="CU106" i="3"/>
  <c r="CV106" i="3" s="1"/>
  <c r="CU94" i="3"/>
  <c r="CV94" i="3" s="1"/>
  <c r="CU90" i="3"/>
  <c r="CV90" i="3" s="1"/>
  <c r="CU86" i="3"/>
  <c r="CV86" i="3" s="1"/>
  <c r="CU82" i="3"/>
  <c r="CV82" i="3" s="1"/>
  <c r="CU74" i="3"/>
  <c r="CV74" i="3" s="1"/>
  <c r="CU42" i="3"/>
  <c r="CV42" i="3" s="1"/>
  <c r="CU93" i="3"/>
  <c r="CV93" i="3" s="1"/>
  <c r="CU85" i="3"/>
  <c r="CV85" i="3" s="1"/>
  <c r="CU81" i="3"/>
  <c r="CV81" i="3" s="1"/>
  <c r="CU22" i="3"/>
  <c r="CV22" i="3" s="1"/>
  <c r="CU18" i="3"/>
  <c r="CV18" i="3" s="1"/>
  <c r="CU14" i="3"/>
  <c r="CV14" i="3" s="1"/>
  <c r="CU100" i="3"/>
  <c r="CV100" i="3" s="1"/>
  <c r="CU92" i="3"/>
  <c r="CV92" i="3" s="1"/>
  <c r="CU53" i="3"/>
  <c r="CV53" i="3" s="1"/>
  <c r="CU49" i="3"/>
  <c r="CV49" i="3" s="1"/>
  <c r="CU64" i="3"/>
  <c r="CV64" i="3" s="1"/>
  <c r="CU48" i="3"/>
  <c r="CV48" i="3" s="1"/>
  <c r="CU44" i="3"/>
  <c r="CV44" i="3" s="1"/>
  <c r="CU28" i="3"/>
  <c r="CV28" i="3" s="1"/>
  <c r="CU115" i="3"/>
  <c r="CV115" i="3" s="1"/>
  <c r="CU20" i="3"/>
  <c r="CV20" i="3" s="1"/>
  <c r="CU19" i="3"/>
  <c r="CV19" i="3" s="1"/>
  <c r="CO91" i="3"/>
  <c r="CP91" i="3" s="1"/>
  <c r="CO67" i="3"/>
  <c r="CP67" i="3" s="1"/>
  <c r="CO51" i="3"/>
  <c r="CP51" i="3" s="1"/>
  <c r="CO35" i="3"/>
  <c r="CP35" i="3" s="1"/>
  <c r="CO19" i="3"/>
  <c r="CP19" i="3" s="1"/>
  <c r="CU88" i="3"/>
  <c r="CV88" i="3" s="1"/>
  <c r="CU80" i="3"/>
  <c r="CV80" i="3" s="1"/>
  <c r="CU61" i="3"/>
  <c r="CV61" i="3" s="1"/>
  <c r="CU30" i="3"/>
  <c r="CV30" i="3" s="1"/>
  <c r="CU108" i="3"/>
  <c r="CV108" i="3" s="1"/>
  <c r="CU110" i="3"/>
  <c r="CV110" i="3" s="1"/>
  <c r="CU83" i="3"/>
  <c r="CV83" i="3" s="1"/>
  <c r="CU29" i="3"/>
  <c r="CV29" i="3" s="1"/>
  <c r="CU78" i="3"/>
  <c r="CV78" i="3" s="1"/>
  <c r="CU40" i="3"/>
  <c r="CV40" i="3" s="1"/>
  <c r="CU36" i="3"/>
  <c r="CV36" i="3" s="1"/>
  <c r="CU120" i="3"/>
  <c r="CV120" i="3" s="1"/>
  <c r="CU54" i="3"/>
  <c r="CV54" i="3" s="1"/>
  <c r="CU50" i="3"/>
  <c r="CV50" i="3" s="1"/>
  <c r="CU46" i="3"/>
  <c r="CV46" i="3" s="1"/>
  <c r="CU124" i="3"/>
  <c r="CV124" i="3" s="1"/>
  <c r="CU112" i="3"/>
  <c r="CV112" i="3" s="1"/>
  <c r="CU125" i="3"/>
  <c r="CV125" i="3" s="1"/>
  <c r="CU117" i="3"/>
  <c r="CV117" i="3" s="1"/>
  <c r="CU113" i="3"/>
  <c r="CV113" i="3" s="1"/>
  <c r="CU101" i="3"/>
  <c r="CV101" i="3" s="1"/>
  <c r="CU97" i="3"/>
  <c r="CV97" i="3" s="1"/>
  <c r="CU51" i="3"/>
  <c r="CV51" i="3" s="1"/>
  <c r="CU16" i="3"/>
  <c r="CV16" i="3" s="1"/>
  <c r="CU99" i="3"/>
  <c r="CV99" i="3" s="1"/>
  <c r="CU84" i="3"/>
  <c r="CV84" i="3" s="1"/>
  <c r="CU77" i="3"/>
  <c r="CV77" i="3" s="1"/>
  <c r="CU70" i="3"/>
  <c r="CV70" i="3" s="1"/>
  <c r="CU66" i="3"/>
  <c r="CV66" i="3" s="1"/>
  <c r="CU37" i="3"/>
  <c r="CV37" i="3" s="1"/>
  <c r="CU33" i="3"/>
  <c r="CV33" i="3" s="1"/>
  <c r="CU116" i="3"/>
  <c r="CV116" i="3" s="1"/>
  <c r="CU102" i="3"/>
  <c r="CV102" i="3" s="1"/>
  <c r="CU98" i="3"/>
  <c r="CV98" i="3" s="1"/>
  <c r="CU69" i="3"/>
  <c r="CV69" i="3" s="1"/>
  <c r="CU65" i="3"/>
  <c r="CV65" i="3" s="1"/>
  <c r="CU32" i="3"/>
  <c r="CV32" i="3" s="1"/>
  <c r="CU72" i="3"/>
  <c r="CV72" i="3" s="1"/>
  <c r="CU68" i="3"/>
  <c r="CV68" i="3" s="1"/>
  <c r="CU24" i="3"/>
  <c r="CV24" i="3" s="1"/>
  <c r="CO113" i="3"/>
  <c r="CP113" i="3" s="1"/>
  <c r="CO109" i="3"/>
  <c r="CP109" i="3" s="1"/>
  <c r="CO85" i="3"/>
  <c r="CP85" i="3" s="1"/>
  <c r="CO53" i="3"/>
  <c r="CP53" i="3" s="1"/>
  <c r="CO45" i="3"/>
  <c r="CP45" i="3" s="1"/>
  <c r="CO37" i="3"/>
  <c r="CP37" i="3" s="1"/>
  <c r="CO29" i="3"/>
  <c r="CP29" i="3" s="1"/>
  <c r="CU104" i="3"/>
  <c r="CV104" i="3" s="1"/>
  <c r="CU96" i="3"/>
  <c r="CV96" i="3" s="1"/>
  <c r="CU67" i="3"/>
  <c r="CV67" i="3" s="1"/>
  <c r="CU56" i="3"/>
  <c r="CV56" i="3" s="1"/>
  <c r="CU52" i="3"/>
  <c r="CV52" i="3" s="1"/>
  <c r="CU45" i="3"/>
  <c r="CV45" i="3" s="1"/>
  <c r="CU38" i="3"/>
  <c r="CV38" i="3" s="1"/>
  <c r="CU34" i="3"/>
  <c r="CV34" i="3" s="1"/>
  <c r="CU123" i="3"/>
  <c r="CV123" i="3" s="1"/>
  <c r="CU107" i="3"/>
  <c r="CV107" i="3" s="1"/>
  <c r="CU91" i="3"/>
  <c r="CV91" i="3" s="1"/>
  <c r="CU75" i="3"/>
  <c r="CV75" i="3" s="1"/>
  <c r="CU59" i="3"/>
  <c r="CV59" i="3" s="1"/>
  <c r="CU43" i="3"/>
  <c r="CV43" i="3" s="1"/>
  <c r="CU27" i="3"/>
  <c r="CV27" i="3" s="1"/>
  <c r="CO21" i="3"/>
  <c r="CP21" i="3" s="1"/>
  <c r="CO13" i="3"/>
  <c r="CP13" i="3" s="1"/>
  <c r="CU119" i="3"/>
  <c r="CV119" i="3" s="1"/>
  <c r="CU103" i="3"/>
  <c r="CV103" i="3" s="1"/>
  <c r="CU87" i="3"/>
  <c r="CV87" i="3" s="1"/>
  <c r="CU71" i="3"/>
  <c r="CV71" i="3" s="1"/>
  <c r="CU55" i="3"/>
  <c r="CV55" i="3" s="1"/>
  <c r="CU39" i="3"/>
  <c r="CV39" i="3" s="1"/>
  <c r="CU23" i="3"/>
  <c r="CV23" i="3" s="1"/>
  <c r="CU109" i="3"/>
  <c r="CV109" i="3" s="1"/>
  <c r="CO123" i="3"/>
  <c r="CP123" i="3" s="1"/>
  <c r="CO115" i="3"/>
  <c r="CP115" i="3" s="1"/>
  <c r="CU121" i="3"/>
  <c r="CV121" i="3" s="1"/>
  <c r="CU105" i="3"/>
  <c r="CV105" i="3" s="1"/>
  <c r="CU89" i="3"/>
  <c r="CV89" i="3" s="1"/>
  <c r="CU73" i="3"/>
  <c r="CV73" i="3" s="1"/>
  <c r="CU57" i="3"/>
  <c r="CV57" i="3" s="1"/>
  <c r="CU41" i="3"/>
  <c r="CV41" i="3" s="1"/>
  <c r="CU25" i="3"/>
  <c r="CV25" i="3" s="1"/>
  <c r="CU11" i="3"/>
  <c r="CU111" i="3"/>
  <c r="CV111" i="3" s="1"/>
  <c r="CU95" i="3"/>
  <c r="CV95" i="3" s="1"/>
  <c r="CU79" i="3"/>
  <c r="CV79" i="3" s="1"/>
  <c r="CU63" i="3"/>
  <c r="CV63" i="3" s="1"/>
  <c r="CU47" i="3"/>
  <c r="CV47" i="3" s="1"/>
  <c r="CU31" i="3"/>
  <c r="CV31" i="3" s="1"/>
  <c r="CU15" i="3"/>
  <c r="CV15" i="3" s="1"/>
  <c r="CO122" i="3"/>
  <c r="CP122" i="3" s="1"/>
  <c r="CO114" i="3"/>
  <c r="CP114" i="3" s="1"/>
  <c r="CO90" i="3"/>
  <c r="CP90" i="3" s="1"/>
  <c r="CO58" i="3"/>
  <c r="CP58" i="3" s="1"/>
  <c r="J40" i="3"/>
  <c r="K40" i="3" s="1"/>
  <c r="CO124" i="3"/>
  <c r="CP124" i="3" s="1"/>
  <c r="CO108" i="3"/>
  <c r="CP108" i="3" s="1"/>
  <c r="CO84" i="3"/>
  <c r="CP84" i="3" s="1"/>
  <c r="CO76" i="3"/>
  <c r="CP76" i="3" s="1"/>
  <c r="CO68" i="3"/>
  <c r="CP68" i="3" s="1"/>
  <c r="CO60" i="3"/>
  <c r="CP60" i="3" s="1"/>
  <c r="Q27" i="3"/>
  <c r="R27" i="3" s="1"/>
  <c r="BN142" i="3"/>
  <c r="BO142" i="3" s="1"/>
  <c r="BN138" i="3"/>
  <c r="BO138" i="3" s="1"/>
  <c r="BN134" i="3"/>
  <c r="BO134" i="3" s="1"/>
  <c r="BN130" i="3"/>
  <c r="BO130" i="3" s="1"/>
  <c r="BN126" i="3"/>
  <c r="BO126" i="3" s="1"/>
  <c r="BN122" i="3"/>
  <c r="BO122" i="3" s="1"/>
  <c r="BN118" i="3"/>
  <c r="BO118" i="3" s="1"/>
  <c r="BN114" i="3"/>
  <c r="BO114" i="3" s="1"/>
  <c r="CO11" i="3"/>
  <c r="CO111" i="3"/>
  <c r="CP111" i="3" s="1"/>
  <c r="CO107" i="3"/>
  <c r="CP107" i="3" s="1"/>
  <c r="CO103" i="3"/>
  <c r="CP103" i="3" s="1"/>
  <c r="CO99" i="3"/>
  <c r="CP99" i="3" s="1"/>
  <c r="CO95" i="3"/>
  <c r="CP95" i="3" s="1"/>
  <c r="CO55" i="3"/>
  <c r="CP55" i="3" s="1"/>
  <c r="X14" i="3"/>
  <c r="Y14" i="3" s="1"/>
  <c r="X18" i="3"/>
  <c r="Y18" i="3" s="1"/>
  <c r="X22" i="3"/>
  <c r="Y22" i="3" s="1"/>
  <c r="X26" i="3"/>
  <c r="Y26" i="3" s="1"/>
  <c r="X30" i="3"/>
  <c r="Y30" i="3" s="1"/>
  <c r="X34" i="3"/>
  <c r="Y34" i="3" s="1"/>
  <c r="X38" i="3"/>
  <c r="Y38" i="3" s="1"/>
  <c r="X42" i="3"/>
  <c r="Y42" i="3" s="1"/>
  <c r="X46" i="3"/>
  <c r="Y46" i="3" s="1"/>
  <c r="X50" i="3"/>
  <c r="Y50" i="3" s="1"/>
  <c r="CO121" i="3"/>
  <c r="CP121" i="3" s="1"/>
  <c r="CO105" i="3"/>
  <c r="CP105" i="3" s="1"/>
  <c r="CO97" i="3"/>
  <c r="CP97" i="3" s="1"/>
  <c r="CO81" i="3"/>
  <c r="CP81" i="3" s="1"/>
  <c r="CO73" i="3"/>
  <c r="CP73" i="3" s="1"/>
  <c r="CO65" i="3"/>
  <c r="CP65" i="3" s="1"/>
  <c r="CO116" i="3"/>
  <c r="CP116" i="3" s="1"/>
  <c r="CO101" i="3"/>
  <c r="CP101" i="3" s="1"/>
  <c r="CO93" i="3"/>
  <c r="CP93" i="3" s="1"/>
  <c r="CO89" i="3"/>
  <c r="CP89" i="3" s="1"/>
  <c r="CO82" i="3"/>
  <c r="CP82" i="3" s="1"/>
  <c r="CO74" i="3"/>
  <c r="CP74" i="3" s="1"/>
  <c r="CO66" i="3"/>
  <c r="CP66" i="3" s="1"/>
  <c r="CO47" i="3"/>
  <c r="CP47" i="3" s="1"/>
  <c r="CO43" i="3"/>
  <c r="CP43" i="3" s="1"/>
  <c r="CO39" i="3"/>
  <c r="CP39" i="3" s="1"/>
  <c r="CO31" i="3"/>
  <c r="CP31" i="3" s="1"/>
  <c r="CO27" i="3"/>
  <c r="CP27" i="3" s="1"/>
  <c r="CO23" i="3"/>
  <c r="CP23" i="3" s="1"/>
  <c r="CO15" i="3"/>
  <c r="CP15" i="3" s="1"/>
  <c r="CO119" i="3"/>
  <c r="CP119" i="3" s="1"/>
  <c r="CO100" i="3"/>
  <c r="CP100" i="3" s="1"/>
  <c r="CO92" i="3"/>
  <c r="CP92" i="3" s="1"/>
  <c r="CO77" i="3"/>
  <c r="CP77" i="3" s="1"/>
  <c r="CO69" i="3"/>
  <c r="CP69" i="3" s="1"/>
  <c r="CO61" i="3"/>
  <c r="CP61" i="3" s="1"/>
  <c r="CO57" i="3"/>
  <c r="CP57" i="3" s="1"/>
  <c r="CO50" i="3"/>
  <c r="CP50" i="3" s="1"/>
  <c r="CO42" i="3"/>
  <c r="CP42" i="3" s="1"/>
  <c r="CO34" i="3"/>
  <c r="CP34" i="3" s="1"/>
  <c r="CO26" i="3"/>
  <c r="CP26" i="3" s="1"/>
  <c r="CO18" i="3"/>
  <c r="CP18" i="3" s="1"/>
  <c r="CO49" i="3"/>
  <c r="CP49" i="3" s="1"/>
  <c r="CO41" i="3"/>
  <c r="CP41" i="3" s="1"/>
  <c r="CO33" i="3"/>
  <c r="CP33" i="3" s="1"/>
  <c r="CO25" i="3"/>
  <c r="CP25" i="3" s="1"/>
  <c r="CO17" i="3"/>
  <c r="CP17" i="3" s="1"/>
  <c r="C19" i="3"/>
  <c r="D19" i="3" s="1"/>
  <c r="CO125" i="3"/>
  <c r="CP125" i="3" s="1"/>
  <c r="CO87" i="3"/>
  <c r="CP87" i="3" s="1"/>
  <c r="CO52" i="3"/>
  <c r="CP52" i="3" s="1"/>
  <c r="Q38" i="3"/>
  <c r="R38" i="3" s="1"/>
  <c r="Q46" i="3"/>
  <c r="R46" i="3" s="1"/>
  <c r="Q50" i="3"/>
  <c r="R50" i="3" s="1"/>
  <c r="Q54" i="3"/>
  <c r="R54" i="3" s="1"/>
  <c r="Q58" i="3"/>
  <c r="R58" i="3" s="1"/>
  <c r="Q62" i="3"/>
  <c r="R62" i="3" s="1"/>
  <c r="Q66" i="3"/>
  <c r="R66" i="3" s="1"/>
  <c r="Q70" i="3"/>
  <c r="R70" i="3" s="1"/>
  <c r="Q78" i="3"/>
  <c r="R78" i="3" s="1"/>
  <c r="AE12" i="3"/>
  <c r="AF12" i="3" s="1"/>
  <c r="AE16" i="3"/>
  <c r="AF16" i="3" s="1"/>
  <c r="AE20" i="3"/>
  <c r="AF20" i="3" s="1"/>
  <c r="AE24" i="3"/>
  <c r="AF24" i="3" s="1"/>
  <c r="AE28" i="3"/>
  <c r="AF28" i="3" s="1"/>
  <c r="AE32" i="3"/>
  <c r="AF32" i="3" s="1"/>
  <c r="AE36" i="3"/>
  <c r="AF36" i="3" s="1"/>
  <c r="AE40" i="3"/>
  <c r="AF40" i="3" s="1"/>
  <c r="AE44" i="3"/>
  <c r="AF44" i="3" s="1"/>
  <c r="AE48" i="3"/>
  <c r="AF48" i="3" s="1"/>
  <c r="AL21" i="3"/>
  <c r="AM21" i="3" s="1"/>
  <c r="AL25" i="3"/>
  <c r="AM25" i="3" s="1"/>
  <c r="AZ13" i="3"/>
  <c r="BA13" i="3" s="1"/>
  <c r="AZ17" i="3"/>
  <c r="BA17" i="3" s="1"/>
  <c r="BG11" i="3"/>
  <c r="BG91" i="3"/>
  <c r="BH91" i="3" s="1"/>
  <c r="BG87" i="3"/>
  <c r="BH87" i="3" s="1"/>
  <c r="BG83" i="3"/>
  <c r="BH83" i="3" s="1"/>
  <c r="BG79" i="3"/>
  <c r="BH79" i="3" s="1"/>
  <c r="BG75" i="3"/>
  <c r="BH75" i="3" s="1"/>
  <c r="BG71" i="3"/>
  <c r="BH71" i="3" s="1"/>
  <c r="BG67" i="3"/>
  <c r="BH67" i="3" s="1"/>
  <c r="BG63" i="3"/>
  <c r="BH63" i="3" s="1"/>
  <c r="BG59" i="3"/>
  <c r="BH59" i="3" s="1"/>
  <c r="BG55" i="3"/>
  <c r="BH55" i="3" s="1"/>
  <c r="BG31" i="3"/>
  <c r="BH31" i="3" s="1"/>
  <c r="BG27" i="3"/>
  <c r="BH27" i="3" s="1"/>
  <c r="BG23" i="3"/>
  <c r="BH23" i="3" s="1"/>
  <c r="BG19" i="3"/>
  <c r="BH19" i="3" s="1"/>
  <c r="BG15" i="3"/>
  <c r="BH15" i="3" s="1"/>
  <c r="BN11" i="3"/>
  <c r="CO117" i="3"/>
  <c r="CP117" i="3" s="1"/>
  <c r="CO106" i="3"/>
  <c r="CP106" i="3" s="1"/>
  <c r="CO98" i="3"/>
  <c r="CP98" i="3" s="1"/>
  <c r="CO83" i="3"/>
  <c r="CP83" i="3" s="1"/>
  <c r="CO79" i="3"/>
  <c r="CP79" i="3" s="1"/>
  <c r="CO75" i="3"/>
  <c r="CP75" i="3" s="1"/>
  <c r="CO71" i="3"/>
  <c r="CP71" i="3" s="1"/>
  <c r="CO63" i="3"/>
  <c r="CP63" i="3" s="1"/>
  <c r="CO59" i="3"/>
  <c r="CP59" i="3" s="1"/>
  <c r="CO44" i="3"/>
  <c r="CP44" i="3" s="1"/>
  <c r="CO36" i="3"/>
  <c r="CP36" i="3" s="1"/>
  <c r="CO28" i="3"/>
  <c r="CP28" i="3" s="1"/>
  <c r="CO20" i="3"/>
  <c r="CP20" i="3" s="1"/>
  <c r="CO12" i="3"/>
  <c r="CP12" i="3" s="1"/>
  <c r="BN60" i="3"/>
  <c r="BO60" i="3" s="1"/>
  <c r="BN56" i="3"/>
  <c r="BO56" i="3" s="1"/>
  <c r="BN52" i="3"/>
  <c r="BO52" i="3" s="1"/>
  <c r="BN48" i="3"/>
  <c r="BO48" i="3" s="1"/>
  <c r="BN44" i="3"/>
  <c r="BO44" i="3" s="1"/>
  <c r="BN40" i="3"/>
  <c r="BO40" i="3" s="1"/>
  <c r="BN36" i="3"/>
  <c r="BO36" i="3" s="1"/>
  <c r="J17" i="3"/>
  <c r="K17" i="3" s="1"/>
  <c r="Q11" i="3"/>
  <c r="Q19" i="3"/>
  <c r="R19" i="3" s="1"/>
  <c r="Q23" i="3"/>
  <c r="R23" i="3" s="1"/>
  <c r="C28" i="3"/>
  <c r="D28" i="3" s="1"/>
  <c r="BN109" i="3"/>
  <c r="BO109" i="3" s="1"/>
  <c r="BN97" i="3"/>
  <c r="BO97" i="3" s="1"/>
  <c r="BN81" i="3"/>
  <c r="BO81" i="3" s="1"/>
  <c r="CO126" i="3"/>
  <c r="CP126" i="3" s="1"/>
  <c r="CO118" i="3"/>
  <c r="CP118" i="3" s="1"/>
  <c r="CO110" i="3"/>
  <c r="CP110" i="3" s="1"/>
  <c r="CO102" i="3"/>
  <c r="CP102" i="3" s="1"/>
  <c r="CO94" i="3"/>
  <c r="CP94" i="3" s="1"/>
  <c r="CO86" i="3"/>
  <c r="CP86" i="3" s="1"/>
  <c r="CO78" i="3"/>
  <c r="CP78" i="3" s="1"/>
  <c r="CO70" i="3"/>
  <c r="CP70" i="3" s="1"/>
  <c r="CO62" i="3"/>
  <c r="CP62" i="3" s="1"/>
  <c r="CO54" i="3"/>
  <c r="CP54" i="3" s="1"/>
  <c r="CO46" i="3"/>
  <c r="CP46" i="3" s="1"/>
  <c r="CO38" i="3"/>
  <c r="CP38" i="3" s="1"/>
  <c r="CO30" i="3"/>
  <c r="CP30" i="3" s="1"/>
  <c r="CO22" i="3"/>
  <c r="CP22" i="3" s="1"/>
  <c r="CO14" i="3"/>
  <c r="CP14" i="3" s="1"/>
  <c r="BN32" i="3"/>
  <c r="BO32" i="3" s="1"/>
  <c r="BN28" i="3"/>
  <c r="BO28" i="3" s="1"/>
  <c r="BN24" i="3"/>
  <c r="BO24" i="3" s="1"/>
  <c r="BN20" i="3"/>
  <c r="BO20" i="3" s="1"/>
  <c r="BN16" i="3"/>
  <c r="BO16" i="3" s="1"/>
  <c r="BN12" i="3"/>
  <c r="BO12" i="3" s="1"/>
  <c r="BU62" i="3"/>
  <c r="BV62" i="3" s="1"/>
  <c r="BU58" i="3"/>
  <c r="BV58" i="3" s="1"/>
  <c r="BU54" i="3"/>
  <c r="BV54" i="3" s="1"/>
  <c r="BU50" i="3"/>
  <c r="BV50" i="3" s="1"/>
  <c r="BU46" i="3"/>
  <c r="BV46" i="3" s="1"/>
  <c r="BU42" i="3"/>
  <c r="BV42" i="3" s="1"/>
  <c r="BU38" i="3"/>
  <c r="BV38" i="3" s="1"/>
  <c r="BU34" i="3"/>
  <c r="BV34" i="3" s="1"/>
  <c r="BU30" i="3"/>
  <c r="BV30" i="3" s="1"/>
  <c r="BU26" i="3"/>
  <c r="BV26" i="3" s="1"/>
  <c r="BU22" i="3"/>
  <c r="BV22" i="3" s="1"/>
  <c r="BU18" i="3"/>
  <c r="BV18" i="3" s="1"/>
  <c r="BU14" i="3"/>
  <c r="BV14" i="3" s="1"/>
  <c r="CB59" i="3"/>
  <c r="CC59" i="3" s="1"/>
  <c r="CB55" i="3"/>
  <c r="CC55" i="3" s="1"/>
  <c r="CB51" i="3"/>
  <c r="CC51" i="3" s="1"/>
  <c r="CB47" i="3"/>
  <c r="CC47" i="3" s="1"/>
  <c r="CB43" i="3"/>
  <c r="CC43" i="3" s="1"/>
  <c r="CB39" i="3"/>
  <c r="CC39" i="3" s="1"/>
  <c r="CB35" i="3"/>
  <c r="CC35" i="3" s="1"/>
  <c r="CB31" i="3"/>
  <c r="CC31" i="3" s="1"/>
  <c r="CB27" i="3"/>
  <c r="CC27" i="3" s="1"/>
  <c r="CB23" i="3"/>
  <c r="CC23" i="3" s="1"/>
  <c r="CB19" i="3"/>
  <c r="CC19" i="3" s="1"/>
  <c r="CB15" i="3"/>
  <c r="CC15" i="3" s="1"/>
  <c r="CI11" i="3"/>
  <c r="CI121" i="3"/>
  <c r="CJ121" i="3" s="1"/>
  <c r="CI113" i="3"/>
  <c r="CJ113" i="3" s="1"/>
  <c r="CI97" i="3"/>
  <c r="CJ97" i="3" s="1"/>
  <c r="CI93" i="3"/>
  <c r="CJ93" i="3" s="1"/>
  <c r="CI89" i="3"/>
  <c r="CJ89" i="3" s="1"/>
  <c r="CI85" i="3"/>
  <c r="CJ85" i="3" s="1"/>
  <c r="CI81" i="3"/>
  <c r="CJ81" i="3" s="1"/>
  <c r="CI77" i="3"/>
  <c r="CJ77" i="3" s="1"/>
  <c r="CI73" i="3"/>
  <c r="CJ73" i="3" s="1"/>
  <c r="CI69" i="3"/>
  <c r="CJ69" i="3" s="1"/>
  <c r="CI65" i="3"/>
  <c r="CJ65" i="3" s="1"/>
  <c r="CI61" i="3"/>
  <c r="CJ61" i="3" s="1"/>
  <c r="CI57" i="3"/>
  <c r="CJ57" i="3" s="1"/>
  <c r="CI53" i="3"/>
  <c r="CJ53" i="3" s="1"/>
  <c r="CI49" i="3"/>
  <c r="CJ49" i="3" s="1"/>
  <c r="CI45" i="3"/>
  <c r="CJ45" i="3" s="1"/>
  <c r="CI41" i="3"/>
  <c r="CJ41" i="3" s="1"/>
  <c r="CI37" i="3"/>
  <c r="CJ37" i="3" s="1"/>
  <c r="CI33" i="3"/>
  <c r="CJ33" i="3" s="1"/>
  <c r="CI29" i="3"/>
  <c r="CJ29" i="3" s="1"/>
  <c r="CI25" i="3"/>
  <c r="CJ25" i="3" s="1"/>
  <c r="CI21" i="3"/>
  <c r="CJ21" i="3" s="1"/>
  <c r="CI17" i="3"/>
  <c r="CJ17" i="3" s="1"/>
  <c r="CI13" i="3"/>
  <c r="CJ13" i="3" s="1"/>
  <c r="CO120" i="3"/>
  <c r="CP120" i="3" s="1"/>
  <c r="CO112" i="3"/>
  <c r="CP112" i="3" s="1"/>
  <c r="CO104" i="3"/>
  <c r="CP104" i="3" s="1"/>
  <c r="CO96" i="3"/>
  <c r="CP96" i="3" s="1"/>
  <c r="CO88" i="3"/>
  <c r="CP88" i="3" s="1"/>
  <c r="CO80" i="3"/>
  <c r="CP80" i="3" s="1"/>
  <c r="CO72" i="3"/>
  <c r="CP72" i="3" s="1"/>
  <c r="CO64" i="3"/>
  <c r="CP64" i="3" s="1"/>
  <c r="CO56" i="3"/>
  <c r="CP56" i="3" s="1"/>
  <c r="CO48" i="3"/>
  <c r="CP48" i="3" s="1"/>
  <c r="CO40" i="3"/>
  <c r="CP40" i="3" s="1"/>
  <c r="CO32" i="3"/>
  <c r="CP32" i="3" s="1"/>
  <c r="CO24" i="3"/>
  <c r="CP24" i="3" s="1"/>
  <c r="CO16" i="3"/>
  <c r="CP16" i="3" s="1"/>
  <c r="CI103" i="3"/>
  <c r="CJ103" i="3" s="1"/>
  <c r="C38" i="3"/>
  <c r="D38" i="3" s="1"/>
  <c r="C34" i="3"/>
  <c r="D34" i="3" s="1"/>
  <c r="C30" i="3"/>
  <c r="D30" i="3" s="1"/>
  <c r="C26" i="3"/>
  <c r="D26" i="3" s="1"/>
  <c r="C22" i="3"/>
  <c r="D22" i="3" s="1"/>
  <c r="C18" i="3"/>
  <c r="D18" i="3" s="1"/>
  <c r="C14" i="3"/>
  <c r="D14" i="3" s="1"/>
  <c r="AE67" i="3"/>
  <c r="AF67" i="3" s="1"/>
  <c r="AE71" i="3"/>
  <c r="AF71" i="3" s="1"/>
  <c r="AE75" i="3"/>
  <c r="AF75" i="3" s="1"/>
  <c r="AE79" i="3"/>
  <c r="AF79" i="3" s="1"/>
  <c r="C37" i="3"/>
  <c r="D37" i="3" s="1"/>
  <c r="C29" i="3"/>
  <c r="D29" i="3" s="1"/>
  <c r="C25" i="3"/>
  <c r="D25" i="3" s="1"/>
  <c r="C17" i="3"/>
  <c r="D17" i="3" s="1"/>
  <c r="C13" i="3"/>
  <c r="D13" i="3" s="1"/>
  <c r="C33" i="3"/>
  <c r="D33" i="3" s="1"/>
  <c r="C21" i="3"/>
  <c r="D21" i="3" s="1"/>
  <c r="Q51" i="3"/>
  <c r="R51" i="3" s="1"/>
  <c r="Q63" i="3"/>
  <c r="R63" i="3" s="1"/>
  <c r="Q67" i="3"/>
  <c r="R67" i="3" s="1"/>
  <c r="Q71" i="3"/>
  <c r="R71" i="3" s="1"/>
  <c r="Q75" i="3"/>
  <c r="R75" i="3" s="1"/>
  <c r="BN63" i="3"/>
  <c r="BO63" i="3" s="1"/>
  <c r="BN51" i="3"/>
  <c r="BO51" i="3" s="1"/>
  <c r="BN47" i="3"/>
  <c r="BO47" i="3" s="1"/>
  <c r="BN39" i="3"/>
  <c r="BO39" i="3" s="1"/>
  <c r="BU61" i="3"/>
  <c r="BV61" i="3" s="1"/>
  <c r="BU57" i="3"/>
  <c r="BV57" i="3" s="1"/>
  <c r="BU53" i="3"/>
  <c r="BV53" i="3" s="1"/>
  <c r="BU49" i="3"/>
  <c r="BV49" i="3" s="1"/>
  <c r="BU45" i="3"/>
  <c r="BV45" i="3" s="1"/>
  <c r="BU41" i="3"/>
  <c r="BV41" i="3" s="1"/>
  <c r="BU37" i="3"/>
  <c r="BV37" i="3" s="1"/>
  <c r="BU33" i="3"/>
  <c r="BV33" i="3" s="1"/>
  <c r="CI124" i="3"/>
  <c r="CJ124" i="3" s="1"/>
  <c r="CI120" i="3"/>
  <c r="CJ120" i="3" s="1"/>
  <c r="CI116" i="3"/>
  <c r="CJ116" i="3" s="1"/>
  <c r="CI112" i="3"/>
  <c r="CJ112" i="3" s="1"/>
  <c r="J16" i="3"/>
  <c r="K16" i="3" s="1"/>
  <c r="Q14" i="3"/>
  <c r="R14" i="3" s="1"/>
  <c r="Q18" i="3"/>
  <c r="R18" i="3" s="1"/>
  <c r="Q22" i="3"/>
  <c r="R22" i="3" s="1"/>
  <c r="Q33" i="3"/>
  <c r="R33" i="3" s="1"/>
  <c r="Q49" i="3"/>
  <c r="R49" i="3" s="1"/>
  <c r="Q69" i="3"/>
  <c r="R69" i="3" s="1"/>
  <c r="Q77" i="3"/>
  <c r="R77" i="3" s="1"/>
  <c r="AE14" i="3"/>
  <c r="AF14" i="3" s="1"/>
  <c r="AE18" i="3"/>
  <c r="AF18" i="3" s="1"/>
  <c r="AE22" i="3"/>
  <c r="AF22" i="3" s="1"/>
  <c r="AE26" i="3"/>
  <c r="AF26" i="3" s="1"/>
  <c r="AE30" i="3"/>
  <c r="AF30" i="3" s="1"/>
  <c r="AE34" i="3"/>
  <c r="AF34" i="3" s="1"/>
  <c r="AE38" i="3"/>
  <c r="AF38" i="3" s="1"/>
  <c r="AE42" i="3"/>
  <c r="AF42" i="3" s="1"/>
  <c r="AE46" i="3"/>
  <c r="AF46" i="3" s="1"/>
  <c r="AL19" i="3"/>
  <c r="AM19" i="3" s="1"/>
  <c r="AL23" i="3"/>
  <c r="AM23" i="3" s="1"/>
  <c r="AL27" i="3"/>
  <c r="AM27" i="3" s="1"/>
  <c r="AZ11" i="3"/>
  <c r="AZ15" i="3"/>
  <c r="BA15" i="3" s="1"/>
  <c r="AZ19" i="3"/>
  <c r="BA19" i="3" s="1"/>
  <c r="BN62" i="3"/>
  <c r="BO62" i="3" s="1"/>
  <c r="BN58" i="3"/>
  <c r="BO58" i="3" s="1"/>
  <c r="BN54" i="3"/>
  <c r="BO54" i="3" s="1"/>
  <c r="BN50" i="3"/>
  <c r="BO50" i="3" s="1"/>
  <c r="BN46" i="3"/>
  <c r="BO46" i="3" s="1"/>
  <c r="BN42" i="3"/>
  <c r="BO42" i="3" s="1"/>
  <c r="BN38" i="3"/>
  <c r="BO38" i="3" s="1"/>
  <c r="BN34" i="3"/>
  <c r="BO34" i="3" s="1"/>
  <c r="BN30" i="3"/>
  <c r="BO30" i="3" s="1"/>
  <c r="BN26" i="3"/>
  <c r="BO26" i="3" s="1"/>
  <c r="BN22" i="3"/>
  <c r="BO22" i="3" s="1"/>
  <c r="BN18" i="3"/>
  <c r="BO18" i="3" s="1"/>
  <c r="BN14" i="3"/>
  <c r="BO14" i="3" s="1"/>
  <c r="BU64" i="3"/>
  <c r="BV64" i="3" s="1"/>
  <c r="BU60" i="3"/>
  <c r="BV60" i="3" s="1"/>
  <c r="BU56" i="3"/>
  <c r="BV56" i="3" s="1"/>
  <c r="BU52" i="3"/>
  <c r="BV52" i="3" s="1"/>
  <c r="BU48" i="3"/>
  <c r="BV48" i="3" s="1"/>
  <c r="BU44" i="3"/>
  <c r="BV44" i="3" s="1"/>
  <c r="BU40" i="3"/>
  <c r="BV40" i="3" s="1"/>
  <c r="BU36" i="3"/>
  <c r="BV36" i="3" s="1"/>
  <c r="BU32" i="3"/>
  <c r="BV32" i="3" s="1"/>
  <c r="BU28" i="3"/>
  <c r="BV28" i="3" s="1"/>
  <c r="BU24" i="3"/>
  <c r="BV24" i="3" s="1"/>
  <c r="BU20" i="3"/>
  <c r="BV20" i="3" s="1"/>
  <c r="BU16" i="3"/>
  <c r="BV16" i="3" s="1"/>
  <c r="BU12" i="3"/>
  <c r="BV12" i="3" s="1"/>
  <c r="CB57" i="3"/>
  <c r="CC57" i="3" s="1"/>
  <c r="CB53" i="3"/>
  <c r="CC53" i="3" s="1"/>
  <c r="CB49" i="3"/>
  <c r="CC49" i="3" s="1"/>
  <c r="CB45" i="3"/>
  <c r="CC45" i="3" s="1"/>
  <c r="CB41" i="3"/>
  <c r="CC41" i="3" s="1"/>
  <c r="CB37" i="3"/>
  <c r="CC37" i="3" s="1"/>
  <c r="CB33" i="3"/>
  <c r="CC33" i="3" s="1"/>
  <c r="CB29" i="3"/>
  <c r="CC29" i="3" s="1"/>
  <c r="CB25" i="3"/>
  <c r="CC25" i="3" s="1"/>
  <c r="CB21" i="3"/>
  <c r="CC21" i="3" s="1"/>
  <c r="CB17" i="3"/>
  <c r="CC17" i="3" s="1"/>
  <c r="CB13" i="3"/>
  <c r="CC13" i="3" s="1"/>
  <c r="CI123" i="3"/>
  <c r="CJ123" i="3" s="1"/>
  <c r="CI119" i="3"/>
  <c r="CJ119" i="3" s="1"/>
  <c r="CI111" i="3"/>
  <c r="CJ111" i="3" s="1"/>
  <c r="CI107" i="3"/>
  <c r="CJ107" i="3" s="1"/>
  <c r="X54" i="3"/>
  <c r="Y54" i="3" s="1"/>
  <c r="X58" i="3"/>
  <c r="Y58" i="3" s="1"/>
  <c r="CI118" i="3"/>
  <c r="CJ118" i="3" s="1"/>
  <c r="CI110" i="3"/>
  <c r="CJ110" i="3" s="1"/>
  <c r="C40" i="3"/>
  <c r="D40" i="3" s="1"/>
  <c r="C36" i="3"/>
  <c r="D36" i="3" s="1"/>
  <c r="C32" i="3"/>
  <c r="D32" i="3" s="1"/>
  <c r="C24" i="3"/>
  <c r="D24" i="3" s="1"/>
  <c r="C20" i="3"/>
  <c r="D20" i="3" s="1"/>
  <c r="C16" i="3"/>
  <c r="D16" i="3" s="1"/>
  <c r="C12" i="3"/>
  <c r="D12" i="3" s="1"/>
  <c r="Q39" i="3"/>
  <c r="R39" i="3" s="1"/>
  <c r="Q43" i="3"/>
  <c r="R43" i="3" s="1"/>
  <c r="C39" i="3"/>
  <c r="D39" i="3" s="1"/>
  <c r="C35" i="3"/>
  <c r="D35" i="3" s="1"/>
  <c r="C31" i="3"/>
  <c r="D31" i="3" s="1"/>
  <c r="C27" i="3"/>
  <c r="D27" i="3" s="1"/>
  <c r="C23" i="3"/>
  <c r="D23" i="3" s="1"/>
  <c r="C15" i="3"/>
  <c r="D15" i="3" s="1"/>
  <c r="J30" i="3"/>
  <c r="K30" i="3" s="1"/>
  <c r="Q40" i="3"/>
  <c r="R40" i="3" s="1"/>
  <c r="Q44" i="3"/>
  <c r="R44" i="3" s="1"/>
  <c r="BN143" i="3"/>
  <c r="BO143" i="3" s="1"/>
  <c r="BN131" i="3"/>
  <c r="BO131" i="3" s="1"/>
  <c r="J19" i="3"/>
  <c r="K19" i="3" s="1"/>
  <c r="Q52" i="3"/>
  <c r="R52" i="3" s="1"/>
  <c r="Q56" i="3"/>
  <c r="R56" i="3" s="1"/>
  <c r="Q60" i="3"/>
  <c r="R60" i="3" s="1"/>
  <c r="Q80" i="3"/>
  <c r="R80" i="3" s="1"/>
  <c r="X12" i="3"/>
  <c r="Y12" i="3" s="1"/>
  <c r="X16" i="3"/>
  <c r="Y16" i="3" s="1"/>
  <c r="X20" i="3"/>
  <c r="Y20" i="3" s="1"/>
  <c r="X24" i="3"/>
  <c r="Y24" i="3" s="1"/>
  <c r="X28" i="3"/>
  <c r="Y28" i="3" s="1"/>
  <c r="X32" i="3"/>
  <c r="Y32" i="3" s="1"/>
  <c r="X36" i="3"/>
  <c r="Y36" i="3" s="1"/>
  <c r="AL22" i="3"/>
  <c r="AM22" i="3" s="1"/>
  <c r="AL26" i="3"/>
  <c r="AM26" i="3" s="1"/>
  <c r="AS28" i="3"/>
  <c r="AT28" i="3" s="1"/>
  <c r="AZ14" i="3"/>
  <c r="BA14" i="3" s="1"/>
  <c r="AZ18" i="3"/>
  <c r="BA18" i="3" s="1"/>
  <c r="C11" i="3"/>
  <c r="J12" i="3"/>
  <c r="K12" i="3" s="1"/>
  <c r="J27" i="3"/>
  <c r="K27" i="3" s="1"/>
  <c r="J31" i="3"/>
  <c r="K31" i="3" s="1"/>
  <c r="J35" i="3"/>
  <c r="K35" i="3" s="1"/>
  <c r="J39" i="3"/>
  <c r="K39" i="3" s="1"/>
  <c r="Q28" i="3"/>
  <c r="R28" i="3" s="1"/>
  <c r="Q32" i="3"/>
  <c r="R32" i="3" s="1"/>
  <c r="Q36" i="3"/>
  <c r="R36" i="3" s="1"/>
  <c r="Q47" i="3"/>
  <c r="R47" i="3" s="1"/>
  <c r="AE13" i="3"/>
  <c r="AF13" i="3" s="1"/>
  <c r="AE17" i="3"/>
  <c r="AF17" i="3" s="1"/>
  <c r="AE21" i="3"/>
  <c r="AF21" i="3" s="1"/>
  <c r="AE25" i="3"/>
  <c r="AF25" i="3" s="1"/>
  <c r="AE29" i="3"/>
  <c r="AF29" i="3" s="1"/>
  <c r="AE33" i="3"/>
  <c r="AF33" i="3" s="1"/>
  <c r="AE37" i="3"/>
  <c r="AF37" i="3" s="1"/>
  <c r="AE41" i="3"/>
  <c r="AF41" i="3" s="1"/>
  <c r="AE45" i="3"/>
  <c r="AF45" i="3" s="1"/>
  <c r="AE49" i="3"/>
  <c r="AF49" i="3" s="1"/>
  <c r="AE53" i="3"/>
  <c r="AF53" i="3" s="1"/>
  <c r="AE57" i="3"/>
  <c r="AF57" i="3" s="1"/>
  <c r="AE61" i="3"/>
  <c r="AF61" i="3" s="1"/>
  <c r="AE65" i="3"/>
  <c r="AF65" i="3" s="1"/>
  <c r="AE69" i="3"/>
  <c r="AF69" i="3" s="1"/>
  <c r="AE73" i="3"/>
  <c r="AF73" i="3" s="1"/>
  <c r="AE77" i="3"/>
  <c r="AF77" i="3" s="1"/>
  <c r="AE81" i="3"/>
  <c r="AF81" i="3" s="1"/>
  <c r="BN111" i="3"/>
  <c r="BO111" i="3" s="1"/>
  <c r="BN83" i="3"/>
  <c r="BO83" i="3" s="1"/>
  <c r="CI99" i="3"/>
  <c r="CJ99" i="3" s="1"/>
  <c r="J20" i="3"/>
  <c r="K20" i="3" s="1"/>
  <c r="J24" i="3"/>
  <c r="K24" i="3" s="1"/>
  <c r="J32" i="3"/>
  <c r="K32" i="3" s="1"/>
  <c r="Q17" i="3"/>
  <c r="R17" i="3" s="1"/>
  <c r="Q29" i="3"/>
  <c r="R29" i="3" s="1"/>
  <c r="X13" i="3"/>
  <c r="Y13" i="3" s="1"/>
  <c r="X17" i="3"/>
  <c r="Y17" i="3" s="1"/>
  <c r="X21" i="3"/>
  <c r="Y21" i="3" s="1"/>
  <c r="X25" i="3"/>
  <c r="Y25" i="3" s="1"/>
  <c r="X29" i="3"/>
  <c r="Y29" i="3" s="1"/>
  <c r="X33" i="3"/>
  <c r="Y33" i="3" s="1"/>
  <c r="X37" i="3"/>
  <c r="Y37" i="3" s="1"/>
  <c r="BG133" i="3"/>
  <c r="BH133" i="3" s="1"/>
  <c r="BG129" i="3"/>
  <c r="BH129" i="3" s="1"/>
  <c r="BG125" i="3"/>
  <c r="BH125" i="3" s="1"/>
  <c r="BG121" i="3"/>
  <c r="BH121" i="3" s="1"/>
  <c r="BG117" i="3"/>
  <c r="BH117" i="3" s="1"/>
  <c r="BG113" i="3"/>
  <c r="BH113" i="3" s="1"/>
  <c r="BG109" i="3"/>
  <c r="BH109" i="3" s="1"/>
  <c r="BG105" i="3"/>
  <c r="BH105" i="3" s="1"/>
  <c r="BG101" i="3"/>
  <c r="BH101" i="3" s="1"/>
  <c r="BG97" i="3"/>
  <c r="BH97" i="3" s="1"/>
  <c r="BG93" i="3"/>
  <c r="BH93" i="3" s="1"/>
  <c r="BG49" i="3"/>
  <c r="BH49" i="3" s="1"/>
  <c r="BG45" i="3"/>
  <c r="BH45" i="3" s="1"/>
  <c r="BG41" i="3"/>
  <c r="BH41" i="3" s="1"/>
  <c r="BG37" i="3"/>
  <c r="BH37" i="3" s="1"/>
  <c r="BG33" i="3"/>
  <c r="BH33" i="3" s="1"/>
  <c r="BN145" i="3"/>
  <c r="BO145" i="3" s="1"/>
  <c r="BN110" i="3"/>
  <c r="BO110" i="3" s="1"/>
  <c r="BN106" i="3"/>
  <c r="BO106" i="3" s="1"/>
  <c r="BN102" i="3"/>
  <c r="BO102" i="3" s="1"/>
  <c r="BN98" i="3"/>
  <c r="BO98" i="3" s="1"/>
  <c r="BN90" i="3"/>
  <c r="BO90" i="3" s="1"/>
  <c r="BN86" i="3"/>
  <c r="BO86" i="3" s="1"/>
  <c r="BN82" i="3"/>
  <c r="BO82" i="3" s="1"/>
  <c r="CI102" i="3"/>
  <c r="CJ102" i="3" s="1"/>
  <c r="CI94" i="3"/>
  <c r="CJ94" i="3" s="1"/>
  <c r="CI90" i="3"/>
  <c r="CJ90" i="3" s="1"/>
  <c r="CI86" i="3"/>
  <c r="CJ86" i="3" s="1"/>
  <c r="CI82" i="3"/>
  <c r="CJ82" i="3" s="1"/>
  <c r="CI78" i="3"/>
  <c r="CJ78" i="3" s="1"/>
  <c r="CI74" i="3"/>
  <c r="CJ74" i="3" s="1"/>
  <c r="CI70" i="3"/>
  <c r="CJ70" i="3" s="1"/>
  <c r="CI66" i="3"/>
  <c r="CJ66" i="3" s="1"/>
  <c r="CI62" i="3"/>
  <c r="CJ62" i="3" s="1"/>
  <c r="CI58" i="3"/>
  <c r="CJ58" i="3" s="1"/>
  <c r="CI54" i="3"/>
  <c r="CJ54" i="3" s="1"/>
  <c r="CI50" i="3"/>
  <c r="CJ50" i="3" s="1"/>
  <c r="CI46" i="3"/>
  <c r="CJ46" i="3" s="1"/>
  <c r="CI42" i="3"/>
  <c r="CJ42" i="3" s="1"/>
  <c r="CI38" i="3"/>
  <c r="CJ38" i="3" s="1"/>
  <c r="CI34" i="3"/>
  <c r="CJ34" i="3" s="1"/>
  <c r="CI30" i="3"/>
  <c r="CJ30" i="3" s="1"/>
  <c r="CI26" i="3"/>
  <c r="CJ26" i="3" s="1"/>
  <c r="CI22" i="3"/>
  <c r="CJ22" i="3" s="1"/>
  <c r="CI18" i="3"/>
  <c r="CJ18" i="3" s="1"/>
  <c r="X62" i="3"/>
  <c r="Y62" i="3" s="1"/>
  <c r="X66" i="3"/>
  <c r="Y66" i="3" s="1"/>
  <c r="X70" i="3"/>
  <c r="Y70" i="3" s="1"/>
  <c r="X74" i="3"/>
  <c r="Y74" i="3" s="1"/>
  <c r="X78" i="3"/>
  <c r="Y78" i="3" s="1"/>
  <c r="AL28" i="3"/>
  <c r="AM28" i="3" s="1"/>
  <c r="AS14" i="3"/>
  <c r="AT14" i="3" s="1"/>
  <c r="AS18" i="3"/>
  <c r="AT18" i="3" s="1"/>
  <c r="AS22" i="3"/>
  <c r="AT22" i="3" s="1"/>
  <c r="AS26" i="3"/>
  <c r="AT26" i="3" s="1"/>
  <c r="AZ12" i="3"/>
  <c r="BA12" i="3" s="1"/>
  <c r="AZ16" i="3"/>
  <c r="BA16" i="3" s="1"/>
  <c r="AZ28" i="3"/>
  <c r="BA28" i="3" s="1"/>
  <c r="CI105" i="3"/>
  <c r="CJ105" i="3" s="1"/>
  <c r="J14" i="3"/>
  <c r="K14" i="3" s="1"/>
  <c r="J21" i="3"/>
  <c r="K21" i="3" s="1"/>
  <c r="J25" i="3"/>
  <c r="K25" i="3" s="1"/>
  <c r="J29" i="3"/>
  <c r="K29" i="3" s="1"/>
  <c r="J37" i="3"/>
  <c r="K37" i="3" s="1"/>
  <c r="Q30" i="3"/>
  <c r="R30" i="3" s="1"/>
  <c r="Q34" i="3"/>
  <c r="R34" i="3" s="1"/>
  <c r="BN140" i="3"/>
  <c r="BO140" i="3" s="1"/>
  <c r="BN136" i="3"/>
  <c r="BO136" i="3" s="1"/>
  <c r="BN132" i="3"/>
  <c r="BO132" i="3" s="1"/>
  <c r="BN128" i="3"/>
  <c r="BO128" i="3" s="1"/>
  <c r="BN61" i="3"/>
  <c r="BO61" i="3" s="1"/>
  <c r="BN49" i="3"/>
  <c r="BO49" i="3" s="1"/>
  <c r="BN41" i="3"/>
  <c r="BO41" i="3" s="1"/>
  <c r="BN37" i="3"/>
  <c r="BO37" i="3" s="1"/>
  <c r="BU63" i="3"/>
  <c r="BV63" i="3" s="1"/>
  <c r="BU59" i="3"/>
  <c r="BV59" i="3" s="1"/>
  <c r="BU55" i="3"/>
  <c r="BV55" i="3" s="1"/>
  <c r="BU51" i="3"/>
  <c r="BV51" i="3" s="1"/>
  <c r="BU47" i="3"/>
  <c r="BV47" i="3" s="1"/>
  <c r="BU43" i="3"/>
  <c r="BV43" i="3" s="1"/>
  <c r="BU39" i="3"/>
  <c r="BV39" i="3" s="1"/>
  <c r="BU35" i="3"/>
  <c r="BV35" i="3" s="1"/>
  <c r="CB11" i="3"/>
  <c r="CI115" i="3"/>
  <c r="CJ115" i="3" s="1"/>
  <c r="CI108" i="3"/>
  <c r="CJ108" i="3" s="1"/>
  <c r="CI104" i="3"/>
  <c r="CJ104" i="3" s="1"/>
  <c r="J11" i="3"/>
  <c r="J15" i="3"/>
  <c r="K15" i="3" s="1"/>
  <c r="J22" i="3"/>
  <c r="K22" i="3" s="1"/>
  <c r="J34" i="3"/>
  <c r="K34" i="3" s="1"/>
  <c r="J38" i="3"/>
  <c r="K38" i="3" s="1"/>
  <c r="Q57" i="3"/>
  <c r="R57" i="3" s="1"/>
  <c r="X11" i="3"/>
  <c r="X15" i="3"/>
  <c r="Y15" i="3" s="1"/>
  <c r="X19" i="3"/>
  <c r="Y19" i="3" s="1"/>
  <c r="X23" i="3"/>
  <c r="Y23" i="3" s="1"/>
  <c r="X27" i="3"/>
  <c r="Y27" i="3" s="1"/>
  <c r="X31" i="3"/>
  <c r="Y31" i="3" s="1"/>
  <c r="X35" i="3"/>
  <c r="Y35" i="3" s="1"/>
  <c r="X39" i="3"/>
  <c r="Y39" i="3" s="1"/>
  <c r="AS27" i="3"/>
  <c r="AT27" i="3" s="1"/>
  <c r="BN108" i="3"/>
  <c r="BO108" i="3" s="1"/>
  <c r="BN104" i="3"/>
  <c r="BO104" i="3" s="1"/>
  <c r="BN100" i="3"/>
  <c r="BO100" i="3" s="1"/>
  <c r="BN96" i="3"/>
  <c r="BO96" i="3" s="1"/>
  <c r="BN92" i="3"/>
  <c r="BO92" i="3" s="1"/>
  <c r="BN88" i="3"/>
  <c r="BO88" i="3" s="1"/>
  <c r="BN84" i="3"/>
  <c r="BO84" i="3" s="1"/>
  <c r="BN80" i="3"/>
  <c r="BO80" i="3" s="1"/>
  <c r="BN76" i="3"/>
  <c r="BO76" i="3" s="1"/>
  <c r="BN72" i="3"/>
  <c r="BO72" i="3" s="1"/>
  <c r="BN68" i="3"/>
  <c r="BO68" i="3" s="1"/>
  <c r="BN64" i="3"/>
  <c r="BO64" i="3" s="1"/>
  <c r="CI100" i="3"/>
  <c r="CJ100" i="3" s="1"/>
  <c r="CI96" i="3"/>
  <c r="CJ96" i="3" s="1"/>
  <c r="CI92" i="3"/>
  <c r="CJ92" i="3" s="1"/>
  <c r="CI88" i="3"/>
  <c r="CJ88" i="3" s="1"/>
  <c r="CI84" i="3"/>
  <c r="CJ84" i="3" s="1"/>
  <c r="CI80" i="3"/>
  <c r="CJ80" i="3" s="1"/>
  <c r="CI76" i="3"/>
  <c r="CJ76" i="3" s="1"/>
  <c r="CI72" i="3"/>
  <c r="CJ72" i="3" s="1"/>
  <c r="CI68" i="3"/>
  <c r="CJ68" i="3" s="1"/>
  <c r="CI64" i="3"/>
  <c r="CJ64" i="3" s="1"/>
  <c r="CI60" i="3"/>
  <c r="CJ60" i="3" s="1"/>
  <c r="CI56" i="3"/>
  <c r="CJ56" i="3" s="1"/>
  <c r="CI52" i="3"/>
  <c r="CJ52" i="3" s="1"/>
  <c r="CI48" i="3"/>
  <c r="CJ48" i="3" s="1"/>
  <c r="CI44" i="3"/>
  <c r="CJ44" i="3" s="1"/>
  <c r="CI40" i="3"/>
  <c r="CJ40" i="3" s="1"/>
  <c r="CI36" i="3"/>
  <c r="CJ36" i="3" s="1"/>
  <c r="CI32" i="3"/>
  <c r="CJ32" i="3" s="1"/>
  <c r="CI28" i="3"/>
  <c r="CJ28" i="3" s="1"/>
  <c r="CI24" i="3"/>
  <c r="CJ24" i="3" s="1"/>
  <c r="CI20" i="3"/>
  <c r="CJ20" i="3" s="1"/>
  <c r="CI16" i="3"/>
  <c r="CJ16" i="3" s="1"/>
  <c r="CI12" i="3"/>
  <c r="CJ12" i="3" s="1"/>
  <c r="X45" i="3"/>
  <c r="Y45" i="3" s="1"/>
  <c r="X73" i="3"/>
  <c r="Y73" i="3" s="1"/>
  <c r="BN141" i="3"/>
  <c r="BO141" i="3" s="1"/>
  <c r="CI117" i="3"/>
  <c r="CJ117" i="3" s="1"/>
  <c r="CI91" i="3"/>
  <c r="CJ91" i="3" s="1"/>
  <c r="CI67" i="3"/>
  <c r="CJ67" i="3" s="1"/>
  <c r="CI23" i="3"/>
  <c r="CJ23" i="3" s="1"/>
  <c r="Q25" i="3"/>
  <c r="R25" i="3" s="1"/>
  <c r="J18" i="3"/>
  <c r="K18" i="3" s="1"/>
  <c r="J28" i="3"/>
  <c r="K28" i="3" s="1"/>
  <c r="Q15" i="3"/>
  <c r="R15" i="3" s="1"/>
  <c r="Q26" i="3"/>
  <c r="R26" i="3" s="1"/>
  <c r="Q37" i="3"/>
  <c r="R37" i="3" s="1"/>
  <c r="Q48" i="3"/>
  <c r="R48" i="3" s="1"/>
  <c r="Q55" i="3"/>
  <c r="R55" i="3" s="1"/>
  <c r="Q59" i="3"/>
  <c r="R59" i="3" s="1"/>
  <c r="Q74" i="3"/>
  <c r="R74" i="3" s="1"/>
  <c r="Q81" i="3"/>
  <c r="R81" i="3" s="1"/>
  <c r="AE11" i="3"/>
  <c r="AE15" i="3"/>
  <c r="AF15" i="3" s="1"/>
  <c r="AE19" i="3"/>
  <c r="AF19" i="3" s="1"/>
  <c r="AE23" i="3"/>
  <c r="AF23" i="3" s="1"/>
  <c r="AE27" i="3"/>
  <c r="AF27" i="3" s="1"/>
  <c r="AE31" i="3"/>
  <c r="AF31" i="3" s="1"/>
  <c r="AE35" i="3"/>
  <c r="AF35" i="3" s="1"/>
  <c r="AE39" i="3"/>
  <c r="AF39" i="3" s="1"/>
  <c r="AE43" i="3"/>
  <c r="AF43" i="3" s="1"/>
  <c r="AE47" i="3"/>
  <c r="AF47" i="3" s="1"/>
  <c r="AE51" i="3"/>
  <c r="AF51" i="3" s="1"/>
  <c r="AE55" i="3"/>
  <c r="AF55" i="3" s="1"/>
  <c r="AE59" i="3"/>
  <c r="AF59" i="3" s="1"/>
  <c r="AE63" i="3"/>
  <c r="AF63" i="3" s="1"/>
  <c r="AL20" i="3"/>
  <c r="AM20" i="3" s="1"/>
  <c r="AL24" i="3"/>
  <c r="AM24" i="3" s="1"/>
  <c r="AZ23" i="3"/>
  <c r="BA23" i="3" s="1"/>
  <c r="AZ27" i="3"/>
  <c r="BA27" i="3" s="1"/>
  <c r="CI109" i="3"/>
  <c r="CJ109" i="3" s="1"/>
  <c r="CI98" i="3"/>
  <c r="CJ98" i="3" s="1"/>
  <c r="Q21" i="3"/>
  <c r="R21" i="3" s="1"/>
  <c r="Q65" i="3"/>
  <c r="R65" i="3" s="1"/>
  <c r="X49" i="3"/>
  <c r="Y49" i="3" s="1"/>
  <c r="X57" i="3"/>
  <c r="Y57" i="3" s="1"/>
  <c r="X69" i="3"/>
  <c r="Y69" i="3" s="1"/>
  <c r="X81" i="3"/>
  <c r="Y81" i="3" s="1"/>
  <c r="BN129" i="3"/>
  <c r="BO129" i="3" s="1"/>
  <c r="CI83" i="3"/>
  <c r="CJ83" i="3" s="1"/>
  <c r="CI71" i="3"/>
  <c r="CJ71" i="3" s="1"/>
  <c r="CI63" i="3"/>
  <c r="CJ63" i="3" s="1"/>
  <c r="CI47" i="3"/>
  <c r="CJ47" i="3" s="1"/>
  <c r="CI43" i="3"/>
  <c r="CJ43" i="3" s="1"/>
  <c r="CI35" i="3"/>
  <c r="CJ35" i="3" s="1"/>
  <c r="CI15" i="3"/>
  <c r="CJ15" i="3" s="1"/>
  <c r="Q41" i="3"/>
  <c r="R41" i="3" s="1"/>
  <c r="Q45" i="3"/>
  <c r="R45" i="3" s="1"/>
  <c r="X43" i="3"/>
  <c r="Y43" i="3" s="1"/>
  <c r="X47" i="3"/>
  <c r="Y47" i="3" s="1"/>
  <c r="X51" i="3"/>
  <c r="Y51" i="3" s="1"/>
  <c r="X55" i="3"/>
  <c r="Y55" i="3" s="1"/>
  <c r="X59" i="3"/>
  <c r="Y59" i="3" s="1"/>
  <c r="X63" i="3"/>
  <c r="Y63" i="3" s="1"/>
  <c r="X67" i="3"/>
  <c r="Y67" i="3" s="1"/>
  <c r="X71" i="3"/>
  <c r="Y71" i="3" s="1"/>
  <c r="X75" i="3"/>
  <c r="Y75" i="3" s="1"/>
  <c r="X79" i="3"/>
  <c r="Y79" i="3" s="1"/>
  <c r="AL13" i="3"/>
  <c r="AM13" i="3" s="1"/>
  <c r="AL17" i="3"/>
  <c r="AM17" i="3" s="1"/>
  <c r="CI122" i="3"/>
  <c r="CJ122" i="3" s="1"/>
  <c r="CI101" i="3"/>
  <c r="CJ101" i="3" s="1"/>
  <c r="X41" i="3"/>
  <c r="Y41" i="3" s="1"/>
  <c r="X53" i="3"/>
  <c r="Y53" i="3" s="1"/>
  <c r="X65" i="3"/>
  <c r="Y65" i="3" s="1"/>
  <c r="X77" i="3"/>
  <c r="Y77" i="3" s="1"/>
  <c r="CI106" i="3"/>
  <c r="CJ106" i="3" s="1"/>
  <c r="CI87" i="3"/>
  <c r="CJ87" i="3" s="1"/>
  <c r="CI75" i="3"/>
  <c r="CJ75" i="3" s="1"/>
  <c r="CI59" i="3"/>
  <c r="CJ59" i="3" s="1"/>
  <c r="CI51" i="3"/>
  <c r="CJ51" i="3" s="1"/>
  <c r="CI39" i="3"/>
  <c r="CJ39" i="3" s="1"/>
  <c r="CI31" i="3"/>
  <c r="CJ31" i="3" s="1"/>
  <c r="CI19" i="3"/>
  <c r="CJ19" i="3" s="1"/>
  <c r="J26" i="3"/>
  <c r="K26" i="3" s="1"/>
  <c r="J36" i="3"/>
  <c r="K36" i="3" s="1"/>
  <c r="Q13" i="3"/>
  <c r="Q20" i="3"/>
  <c r="R20" i="3" s="1"/>
  <c r="Q42" i="3"/>
  <c r="R42" i="3" s="1"/>
  <c r="Q53" i="3"/>
  <c r="R53" i="3" s="1"/>
  <c r="Q64" i="3"/>
  <c r="R64" i="3" s="1"/>
  <c r="Q68" i="3"/>
  <c r="R68" i="3" s="1"/>
  <c r="Q79" i="3"/>
  <c r="R79" i="3" s="1"/>
  <c r="X40" i="3"/>
  <c r="Y40" i="3" s="1"/>
  <c r="X44" i="3"/>
  <c r="Y44" i="3" s="1"/>
  <c r="X48" i="3"/>
  <c r="Y48" i="3" s="1"/>
  <c r="X52" i="3"/>
  <c r="Y52" i="3" s="1"/>
  <c r="X56" i="3"/>
  <c r="Y56" i="3" s="1"/>
  <c r="X60" i="3"/>
  <c r="Y60" i="3" s="1"/>
  <c r="X64" i="3"/>
  <c r="Y64" i="3" s="1"/>
  <c r="X68" i="3"/>
  <c r="Y68" i="3" s="1"/>
  <c r="X72" i="3"/>
  <c r="Y72" i="3" s="1"/>
  <c r="X76" i="3"/>
  <c r="Y76" i="3" s="1"/>
  <c r="X80" i="3"/>
  <c r="Y80" i="3" s="1"/>
  <c r="X61" i="3"/>
  <c r="Y61" i="3" s="1"/>
  <c r="CI95" i="3"/>
  <c r="CJ95" i="3" s="1"/>
  <c r="CI79" i="3"/>
  <c r="CJ79" i="3" s="1"/>
  <c r="CI55" i="3"/>
  <c r="CJ55" i="3" s="1"/>
  <c r="CI27" i="3"/>
  <c r="CJ27" i="3" s="1"/>
  <c r="Q73" i="3"/>
  <c r="R73" i="3" s="1"/>
  <c r="J13" i="3"/>
  <c r="K13" i="3" s="1"/>
  <c r="J23" i="3"/>
  <c r="K23" i="3" s="1"/>
  <c r="J33" i="3"/>
  <c r="K33" i="3" s="1"/>
  <c r="Q24" i="3"/>
  <c r="R24" i="3" s="1"/>
  <c r="Q31" i="3"/>
  <c r="R31" i="3" s="1"/>
  <c r="Q35" i="3"/>
  <c r="R35" i="3" s="1"/>
  <c r="Q61" i="3"/>
  <c r="R61" i="3" s="1"/>
  <c r="Q72" i="3"/>
  <c r="R72" i="3" s="1"/>
  <c r="Q76" i="3"/>
  <c r="R76" i="3" s="1"/>
  <c r="BG89" i="3"/>
  <c r="BH89" i="3" s="1"/>
  <c r="BG85" i="3"/>
  <c r="BH85" i="3" s="1"/>
  <c r="BG81" i="3"/>
  <c r="BH81" i="3" s="1"/>
  <c r="BG77" i="3"/>
  <c r="BH77" i="3" s="1"/>
  <c r="BG73" i="3"/>
  <c r="BH73" i="3" s="1"/>
  <c r="BG69" i="3"/>
  <c r="BH69" i="3" s="1"/>
  <c r="BG65" i="3"/>
  <c r="BH65" i="3" s="1"/>
  <c r="BG61" i="3"/>
  <c r="BH61" i="3" s="1"/>
  <c r="BG57" i="3"/>
  <c r="BH57" i="3" s="1"/>
  <c r="BG53" i="3"/>
  <c r="BH53" i="3" s="1"/>
  <c r="BG29" i="3"/>
  <c r="BH29" i="3" s="1"/>
  <c r="BG25" i="3"/>
  <c r="BH25" i="3" s="1"/>
  <c r="BG21" i="3"/>
  <c r="BH21" i="3" s="1"/>
  <c r="BG17" i="3"/>
  <c r="BH17" i="3" s="1"/>
  <c r="BG13" i="3"/>
  <c r="BH13" i="3" s="1"/>
  <c r="CI114" i="3"/>
  <c r="CJ114" i="3" s="1"/>
  <c r="AE50" i="3"/>
  <c r="AF50" i="3" s="1"/>
  <c r="AE54" i="3"/>
  <c r="AF54" i="3" s="1"/>
  <c r="AE58" i="3"/>
  <c r="AF58" i="3" s="1"/>
  <c r="AE62" i="3"/>
  <c r="AF62" i="3" s="1"/>
  <c r="AE66" i="3"/>
  <c r="AF66" i="3" s="1"/>
  <c r="AE70" i="3"/>
  <c r="AF70" i="3" s="1"/>
  <c r="AE74" i="3"/>
  <c r="AF74" i="3" s="1"/>
  <c r="AE78" i="3"/>
  <c r="AF78" i="3" s="1"/>
  <c r="AL14" i="3"/>
  <c r="AM14" i="3" s="1"/>
  <c r="AL18" i="3"/>
  <c r="AM18" i="3" s="1"/>
  <c r="AS11" i="3"/>
  <c r="AS15" i="3"/>
  <c r="AT15" i="3" s="1"/>
  <c r="AS19" i="3"/>
  <c r="AT19" i="3" s="1"/>
  <c r="AS23" i="3"/>
  <c r="AT23" i="3" s="1"/>
  <c r="AZ20" i="3"/>
  <c r="BA20" i="3" s="1"/>
  <c r="AZ24" i="3"/>
  <c r="BA24" i="3" s="1"/>
  <c r="BG132" i="3"/>
  <c r="BH132" i="3" s="1"/>
  <c r="BG128" i="3"/>
  <c r="BH128" i="3" s="1"/>
  <c r="BG124" i="3"/>
  <c r="BH124" i="3" s="1"/>
  <c r="BG120" i="3"/>
  <c r="BH120" i="3" s="1"/>
  <c r="BG116" i="3"/>
  <c r="BH116" i="3" s="1"/>
  <c r="BG112" i="3"/>
  <c r="BH112" i="3" s="1"/>
  <c r="BG108" i="3"/>
  <c r="BH108" i="3" s="1"/>
  <c r="BG104" i="3"/>
  <c r="BH104" i="3" s="1"/>
  <c r="BG100" i="3"/>
  <c r="BH100" i="3" s="1"/>
  <c r="BG96" i="3"/>
  <c r="BH96" i="3" s="1"/>
  <c r="BG92" i="3"/>
  <c r="BH92" i="3" s="1"/>
  <c r="BG88" i="3"/>
  <c r="BH88" i="3" s="1"/>
  <c r="BG84" i="3"/>
  <c r="BH84" i="3" s="1"/>
  <c r="BG80" i="3"/>
  <c r="BH80" i="3" s="1"/>
  <c r="BG76" i="3"/>
  <c r="BH76" i="3" s="1"/>
  <c r="BG72" i="3"/>
  <c r="BH72" i="3" s="1"/>
  <c r="BG68" i="3"/>
  <c r="BH68" i="3" s="1"/>
  <c r="BG64" i="3"/>
  <c r="BH64" i="3" s="1"/>
  <c r="BG60" i="3"/>
  <c r="BH60" i="3" s="1"/>
  <c r="BG56" i="3"/>
  <c r="BH56" i="3" s="1"/>
  <c r="BG52" i="3"/>
  <c r="BH52" i="3" s="1"/>
  <c r="BG48" i="3"/>
  <c r="BH48" i="3" s="1"/>
  <c r="BG44" i="3"/>
  <c r="BH44" i="3" s="1"/>
  <c r="BG40" i="3"/>
  <c r="BH40" i="3" s="1"/>
  <c r="BG36" i="3"/>
  <c r="BH36" i="3" s="1"/>
  <c r="BG32" i="3"/>
  <c r="BH32" i="3" s="1"/>
  <c r="BG28" i="3"/>
  <c r="BH28" i="3" s="1"/>
  <c r="BG24" i="3"/>
  <c r="BH24" i="3" s="1"/>
  <c r="BG20" i="3"/>
  <c r="BH20" i="3" s="1"/>
  <c r="BG16" i="3"/>
  <c r="BH16" i="3" s="1"/>
  <c r="BG12" i="3"/>
  <c r="BH12" i="3" s="1"/>
  <c r="BN144" i="3"/>
  <c r="BO144" i="3" s="1"/>
  <c r="BN125" i="3"/>
  <c r="BO125" i="3" s="1"/>
  <c r="BN113" i="3"/>
  <c r="BO113" i="3" s="1"/>
  <c r="BN94" i="3"/>
  <c r="BO94" i="3" s="1"/>
  <c r="BN79" i="3"/>
  <c r="BO79" i="3" s="1"/>
  <c r="BN67" i="3"/>
  <c r="BO67" i="3" s="1"/>
  <c r="BN43" i="3"/>
  <c r="BO43" i="3" s="1"/>
  <c r="BN35" i="3"/>
  <c r="BO35" i="3" s="1"/>
  <c r="BN31" i="3"/>
  <c r="BO31" i="3" s="1"/>
  <c r="BN27" i="3"/>
  <c r="BO27" i="3" s="1"/>
  <c r="BN23" i="3"/>
  <c r="BO23" i="3" s="1"/>
  <c r="BN19" i="3"/>
  <c r="BO19" i="3" s="1"/>
  <c r="BN15" i="3"/>
  <c r="BO15" i="3" s="1"/>
  <c r="BU11" i="3"/>
  <c r="BU29" i="3"/>
  <c r="BV29" i="3" s="1"/>
  <c r="BU25" i="3"/>
  <c r="BV25" i="3" s="1"/>
  <c r="BU21" i="3"/>
  <c r="BV21" i="3" s="1"/>
  <c r="BU17" i="3"/>
  <c r="BV17" i="3" s="1"/>
  <c r="BU13" i="3"/>
  <c r="BV13" i="3" s="1"/>
  <c r="CB58" i="3"/>
  <c r="CC58" i="3" s="1"/>
  <c r="CB54" i="3"/>
  <c r="CC54" i="3" s="1"/>
  <c r="CB50" i="3"/>
  <c r="CC50" i="3" s="1"/>
  <c r="CB46" i="3"/>
  <c r="CC46" i="3" s="1"/>
  <c r="CB42" i="3"/>
  <c r="CC42" i="3" s="1"/>
  <c r="CB38" i="3"/>
  <c r="CC38" i="3" s="1"/>
  <c r="CB34" i="3"/>
  <c r="CC34" i="3" s="1"/>
  <c r="CB30" i="3"/>
  <c r="CC30" i="3" s="1"/>
  <c r="CB26" i="3"/>
  <c r="CC26" i="3" s="1"/>
  <c r="CB22" i="3"/>
  <c r="CC22" i="3" s="1"/>
  <c r="CB18" i="3"/>
  <c r="CC18" i="3" s="1"/>
  <c r="CB14" i="3"/>
  <c r="CC14" i="3" s="1"/>
  <c r="CI14" i="3"/>
  <c r="CJ14" i="3" s="1"/>
  <c r="AL11" i="3"/>
  <c r="AL15" i="3"/>
  <c r="AM15" i="3" s="1"/>
  <c r="AS12" i="3"/>
  <c r="AT12" i="3" s="1"/>
  <c r="AS16" i="3"/>
  <c r="AT16" i="3" s="1"/>
  <c r="AS20" i="3"/>
  <c r="AT20" i="3" s="1"/>
  <c r="AS24" i="3"/>
  <c r="AT24" i="3" s="1"/>
  <c r="AZ21" i="3"/>
  <c r="BA21" i="3" s="1"/>
  <c r="AZ25" i="3"/>
  <c r="BA25" i="3" s="1"/>
  <c r="BG131" i="3"/>
  <c r="BH131" i="3" s="1"/>
  <c r="BG127" i="3"/>
  <c r="BH127" i="3" s="1"/>
  <c r="BG123" i="3"/>
  <c r="BH123" i="3" s="1"/>
  <c r="BG119" i="3"/>
  <c r="BH119" i="3" s="1"/>
  <c r="BG115" i="3"/>
  <c r="BH115" i="3" s="1"/>
  <c r="BG111" i="3"/>
  <c r="BH111" i="3" s="1"/>
  <c r="BG107" i="3"/>
  <c r="BH107" i="3" s="1"/>
  <c r="BG103" i="3"/>
  <c r="BH103" i="3" s="1"/>
  <c r="BG99" i="3"/>
  <c r="BH99" i="3" s="1"/>
  <c r="BG95" i="3"/>
  <c r="BH95" i="3" s="1"/>
  <c r="BG51" i="3"/>
  <c r="BH51" i="3" s="1"/>
  <c r="BG47" i="3"/>
  <c r="BH47" i="3" s="1"/>
  <c r="BG43" i="3"/>
  <c r="BH43" i="3" s="1"/>
  <c r="BG39" i="3"/>
  <c r="BH39" i="3" s="1"/>
  <c r="BG35" i="3"/>
  <c r="BH35" i="3" s="1"/>
  <c r="BN124" i="3"/>
  <c r="BO124" i="3" s="1"/>
  <c r="BN120" i="3"/>
  <c r="BO120" i="3" s="1"/>
  <c r="BN116" i="3"/>
  <c r="BO116" i="3" s="1"/>
  <c r="BN112" i="3"/>
  <c r="BO112" i="3" s="1"/>
  <c r="BN93" i="3"/>
  <c r="BO93" i="3" s="1"/>
  <c r="BN85" i="3"/>
  <c r="BO85" i="3" s="1"/>
  <c r="BN78" i="3"/>
  <c r="BO78" i="3" s="1"/>
  <c r="BN74" i="3"/>
  <c r="BO74" i="3" s="1"/>
  <c r="BN70" i="3"/>
  <c r="BO70" i="3" s="1"/>
  <c r="BN66" i="3"/>
  <c r="BO66" i="3" s="1"/>
  <c r="AE52" i="3"/>
  <c r="AF52" i="3" s="1"/>
  <c r="AE56" i="3"/>
  <c r="AF56" i="3" s="1"/>
  <c r="AE60" i="3"/>
  <c r="AF60" i="3" s="1"/>
  <c r="AE64" i="3"/>
  <c r="AF64" i="3" s="1"/>
  <c r="AE68" i="3"/>
  <c r="AF68" i="3" s="1"/>
  <c r="AE72" i="3"/>
  <c r="AF72" i="3" s="1"/>
  <c r="AE76" i="3"/>
  <c r="AF76" i="3" s="1"/>
  <c r="AE80" i="3"/>
  <c r="AF80" i="3" s="1"/>
  <c r="AL12" i="3"/>
  <c r="AM12" i="3" s="1"/>
  <c r="AL16" i="3"/>
  <c r="AM16" i="3" s="1"/>
  <c r="AS13" i="3"/>
  <c r="AT13" i="3" s="1"/>
  <c r="AS17" i="3"/>
  <c r="AT17" i="3" s="1"/>
  <c r="AS21" i="3"/>
  <c r="AT21" i="3" s="1"/>
  <c r="AS25" i="3"/>
  <c r="AT25" i="3" s="1"/>
  <c r="AZ22" i="3"/>
  <c r="BA22" i="3" s="1"/>
  <c r="AZ26" i="3"/>
  <c r="BA26" i="3" s="1"/>
  <c r="BG134" i="3"/>
  <c r="BH134" i="3" s="1"/>
  <c r="BG130" i="3"/>
  <c r="BH130" i="3" s="1"/>
  <c r="BG126" i="3"/>
  <c r="BH126" i="3" s="1"/>
  <c r="BG122" i="3"/>
  <c r="BH122" i="3" s="1"/>
  <c r="BG118" i="3"/>
  <c r="BH118" i="3" s="1"/>
  <c r="BG114" i="3"/>
  <c r="BH114" i="3" s="1"/>
  <c r="BG110" i="3"/>
  <c r="BH110" i="3" s="1"/>
  <c r="BG106" i="3"/>
  <c r="BH106" i="3" s="1"/>
  <c r="BG102" i="3"/>
  <c r="BH102" i="3" s="1"/>
  <c r="BG98" i="3"/>
  <c r="BH98" i="3" s="1"/>
  <c r="BG94" i="3"/>
  <c r="BH94" i="3" s="1"/>
  <c r="BG90" i="3"/>
  <c r="BH90" i="3" s="1"/>
  <c r="BG86" i="3"/>
  <c r="BH86" i="3" s="1"/>
  <c r="BG82" i="3"/>
  <c r="BH82" i="3" s="1"/>
  <c r="BG78" i="3"/>
  <c r="BH78" i="3" s="1"/>
  <c r="BG74" i="3"/>
  <c r="BH74" i="3" s="1"/>
  <c r="BG70" i="3"/>
  <c r="BH70" i="3" s="1"/>
  <c r="BG66" i="3"/>
  <c r="BH66" i="3" s="1"/>
  <c r="BG62" i="3"/>
  <c r="BH62" i="3" s="1"/>
  <c r="BG58" i="3"/>
  <c r="BH58" i="3" s="1"/>
  <c r="BG54" i="3"/>
  <c r="BH54" i="3" s="1"/>
  <c r="BG50" i="3"/>
  <c r="BH50" i="3" s="1"/>
  <c r="BG46" i="3"/>
  <c r="BH46" i="3" s="1"/>
  <c r="BG42" i="3"/>
  <c r="BH42" i="3" s="1"/>
  <c r="BG38" i="3"/>
  <c r="BH38" i="3" s="1"/>
  <c r="BG34" i="3"/>
  <c r="BH34" i="3" s="1"/>
  <c r="BG30" i="3"/>
  <c r="BH30" i="3" s="1"/>
  <c r="BG26" i="3"/>
  <c r="BH26" i="3" s="1"/>
  <c r="BG22" i="3"/>
  <c r="BH22" i="3" s="1"/>
  <c r="BG18" i="3"/>
  <c r="BH18" i="3" s="1"/>
  <c r="BG14" i="3"/>
  <c r="BH14" i="3" s="1"/>
  <c r="BN146" i="3"/>
  <c r="BO146" i="3" s="1"/>
  <c r="BN127" i="3"/>
  <c r="BO127" i="3" s="1"/>
  <c r="BN115" i="3"/>
  <c r="BO115" i="3" s="1"/>
  <c r="BN99" i="3"/>
  <c r="BO99" i="3" s="1"/>
  <c r="BN77" i="3"/>
  <c r="BO77" i="3" s="1"/>
  <c r="BN65" i="3"/>
  <c r="BO65" i="3" s="1"/>
  <c r="BN57" i="3"/>
  <c r="BO57" i="3" s="1"/>
  <c r="BN53" i="3"/>
  <c r="BO53" i="3" s="1"/>
  <c r="BN45" i="3"/>
  <c r="BO45" i="3" s="1"/>
  <c r="BN33" i="3"/>
  <c r="BO33" i="3" s="1"/>
  <c r="BN29" i="3"/>
  <c r="BO29" i="3" s="1"/>
  <c r="BN25" i="3"/>
  <c r="BO25" i="3" s="1"/>
  <c r="BN21" i="3"/>
  <c r="BO21" i="3" s="1"/>
  <c r="BN17" i="3"/>
  <c r="BO17" i="3" s="1"/>
  <c r="BN13" i="3"/>
  <c r="BO13" i="3" s="1"/>
  <c r="BU31" i="3"/>
  <c r="BV31" i="3" s="1"/>
  <c r="BU27" i="3"/>
  <c r="BV27" i="3" s="1"/>
  <c r="BU23" i="3"/>
  <c r="BV23" i="3" s="1"/>
  <c r="BU19" i="3"/>
  <c r="BV19" i="3" s="1"/>
  <c r="BU15" i="3"/>
  <c r="BV15" i="3" s="1"/>
  <c r="CB56" i="3"/>
  <c r="CC56" i="3" s="1"/>
  <c r="CB52" i="3"/>
  <c r="CC52" i="3" s="1"/>
  <c r="CB48" i="3"/>
  <c r="CC48" i="3" s="1"/>
  <c r="CB44" i="3"/>
  <c r="CC44" i="3" s="1"/>
  <c r="CB40" i="3"/>
  <c r="CC40" i="3" s="1"/>
  <c r="CB36" i="3"/>
  <c r="CC36" i="3" s="1"/>
  <c r="CB32" i="3"/>
  <c r="CC32" i="3" s="1"/>
  <c r="CB28" i="3"/>
  <c r="CC28" i="3" s="1"/>
  <c r="CB24" i="3"/>
  <c r="CC24" i="3" s="1"/>
  <c r="CB20" i="3"/>
  <c r="CC20" i="3" s="1"/>
  <c r="CB16" i="3"/>
  <c r="CC16" i="3" s="1"/>
  <c r="CB12" i="3"/>
  <c r="CC12" i="3" s="1"/>
  <c r="BN95" i="3"/>
  <c r="BO95" i="3" s="1"/>
  <c r="BN137" i="3"/>
  <c r="BO137" i="3" s="1"/>
  <c r="BN121" i="3"/>
  <c r="BO121" i="3" s="1"/>
  <c r="BN105" i="3"/>
  <c r="BO105" i="3" s="1"/>
  <c r="BN89" i="3"/>
  <c r="BO89" i="3" s="1"/>
  <c r="BN73" i="3"/>
  <c r="BO73" i="3" s="1"/>
  <c r="BN133" i="3"/>
  <c r="BO133" i="3" s="1"/>
  <c r="BN117" i="3"/>
  <c r="BO117" i="3" s="1"/>
  <c r="BN101" i="3"/>
  <c r="BO101" i="3" s="1"/>
  <c r="BN69" i="3"/>
  <c r="BO69" i="3" s="1"/>
  <c r="BN139" i="3"/>
  <c r="BO139" i="3" s="1"/>
  <c r="BN123" i="3"/>
  <c r="BO123" i="3" s="1"/>
  <c r="BN107" i="3"/>
  <c r="BO107" i="3" s="1"/>
  <c r="BN91" i="3"/>
  <c r="BO91" i="3" s="1"/>
  <c r="BN75" i="3"/>
  <c r="BO75" i="3" s="1"/>
  <c r="BN59" i="3"/>
  <c r="BO59" i="3" s="1"/>
  <c r="BN135" i="3"/>
  <c r="BO135" i="3" s="1"/>
  <c r="BN119" i="3"/>
  <c r="BO119" i="3" s="1"/>
  <c r="BN103" i="3"/>
  <c r="BO103" i="3" s="1"/>
  <c r="BN87" i="3"/>
  <c r="BO87" i="3" s="1"/>
  <c r="BN71" i="3"/>
  <c r="BO71" i="3" s="1"/>
  <c r="BN55" i="3"/>
  <c r="BO55" i="3" s="1"/>
  <c r="BS11" i="1"/>
  <c r="BU11" i="1" s="1"/>
  <c r="BV11" i="1" s="1"/>
  <c r="BS12" i="1"/>
  <c r="BS13" i="1"/>
  <c r="BS14" i="1"/>
  <c r="BS15" i="1"/>
  <c r="BS16" i="1"/>
  <c r="BS17" i="1"/>
  <c r="BS18" i="1"/>
  <c r="BU18" i="1" s="1"/>
  <c r="BV18" i="1" s="1"/>
  <c r="BS19" i="1"/>
  <c r="BS20" i="1"/>
  <c r="BS21" i="1"/>
  <c r="BU21" i="1" s="1"/>
  <c r="BV21" i="1" s="1"/>
  <c r="BS22" i="1"/>
  <c r="BS23" i="1"/>
  <c r="BS24" i="1"/>
  <c r="BU24" i="1" s="1"/>
  <c r="BV24" i="1" s="1"/>
  <c r="BS25" i="1"/>
  <c r="BS26" i="1"/>
  <c r="BU26" i="1" s="1"/>
  <c r="BV26" i="1" s="1"/>
  <c r="BS27" i="1"/>
  <c r="BU27" i="1" s="1"/>
  <c r="BV27" i="1" s="1"/>
  <c r="BS28" i="1"/>
  <c r="BS29" i="1"/>
  <c r="BS30" i="1"/>
  <c r="BS31" i="1"/>
  <c r="BS32" i="1"/>
  <c r="BS33" i="1"/>
  <c r="BS34" i="1"/>
  <c r="BU34" i="1" s="1"/>
  <c r="BV34" i="1" s="1"/>
  <c r="BS35" i="1"/>
  <c r="BS36" i="1"/>
  <c r="BS37" i="1"/>
  <c r="BU37" i="1" s="1"/>
  <c r="BV37" i="1" s="1"/>
  <c r="BS38" i="1"/>
  <c r="BS39" i="1"/>
  <c r="BS40" i="1"/>
  <c r="BU40" i="1" s="1"/>
  <c r="BV40" i="1" s="1"/>
  <c r="BS41" i="1"/>
  <c r="BS42" i="1"/>
  <c r="BU42" i="1" s="1"/>
  <c r="BV42" i="1" s="1"/>
  <c r="BS43" i="1"/>
  <c r="BU43" i="1" s="1"/>
  <c r="BV43" i="1" s="1"/>
  <c r="BS44" i="1"/>
  <c r="BS45" i="1"/>
  <c r="BS46" i="1"/>
  <c r="BS47" i="1"/>
  <c r="BS48" i="1"/>
  <c r="BS49" i="1"/>
  <c r="BS50" i="1"/>
  <c r="BU50" i="1" s="1"/>
  <c r="BV50" i="1" s="1"/>
  <c r="BS51" i="1"/>
  <c r="BS52" i="1"/>
  <c r="BS53" i="1"/>
  <c r="BU53" i="1" s="1"/>
  <c r="BV53" i="1" s="1"/>
  <c r="BS54" i="1"/>
  <c r="BS55" i="1"/>
  <c r="BS56" i="1"/>
  <c r="BU56" i="1" s="1"/>
  <c r="BV56" i="1" s="1"/>
  <c r="BS57" i="1"/>
  <c r="BS58" i="1"/>
  <c r="BU58" i="1" s="1"/>
  <c r="BV58" i="1" s="1"/>
  <c r="BS59" i="1"/>
  <c r="BU59" i="1" s="1"/>
  <c r="BV59" i="1" s="1"/>
  <c r="BS60" i="1"/>
  <c r="BS61" i="1"/>
  <c r="BS62" i="1"/>
  <c r="BS63" i="1"/>
  <c r="BS64" i="1"/>
  <c r="BU12" i="1"/>
  <c r="BV12" i="1" s="1"/>
  <c r="BU13" i="1"/>
  <c r="BV13" i="1" s="1"/>
  <c r="BU14" i="1"/>
  <c r="BV14" i="1" s="1"/>
  <c r="BU15" i="1"/>
  <c r="BV15" i="1" s="1"/>
  <c r="BU17" i="1"/>
  <c r="BV17" i="1"/>
  <c r="BU19" i="1"/>
  <c r="BV19" i="1" s="1"/>
  <c r="BU20" i="1"/>
  <c r="BV20" i="1" s="1"/>
  <c r="BU22" i="1"/>
  <c r="BV22" i="1"/>
  <c r="BU23" i="1"/>
  <c r="BV23" i="1" s="1"/>
  <c r="BU25" i="1"/>
  <c r="BV25" i="1" s="1"/>
  <c r="BU28" i="1"/>
  <c r="BV28" i="1" s="1"/>
  <c r="BU29" i="1"/>
  <c r="BV29" i="1" s="1"/>
  <c r="BU30" i="1"/>
  <c r="BV30" i="1" s="1"/>
  <c r="BU31" i="1"/>
  <c r="BV31" i="1" s="1"/>
  <c r="BU32" i="1"/>
  <c r="BV32" i="1" s="1"/>
  <c r="BU33" i="1"/>
  <c r="BV33" i="1"/>
  <c r="BU35" i="1"/>
  <c r="BV35" i="1" s="1"/>
  <c r="BU36" i="1"/>
  <c r="BV36" i="1" s="1"/>
  <c r="BU38" i="1"/>
  <c r="BV38" i="1"/>
  <c r="BU39" i="1"/>
  <c r="BV39" i="1" s="1"/>
  <c r="BU41" i="1"/>
  <c r="BV41" i="1" s="1"/>
  <c r="BU44" i="1"/>
  <c r="BV44" i="1" s="1"/>
  <c r="BU45" i="1"/>
  <c r="BV45" i="1" s="1"/>
  <c r="BU46" i="1"/>
  <c r="BV46" i="1" s="1"/>
  <c r="BU47" i="1"/>
  <c r="BV47" i="1" s="1"/>
  <c r="BU48" i="1"/>
  <c r="BV48" i="1" s="1"/>
  <c r="BU49" i="1"/>
  <c r="BV49" i="1"/>
  <c r="BU51" i="1"/>
  <c r="BV51" i="1" s="1"/>
  <c r="BU52" i="1"/>
  <c r="BV52" i="1" s="1"/>
  <c r="BU54" i="1"/>
  <c r="BV54" i="1"/>
  <c r="BU55" i="1"/>
  <c r="BV55" i="1" s="1"/>
  <c r="BU57" i="1"/>
  <c r="BV57" i="1" s="1"/>
  <c r="BU60" i="1"/>
  <c r="BV60" i="1" s="1"/>
  <c r="BU61" i="1"/>
  <c r="BV61" i="1" s="1"/>
  <c r="BU62" i="1"/>
  <c r="BV62" i="1" s="1"/>
  <c r="BU63" i="1"/>
  <c r="BV63" i="1" s="1"/>
  <c r="BU64" i="1"/>
  <c r="BV64" i="1" s="1"/>
  <c r="BV10" i="1"/>
  <c r="BU10" i="1"/>
  <c r="BS10" i="1"/>
  <c r="BL11" i="1"/>
  <c r="BN11" i="1" s="1"/>
  <c r="BO11" i="1" s="1"/>
  <c r="BL12" i="1"/>
  <c r="BL13" i="1"/>
  <c r="BN13" i="1" s="1"/>
  <c r="BO13" i="1" s="1"/>
  <c r="BL14" i="1"/>
  <c r="BL15" i="1"/>
  <c r="BL16" i="1"/>
  <c r="BL17" i="1"/>
  <c r="BL18" i="1"/>
  <c r="BL19" i="1"/>
  <c r="BN19" i="1" s="1"/>
  <c r="BO19" i="1" s="1"/>
  <c r="BL20" i="1"/>
  <c r="BL21" i="1"/>
  <c r="BL22" i="1"/>
  <c r="BL23" i="1"/>
  <c r="BL24" i="1"/>
  <c r="BL25" i="1"/>
  <c r="BL26" i="1"/>
  <c r="BN26" i="1" s="1"/>
  <c r="BO26" i="1" s="1"/>
  <c r="BL27" i="1"/>
  <c r="BL28" i="1"/>
  <c r="BL29" i="1"/>
  <c r="BN29" i="1" s="1"/>
  <c r="BO29" i="1" s="1"/>
  <c r="BL30" i="1"/>
  <c r="BL31" i="1"/>
  <c r="BL32" i="1"/>
  <c r="BL33" i="1"/>
  <c r="BL34" i="1"/>
  <c r="BN34" i="1" s="1"/>
  <c r="BO34" i="1" s="1"/>
  <c r="BL35" i="1"/>
  <c r="BL36" i="1"/>
  <c r="BL37" i="1"/>
  <c r="BN37" i="1" s="1"/>
  <c r="BO37" i="1" s="1"/>
  <c r="BL38" i="1"/>
  <c r="BL39" i="1"/>
  <c r="BL40" i="1"/>
  <c r="BL41" i="1"/>
  <c r="BL42" i="1"/>
  <c r="BN42" i="1" s="1"/>
  <c r="BO42" i="1" s="1"/>
  <c r="BL43" i="1"/>
  <c r="BN43" i="1" s="1"/>
  <c r="BO43" i="1" s="1"/>
  <c r="BL44" i="1"/>
  <c r="BL45" i="1"/>
  <c r="BL46" i="1"/>
  <c r="BL47" i="1"/>
  <c r="BL48" i="1"/>
  <c r="BL49" i="1"/>
  <c r="BL50" i="1"/>
  <c r="BN50" i="1" s="1"/>
  <c r="BO50" i="1" s="1"/>
  <c r="BL51" i="1"/>
  <c r="BN51" i="1" s="1"/>
  <c r="BO51" i="1" s="1"/>
  <c r="BL52" i="1"/>
  <c r="BL53" i="1"/>
  <c r="BL54" i="1"/>
  <c r="BL55" i="1"/>
  <c r="BL56" i="1"/>
  <c r="BL57" i="1"/>
  <c r="BL58" i="1"/>
  <c r="BN58" i="1" s="1"/>
  <c r="BO58" i="1" s="1"/>
  <c r="BL59" i="1"/>
  <c r="BL60" i="1"/>
  <c r="BL61" i="1"/>
  <c r="BN61" i="1" s="1"/>
  <c r="BO61" i="1" s="1"/>
  <c r="BL62" i="1"/>
  <c r="BL63" i="1"/>
  <c r="BL64" i="1"/>
  <c r="BL65" i="1"/>
  <c r="BL66" i="1"/>
  <c r="BN66" i="1" s="1"/>
  <c r="BO66" i="1" s="1"/>
  <c r="BL67" i="1"/>
  <c r="BL68" i="1"/>
  <c r="BL69" i="1"/>
  <c r="BL70" i="1"/>
  <c r="BL71" i="1"/>
  <c r="BL72" i="1"/>
  <c r="BL73" i="1"/>
  <c r="BL74" i="1"/>
  <c r="BN74" i="1" s="1"/>
  <c r="BO74" i="1" s="1"/>
  <c r="BL75" i="1"/>
  <c r="BN75" i="1" s="1"/>
  <c r="BO75" i="1" s="1"/>
  <c r="BL76" i="1"/>
  <c r="BL77" i="1"/>
  <c r="BL78" i="1"/>
  <c r="BL79" i="1"/>
  <c r="BL80" i="1"/>
  <c r="BL81" i="1"/>
  <c r="BL82" i="1"/>
  <c r="BN82" i="1" s="1"/>
  <c r="BO82" i="1" s="1"/>
  <c r="BL83" i="1"/>
  <c r="BL84" i="1"/>
  <c r="BL85" i="1"/>
  <c r="BN85" i="1" s="1"/>
  <c r="BO85" i="1" s="1"/>
  <c r="BL86" i="1"/>
  <c r="BL87" i="1"/>
  <c r="BL88" i="1"/>
  <c r="BL89" i="1"/>
  <c r="BL90" i="1"/>
  <c r="BN90" i="1" s="1"/>
  <c r="BO90" i="1" s="1"/>
  <c r="BL91" i="1"/>
  <c r="BN91" i="1" s="1"/>
  <c r="BO91" i="1" s="1"/>
  <c r="BL92" i="1"/>
  <c r="BL93" i="1"/>
  <c r="BL94" i="1"/>
  <c r="BL95" i="1"/>
  <c r="BL96" i="1"/>
  <c r="BL97" i="1"/>
  <c r="BL98" i="1"/>
  <c r="BN98" i="1" s="1"/>
  <c r="BO98" i="1" s="1"/>
  <c r="BL99" i="1"/>
  <c r="BL100" i="1"/>
  <c r="BL101" i="1"/>
  <c r="BN101" i="1" s="1"/>
  <c r="BO101" i="1" s="1"/>
  <c r="BL102" i="1"/>
  <c r="BL103" i="1"/>
  <c r="BL104" i="1"/>
  <c r="BL105" i="1"/>
  <c r="BL106" i="1"/>
  <c r="BN106" i="1" s="1"/>
  <c r="BO106" i="1" s="1"/>
  <c r="BL107" i="1"/>
  <c r="BN107" i="1" s="1"/>
  <c r="BO107" i="1" s="1"/>
  <c r="BL108" i="1"/>
  <c r="BL109" i="1"/>
  <c r="BN109" i="1" s="1"/>
  <c r="BO109" i="1" s="1"/>
  <c r="BL110" i="1"/>
  <c r="BL111" i="1"/>
  <c r="BL112" i="1"/>
  <c r="BL113" i="1"/>
  <c r="BL114" i="1"/>
  <c r="BN114" i="1" s="1"/>
  <c r="BO114" i="1" s="1"/>
  <c r="BL115" i="1"/>
  <c r="BN115" i="1" s="1"/>
  <c r="BO115" i="1" s="1"/>
  <c r="BL116" i="1"/>
  <c r="BL117" i="1"/>
  <c r="BN117" i="1" s="1"/>
  <c r="BO117" i="1" s="1"/>
  <c r="BL118" i="1"/>
  <c r="BL119" i="1"/>
  <c r="BL120" i="1"/>
  <c r="BL121" i="1"/>
  <c r="BL122" i="1"/>
  <c r="BN122" i="1" s="1"/>
  <c r="BO122" i="1" s="1"/>
  <c r="BL123" i="1"/>
  <c r="BL124" i="1"/>
  <c r="BL125" i="1"/>
  <c r="BN125" i="1" s="1"/>
  <c r="BO125" i="1" s="1"/>
  <c r="BL126" i="1"/>
  <c r="BL127" i="1"/>
  <c r="BL128" i="1"/>
  <c r="BL129" i="1"/>
  <c r="BL130" i="1"/>
  <c r="BN130" i="1" s="1"/>
  <c r="BO130" i="1" s="1"/>
  <c r="BL131" i="1"/>
  <c r="BN131" i="1" s="1"/>
  <c r="BO131" i="1" s="1"/>
  <c r="BL132" i="1"/>
  <c r="BL133" i="1"/>
  <c r="BN133" i="1" s="1"/>
  <c r="BO133" i="1" s="1"/>
  <c r="BL134" i="1"/>
  <c r="BL135" i="1"/>
  <c r="BL136" i="1"/>
  <c r="BL137" i="1"/>
  <c r="BL138" i="1"/>
  <c r="BN138" i="1" s="1"/>
  <c r="BO138" i="1" s="1"/>
  <c r="BL139" i="1"/>
  <c r="BL140" i="1"/>
  <c r="BL141" i="1"/>
  <c r="BL142" i="1"/>
  <c r="BL143" i="1"/>
  <c r="BL144" i="1"/>
  <c r="BL145" i="1"/>
  <c r="BL146" i="1"/>
  <c r="BN146" i="1" s="1"/>
  <c r="BO146" i="1" s="1"/>
  <c r="BL10" i="1"/>
  <c r="BN10" i="1" s="1"/>
  <c r="BO10" i="1" s="1"/>
  <c r="BN12" i="1"/>
  <c r="BO12" i="1" s="1"/>
  <c r="BN14" i="1"/>
  <c r="BO14" i="1" s="1"/>
  <c r="BN15" i="1"/>
  <c r="BO15" i="1" s="1"/>
  <c r="BN16" i="1"/>
  <c r="BO16" i="1" s="1"/>
  <c r="BN17" i="1"/>
  <c r="BO17" i="1" s="1"/>
  <c r="BN20" i="1"/>
  <c r="BO20" i="1"/>
  <c r="BN21" i="1"/>
  <c r="BO21" i="1" s="1"/>
  <c r="BN22" i="1"/>
  <c r="BO22" i="1"/>
  <c r="BN23" i="1"/>
  <c r="BO23" i="1" s="1"/>
  <c r="BN24" i="1"/>
  <c r="BO24" i="1"/>
  <c r="BN25" i="1"/>
  <c r="BO25" i="1" s="1"/>
  <c r="BN27" i="1"/>
  <c r="BO27" i="1" s="1"/>
  <c r="BN28" i="1"/>
  <c r="BO28" i="1" s="1"/>
  <c r="BN30" i="1"/>
  <c r="BO30" i="1" s="1"/>
  <c r="BN31" i="1"/>
  <c r="BO31" i="1"/>
  <c r="BN32" i="1"/>
  <c r="BO32" i="1" s="1"/>
  <c r="BN33" i="1"/>
  <c r="BO33" i="1" s="1"/>
  <c r="BN35" i="1"/>
  <c r="BO35" i="1" s="1"/>
  <c r="BN36" i="1"/>
  <c r="BO36" i="1" s="1"/>
  <c r="BN38" i="1"/>
  <c r="BO38" i="1"/>
  <c r="BN39" i="1"/>
  <c r="BO39" i="1" s="1"/>
  <c r="BN40" i="1"/>
  <c r="BO40" i="1"/>
  <c r="BN41" i="1"/>
  <c r="BO41" i="1" s="1"/>
  <c r="BN44" i="1"/>
  <c r="BO44" i="1" s="1"/>
  <c r="BN45" i="1"/>
  <c r="BO45" i="1" s="1"/>
  <c r="BN46" i="1"/>
  <c r="BO46" i="1" s="1"/>
  <c r="BN47" i="1"/>
  <c r="BO47" i="1"/>
  <c r="BN48" i="1"/>
  <c r="BO48" i="1" s="1"/>
  <c r="BN49" i="1"/>
  <c r="BO49" i="1" s="1"/>
  <c r="BN52" i="1"/>
  <c r="BO52" i="1"/>
  <c r="BN53" i="1"/>
  <c r="BO53" i="1" s="1"/>
  <c r="BN54" i="1"/>
  <c r="BO54" i="1"/>
  <c r="BN55" i="1"/>
  <c r="BO55" i="1" s="1"/>
  <c r="BN56" i="1"/>
  <c r="BO56" i="1"/>
  <c r="BN57" i="1"/>
  <c r="BO57" i="1" s="1"/>
  <c r="BN59" i="1"/>
  <c r="BO59" i="1" s="1"/>
  <c r="BN60" i="1"/>
  <c r="BO60" i="1" s="1"/>
  <c r="BN62" i="1"/>
  <c r="BO62" i="1" s="1"/>
  <c r="BN63" i="1"/>
  <c r="BO63" i="1" s="1"/>
  <c r="BN64" i="1"/>
  <c r="BO64" i="1" s="1"/>
  <c r="BN65" i="1"/>
  <c r="BO65" i="1" s="1"/>
  <c r="BN67" i="1"/>
  <c r="BO67" i="1" s="1"/>
  <c r="BN68" i="1"/>
  <c r="BO68" i="1" s="1"/>
  <c r="BN69" i="1"/>
  <c r="BO69" i="1" s="1"/>
  <c r="BN70" i="1"/>
  <c r="BO70" i="1" s="1"/>
  <c r="BN71" i="1"/>
  <c r="BO71" i="1" s="1"/>
  <c r="BN72" i="1"/>
  <c r="BO72" i="1" s="1"/>
  <c r="BN73" i="1"/>
  <c r="BO73" i="1" s="1"/>
  <c r="BN76" i="1"/>
  <c r="BO76" i="1"/>
  <c r="BN77" i="1"/>
  <c r="BO77" i="1" s="1"/>
  <c r="BN78" i="1"/>
  <c r="BO78" i="1" s="1"/>
  <c r="BN79" i="1"/>
  <c r="BO79" i="1" s="1"/>
  <c r="BN80" i="1"/>
  <c r="BO80" i="1" s="1"/>
  <c r="BN81" i="1"/>
  <c r="BO81" i="1" s="1"/>
  <c r="BN83" i="1"/>
  <c r="BO83" i="1" s="1"/>
  <c r="BN84" i="1"/>
  <c r="BO84" i="1" s="1"/>
  <c r="BN86" i="1"/>
  <c r="BO86" i="1"/>
  <c r="BN87" i="1"/>
  <c r="BO87" i="1" s="1"/>
  <c r="BN88" i="1"/>
  <c r="BO88" i="1" s="1"/>
  <c r="BN89" i="1"/>
  <c r="BO89" i="1" s="1"/>
  <c r="BN92" i="1"/>
  <c r="BO92" i="1" s="1"/>
  <c r="BN93" i="1"/>
  <c r="BO93" i="1" s="1"/>
  <c r="BN94" i="1"/>
  <c r="BO94" i="1" s="1"/>
  <c r="BN95" i="1"/>
  <c r="BO95" i="1" s="1"/>
  <c r="BN96" i="1"/>
  <c r="BO96" i="1" s="1"/>
  <c r="BN97" i="1"/>
  <c r="BO97" i="1" s="1"/>
  <c r="BN99" i="1"/>
  <c r="BO99" i="1" s="1"/>
  <c r="BN100" i="1"/>
  <c r="BO100" i="1"/>
  <c r="BN102" i="1"/>
  <c r="BO102" i="1"/>
  <c r="BN103" i="1"/>
  <c r="BO103" i="1" s="1"/>
  <c r="BN104" i="1"/>
  <c r="BO104" i="1" s="1"/>
  <c r="BN105" i="1"/>
  <c r="BO105" i="1"/>
  <c r="BN108" i="1"/>
  <c r="BO108" i="1" s="1"/>
  <c r="BN110" i="1"/>
  <c r="BO110" i="1" s="1"/>
  <c r="BN111" i="1"/>
  <c r="BO111" i="1"/>
  <c r="BN112" i="1"/>
  <c r="BO112" i="1" s="1"/>
  <c r="BN113" i="1"/>
  <c r="BO113" i="1" s="1"/>
  <c r="BN116" i="1"/>
  <c r="BO116" i="1" s="1"/>
  <c r="BN118" i="1"/>
  <c r="BO118" i="1" s="1"/>
  <c r="BN119" i="1"/>
  <c r="BO119" i="1" s="1"/>
  <c r="BN120" i="1"/>
  <c r="BO120" i="1" s="1"/>
  <c r="BN121" i="1"/>
  <c r="BO121" i="1" s="1"/>
  <c r="BN123" i="1"/>
  <c r="BO123" i="1" s="1"/>
  <c r="BN124" i="1"/>
  <c r="BO124" i="1"/>
  <c r="BN126" i="1"/>
  <c r="BO126" i="1" s="1"/>
  <c r="BN127" i="1"/>
  <c r="BO127" i="1" s="1"/>
  <c r="BN128" i="1"/>
  <c r="BO128" i="1" s="1"/>
  <c r="BN129" i="1"/>
  <c r="BO129" i="1" s="1"/>
  <c r="BN132" i="1"/>
  <c r="BO132" i="1" s="1"/>
  <c r="BN134" i="1"/>
  <c r="BO134" i="1" s="1"/>
  <c r="BN135" i="1"/>
  <c r="BO135" i="1" s="1"/>
  <c r="BN136" i="1"/>
  <c r="BO136" i="1" s="1"/>
  <c r="BN137" i="1"/>
  <c r="BO137" i="1" s="1"/>
  <c r="BN139" i="1"/>
  <c r="BO139" i="1" s="1"/>
  <c r="BN140" i="1"/>
  <c r="BO140" i="1" s="1"/>
  <c r="BN141" i="1"/>
  <c r="BO141" i="1" s="1"/>
  <c r="BN142" i="1"/>
  <c r="BO142" i="1" s="1"/>
  <c r="BN143" i="1"/>
  <c r="BO143" i="1"/>
  <c r="BN144" i="1"/>
  <c r="BO144" i="1" s="1"/>
  <c r="BN145" i="1"/>
  <c r="BO145" i="1" s="1"/>
  <c r="DI9" i="1"/>
  <c r="DH9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10" i="1"/>
  <c r="DA11" i="1"/>
  <c r="DA12" i="1"/>
  <c r="DA13" i="1"/>
  <c r="DA14" i="1"/>
  <c r="DA15" i="1"/>
  <c r="DA16" i="1"/>
  <c r="DB16" i="1" s="1"/>
  <c r="DA17" i="1"/>
  <c r="DB17" i="1" s="1"/>
  <c r="DC17" i="1" s="1"/>
  <c r="DD17" i="1" s="1"/>
  <c r="DA18" i="1"/>
  <c r="DA19" i="1"/>
  <c r="DA20" i="1"/>
  <c r="DA21" i="1"/>
  <c r="DA22" i="1"/>
  <c r="DA23" i="1"/>
  <c r="DA24" i="1"/>
  <c r="DA25" i="1"/>
  <c r="DA26" i="1"/>
  <c r="DB26" i="1" s="1"/>
  <c r="DA27" i="1"/>
  <c r="DB27" i="1" s="1"/>
  <c r="DA28" i="1"/>
  <c r="DA29" i="1"/>
  <c r="DA30" i="1"/>
  <c r="DA31" i="1"/>
  <c r="DA32" i="1"/>
  <c r="DA33" i="1"/>
  <c r="DA34" i="1"/>
  <c r="DA35" i="1"/>
  <c r="DB35" i="1" s="1"/>
  <c r="DA36" i="1"/>
  <c r="DA37" i="1"/>
  <c r="DA38" i="1"/>
  <c r="DA39" i="1"/>
  <c r="DA40" i="1"/>
  <c r="DA10" i="1"/>
  <c r="CR126" i="1"/>
  <c r="CQ126" i="1"/>
  <c r="CR125" i="1"/>
  <c r="CQ125" i="1"/>
  <c r="CR124" i="1"/>
  <c r="CQ124" i="1"/>
  <c r="CR123" i="1"/>
  <c r="CQ123" i="1"/>
  <c r="CR122" i="1"/>
  <c r="CQ122" i="1"/>
  <c r="CR121" i="1"/>
  <c r="CQ121" i="1"/>
  <c r="CR120" i="1"/>
  <c r="CQ120" i="1"/>
  <c r="CR119" i="1"/>
  <c r="CQ119" i="1"/>
  <c r="CR118" i="1"/>
  <c r="CQ118" i="1"/>
  <c r="CR117" i="1"/>
  <c r="CQ117" i="1"/>
  <c r="CR116" i="1"/>
  <c r="CQ116" i="1"/>
  <c r="CR115" i="1"/>
  <c r="CQ115" i="1"/>
  <c r="CR114" i="1"/>
  <c r="CQ114" i="1"/>
  <c r="CR113" i="1"/>
  <c r="CQ113" i="1"/>
  <c r="CR112" i="1"/>
  <c r="CQ112" i="1"/>
  <c r="CR111" i="1"/>
  <c r="CQ111" i="1"/>
  <c r="CR110" i="1"/>
  <c r="CQ110" i="1"/>
  <c r="CR109" i="1"/>
  <c r="CQ109" i="1"/>
  <c r="CR108" i="1"/>
  <c r="CQ108" i="1"/>
  <c r="CR107" i="1"/>
  <c r="CQ107" i="1"/>
  <c r="CR106" i="1"/>
  <c r="CQ106" i="1"/>
  <c r="CR105" i="1"/>
  <c r="CQ105" i="1"/>
  <c r="CR104" i="1"/>
  <c r="CQ104" i="1"/>
  <c r="CR103" i="1"/>
  <c r="CQ103" i="1"/>
  <c r="CR102" i="1"/>
  <c r="CQ102" i="1"/>
  <c r="CR101" i="1"/>
  <c r="CQ101" i="1"/>
  <c r="CR100" i="1"/>
  <c r="CQ100" i="1"/>
  <c r="CR99" i="1"/>
  <c r="CQ99" i="1"/>
  <c r="CR98" i="1"/>
  <c r="CQ98" i="1"/>
  <c r="CR97" i="1"/>
  <c r="CQ97" i="1"/>
  <c r="CR96" i="1"/>
  <c r="CQ96" i="1"/>
  <c r="CR95" i="1"/>
  <c r="CQ95" i="1"/>
  <c r="CR94" i="1"/>
  <c r="CQ94" i="1"/>
  <c r="CR93" i="1"/>
  <c r="CQ93" i="1"/>
  <c r="CR92" i="1"/>
  <c r="CQ92" i="1"/>
  <c r="CR91" i="1"/>
  <c r="CQ91" i="1"/>
  <c r="CR90" i="1"/>
  <c r="CQ90" i="1"/>
  <c r="CR89" i="1"/>
  <c r="CQ89" i="1"/>
  <c r="CR88" i="1"/>
  <c r="CQ88" i="1"/>
  <c r="CR87" i="1"/>
  <c r="CQ87" i="1"/>
  <c r="CR86" i="1"/>
  <c r="CQ86" i="1"/>
  <c r="CR85" i="1"/>
  <c r="CQ85" i="1"/>
  <c r="CR84" i="1"/>
  <c r="CQ84" i="1"/>
  <c r="CR83" i="1"/>
  <c r="CQ83" i="1"/>
  <c r="CR82" i="1"/>
  <c r="CQ82" i="1"/>
  <c r="CR81" i="1"/>
  <c r="CQ81" i="1"/>
  <c r="CR80" i="1"/>
  <c r="CQ80" i="1"/>
  <c r="CR79" i="1"/>
  <c r="CQ79" i="1"/>
  <c r="CR78" i="1"/>
  <c r="CQ78" i="1"/>
  <c r="CR77" i="1"/>
  <c r="CQ77" i="1"/>
  <c r="CR76" i="1"/>
  <c r="CQ76" i="1"/>
  <c r="CR75" i="1"/>
  <c r="CQ75" i="1"/>
  <c r="CR74" i="1"/>
  <c r="CQ74" i="1"/>
  <c r="CR73" i="1"/>
  <c r="CQ73" i="1"/>
  <c r="CR72" i="1"/>
  <c r="CQ72" i="1"/>
  <c r="CR71" i="1"/>
  <c r="CQ71" i="1"/>
  <c r="CR70" i="1"/>
  <c r="CQ70" i="1"/>
  <c r="CR69" i="1"/>
  <c r="CQ69" i="1"/>
  <c r="CR68" i="1"/>
  <c r="CQ68" i="1"/>
  <c r="CR67" i="1"/>
  <c r="CQ67" i="1"/>
  <c r="CR66" i="1"/>
  <c r="CQ66" i="1"/>
  <c r="CR65" i="1"/>
  <c r="CQ65" i="1"/>
  <c r="CR64" i="1"/>
  <c r="CQ64" i="1"/>
  <c r="CR63" i="1"/>
  <c r="CQ63" i="1"/>
  <c r="CR62" i="1"/>
  <c r="CQ62" i="1"/>
  <c r="CR61" i="1"/>
  <c r="CQ61" i="1"/>
  <c r="CR60" i="1"/>
  <c r="CQ60" i="1"/>
  <c r="CR59" i="1"/>
  <c r="CQ59" i="1"/>
  <c r="CR58" i="1"/>
  <c r="CQ58" i="1"/>
  <c r="CR57" i="1"/>
  <c r="CQ57" i="1"/>
  <c r="CR56" i="1"/>
  <c r="CQ56" i="1"/>
  <c r="CR55" i="1"/>
  <c r="CQ55" i="1"/>
  <c r="CR54" i="1"/>
  <c r="CQ54" i="1"/>
  <c r="CR53" i="1"/>
  <c r="CQ53" i="1"/>
  <c r="CR52" i="1"/>
  <c r="CQ52" i="1"/>
  <c r="CR51" i="1"/>
  <c r="CQ51" i="1"/>
  <c r="CR50" i="1"/>
  <c r="CQ50" i="1"/>
  <c r="CR49" i="1"/>
  <c r="CQ49" i="1"/>
  <c r="CR48" i="1"/>
  <c r="CQ48" i="1"/>
  <c r="CR47" i="1"/>
  <c r="CQ47" i="1"/>
  <c r="CR46" i="1"/>
  <c r="CQ46" i="1"/>
  <c r="CR45" i="1"/>
  <c r="CQ45" i="1"/>
  <c r="CR44" i="1"/>
  <c r="CQ44" i="1"/>
  <c r="CR43" i="1"/>
  <c r="CQ43" i="1"/>
  <c r="CR42" i="1"/>
  <c r="CQ42" i="1"/>
  <c r="CR41" i="1"/>
  <c r="CQ41" i="1"/>
  <c r="CR40" i="1"/>
  <c r="CQ40" i="1"/>
  <c r="CR39" i="1"/>
  <c r="CQ39" i="1"/>
  <c r="CR38" i="1"/>
  <c r="CQ38" i="1"/>
  <c r="CR37" i="1"/>
  <c r="CQ37" i="1"/>
  <c r="CR36" i="1"/>
  <c r="CQ36" i="1"/>
  <c r="CR35" i="1"/>
  <c r="CQ35" i="1"/>
  <c r="CR34" i="1"/>
  <c r="CQ34" i="1"/>
  <c r="CR33" i="1"/>
  <c r="CQ33" i="1"/>
  <c r="CR32" i="1"/>
  <c r="CQ32" i="1"/>
  <c r="CR31" i="1"/>
  <c r="CQ31" i="1"/>
  <c r="CR30" i="1"/>
  <c r="CQ30" i="1"/>
  <c r="CR29" i="1"/>
  <c r="CQ29" i="1"/>
  <c r="CR28" i="1"/>
  <c r="CQ28" i="1"/>
  <c r="CR27" i="1"/>
  <c r="CQ27" i="1"/>
  <c r="CR26" i="1"/>
  <c r="CQ26" i="1"/>
  <c r="CR25" i="1"/>
  <c r="CQ25" i="1"/>
  <c r="CR24" i="1"/>
  <c r="CQ24" i="1"/>
  <c r="CR23" i="1"/>
  <c r="CQ23" i="1"/>
  <c r="CR22" i="1"/>
  <c r="CQ22" i="1"/>
  <c r="CR21" i="1"/>
  <c r="CQ21" i="1"/>
  <c r="CR20" i="1"/>
  <c r="CQ20" i="1"/>
  <c r="CR19" i="1"/>
  <c r="CQ19" i="1"/>
  <c r="CR18" i="1"/>
  <c r="CQ18" i="1"/>
  <c r="CR17" i="1"/>
  <c r="CQ17" i="1"/>
  <c r="CR16" i="1"/>
  <c r="CQ16" i="1"/>
  <c r="CR15" i="1"/>
  <c r="CQ15" i="1"/>
  <c r="CR14" i="1"/>
  <c r="CQ14" i="1"/>
  <c r="CR13" i="1"/>
  <c r="CQ13" i="1"/>
  <c r="CR12" i="1"/>
  <c r="CQ12" i="1"/>
  <c r="CR11" i="1"/>
  <c r="CQ11" i="1"/>
  <c r="CR10" i="1"/>
  <c r="CQ10" i="1"/>
  <c r="DA34" i="3" l="1"/>
  <c r="DB34" i="3" s="1"/>
  <c r="DA115" i="3"/>
  <c r="DB115" i="3" s="1"/>
  <c r="DA83" i="3"/>
  <c r="DB83" i="3" s="1"/>
  <c r="DA27" i="3"/>
  <c r="DB27" i="3" s="1"/>
  <c r="DA26" i="3"/>
  <c r="DB26" i="3" s="1"/>
  <c r="DA66" i="3"/>
  <c r="DB66" i="3" s="1"/>
  <c r="DA123" i="3"/>
  <c r="DB123" i="3" s="1"/>
  <c r="DA63" i="3"/>
  <c r="DB63" i="3" s="1"/>
  <c r="DA50" i="3"/>
  <c r="DB50" i="3" s="1"/>
  <c r="DA35" i="3"/>
  <c r="DB35" i="3" s="1"/>
  <c r="DA55" i="3"/>
  <c r="DB55" i="3" s="1"/>
  <c r="DA82" i="3"/>
  <c r="DB82" i="3" s="1"/>
  <c r="DA90" i="3"/>
  <c r="DB90" i="3" s="1"/>
  <c r="DA113" i="3"/>
  <c r="DB113" i="3" s="1"/>
  <c r="DA51" i="3"/>
  <c r="DB51" i="3" s="1"/>
  <c r="DA87" i="3"/>
  <c r="DB87" i="3" s="1"/>
  <c r="DA23" i="3"/>
  <c r="DB23" i="3" s="1"/>
  <c r="DA111" i="3"/>
  <c r="DB111" i="3" s="1"/>
  <c r="DA47" i="3"/>
  <c r="DB47" i="3" s="1"/>
  <c r="DA103" i="3"/>
  <c r="DB103" i="3" s="1"/>
  <c r="DA39" i="3"/>
  <c r="DB39" i="3" s="1"/>
  <c r="DA95" i="3"/>
  <c r="DB95" i="3" s="1"/>
  <c r="DA31" i="3"/>
  <c r="DB31" i="3" s="1"/>
  <c r="DA79" i="3"/>
  <c r="DB79" i="3" s="1"/>
  <c r="DA15" i="3"/>
  <c r="DB15" i="3" s="1"/>
  <c r="DA71" i="3"/>
  <c r="DB71" i="3" s="1"/>
  <c r="DA11" i="3"/>
  <c r="DB11" i="3" s="1"/>
  <c r="DI11" i="3"/>
  <c r="DG5" i="3"/>
  <c r="DG7" i="3"/>
  <c r="CJ11" i="3"/>
  <c r="CH5" i="3"/>
  <c r="CH7" i="3"/>
  <c r="AK5" i="3"/>
  <c r="AD5" i="3"/>
  <c r="CC11" i="3"/>
  <c r="CA5" i="3"/>
  <c r="CA7" i="3"/>
  <c r="CV11" i="3"/>
  <c r="CT5" i="3"/>
  <c r="CT7" i="3"/>
  <c r="BV11" i="3"/>
  <c r="BT5" i="3"/>
  <c r="BT7" i="3"/>
  <c r="BO11" i="3"/>
  <c r="BM7" i="3"/>
  <c r="BM5" i="3"/>
  <c r="BH11" i="3"/>
  <c r="BF5" i="3"/>
  <c r="BF7" i="3"/>
  <c r="Y11" i="3"/>
  <c r="W4" i="3" s="1"/>
  <c r="W5" i="3"/>
  <c r="K11" i="3"/>
  <c r="I4" i="3" s="1"/>
  <c r="I5" i="3"/>
  <c r="BA11" i="3"/>
  <c r="AY4" i="3" s="1"/>
  <c r="AY5" i="3"/>
  <c r="R11" i="3"/>
  <c r="P5" i="3"/>
  <c r="CP11" i="3"/>
  <c r="CN7" i="3"/>
  <c r="CN5" i="3"/>
  <c r="AR5" i="3"/>
  <c r="D11" i="3"/>
  <c r="B5" i="3"/>
  <c r="W6" i="3"/>
  <c r="B7" i="3"/>
  <c r="AY7" i="3"/>
  <c r="AT11" i="3"/>
  <c r="AR7" i="3"/>
  <c r="I7" i="3"/>
  <c r="AM11" i="3"/>
  <c r="AK7" i="3"/>
  <c r="P7" i="3"/>
  <c r="R13" i="3"/>
  <c r="P6" i="3" s="1"/>
  <c r="AF11" i="3"/>
  <c r="AD7" i="3"/>
  <c r="W7" i="3"/>
  <c r="BU16" i="1"/>
  <c r="BV16" i="1" s="1"/>
  <c r="BN18" i="1"/>
  <c r="BO18" i="1" s="1"/>
  <c r="DH23" i="1"/>
  <c r="DI23" i="1" s="1"/>
  <c r="DH39" i="1"/>
  <c r="DI39" i="1" s="1"/>
  <c r="DE39" i="1" s="1"/>
  <c r="DH15" i="1"/>
  <c r="DI15" i="1" s="1"/>
  <c r="DE15" i="1" s="1"/>
  <c r="DH31" i="1"/>
  <c r="DI31" i="1" s="1"/>
  <c r="DH38" i="1"/>
  <c r="DI38" i="1" s="1"/>
  <c r="DE38" i="1" s="1"/>
  <c r="DH34" i="1"/>
  <c r="DI34" i="1" s="1"/>
  <c r="DE34" i="1" s="1"/>
  <c r="DH30" i="1"/>
  <c r="DI30" i="1" s="1"/>
  <c r="DH26" i="1"/>
  <c r="DI26" i="1" s="1"/>
  <c r="DE26" i="1" s="1"/>
  <c r="DH22" i="1"/>
  <c r="DI22" i="1" s="1"/>
  <c r="DE22" i="1" s="1"/>
  <c r="DH18" i="1"/>
  <c r="DI18" i="1" s="1"/>
  <c r="DH14" i="1"/>
  <c r="DI14" i="1" s="1"/>
  <c r="DH37" i="1"/>
  <c r="DI37" i="1" s="1"/>
  <c r="DE37" i="1" s="1"/>
  <c r="DH33" i="1"/>
  <c r="DI33" i="1" s="1"/>
  <c r="DH29" i="1"/>
  <c r="DI29" i="1" s="1"/>
  <c r="DH25" i="1"/>
  <c r="DI25" i="1" s="1"/>
  <c r="DH21" i="1"/>
  <c r="DI21" i="1" s="1"/>
  <c r="DE21" i="1" s="1"/>
  <c r="DH17" i="1"/>
  <c r="DI17" i="1" s="1"/>
  <c r="DH13" i="1"/>
  <c r="DI13" i="1" s="1"/>
  <c r="DH40" i="1"/>
  <c r="DI40" i="1" s="1"/>
  <c r="DE40" i="1" s="1"/>
  <c r="DH36" i="1"/>
  <c r="DI36" i="1" s="1"/>
  <c r="DE36" i="1" s="1"/>
  <c r="DH32" i="1"/>
  <c r="DI32" i="1" s="1"/>
  <c r="DH28" i="1"/>
  <c r="DI28" i="1" s="1"/>
  <c r="DE28" i="1" s="1"/>
  <c r="DH24" i="1"/>
  <c r="DI24" i="1" s="1"/>
  <c r="DH20" i="1"/>
  <c r="DI20" i="1" s="1"/>
  <c r="DE20" i="1" s="1"/>
  <c r="DH16" i="1"/>
  <c r="DI16" i="1" s="1"/>
  <c r="DE16" i="1" s="1"/>
  <c r="DH12" i="1"/>
  <c r="DI12" i="1" s="1"/>
  <c r="DH35" i="1"/>
  <c r="DI35" i="1" s="1"/>
  <c r="DH27" i="1"/>
  <c r="DI27" i="1" s="1"/>
  <c r="DE27" i="1" s="1"/>
  <c r="DH19" i="1"/>
  <c r="DI19" i="1" s="1"/>
  <c r="DE19" i="1" s="1"/>
  <c r="DH11" i="1"/>
  <c r="DI11" i="1" s="1"/>
  <c r="DE11" i="1" s="1"/>
  <c r="DH10" i="1"/>
  <c r="DI10" i="1" s="1"/>
  <c r="DE10" i="1" s="1"/>
  <c r="DB34" i="1"/>
  <c r="DC34" i="1" s="1"/>
  <c r="DD34" i="1" s="1"/>
  <c r="DB25" i="1"/>
  <c r="DC25" i="1" s="1"/>
  <c r="DD25" i="1" s="1"/>
  <c r="DB19" i="1"/>
  <c r="DC19" i="1" s="1"/>
  <c r="DD19" i="1" s="1"/>
  <c r="DB40" i="1"/>
  <c r="DC40" i="1" s="1"/>
  <c r="DD40" i="1" s="1"/>
  <c r="DB12" i="1"/>
  <c r="DC12" i="1" s="1"/>
  <c r="DD12" i="1" s="1"/>
  <c r="DB28" i="1"/>
  <c r="DC28" i="1" s="1"/>
  <c r="DD28" i="1" s="1"/>
  <c r="DB36" i="1"/>
  <c r="DC36" i="1" s="1"/>
  <c r="DD36" i="1" s="1"/>
  <c r="DB18" i="1"/>
  <c r="DC18" i="1" s="1"/>
  <c r="DD18" i="1" s="1"/>
  <c r="DB33" i="1"/>
  <c r="DC33" i="1" s="1"/>
  <c r="DD33" i="1" s="1"/>
  <c r="DB22" i="1"/>
  <c r="DC22" i="1" s="1"/>
  <c r="DD22" i="1" s="1"/>
  <c r="DB38" i="1"/>
  <c r="DC38" i="1" s="1"/>
  <c r="DD38" i="1" s="1"/>
  <c r="DB39" i="1"/>
  <c r="DC39" i="1" s="1"/>
  <c r="DD39" i="1" s="1"/>
  <c r="DC16" i="1"/>
  <c r="DD16" i="1" s="1"/>
  <c r="DB10" i="1"/>
  <c r="DC10" i="1" s="1"/>
  <c r="DD10" i="1" s="1"/>
  <c r="DC26" i="1"/>
  <c r="DD26" i="1" s="1"/>
  <c r="DB14" i="1"/>
  <c r="DC14" i="1" s="1"/>
  <c r="DD14" i="1" s="1"/>
  <c r="DB30" i="1"/>
  <c r="DC30" i="1" s="1"/>
  <c r="DD30" i="1" s="1"/>
  <c r="DB37" i="1"/>
  <c r="DC37" i="1" s="1"/>
  <c r="DD37" i="1" s="1"/>
  <c r="DB11" i="1"/>
  <c r="DC11" i="1" s="1"/>
  <c r="DD11" i="1" s="1"/>
  <c r="DB20" i="1"/>
  <c r="DC20" i="1" s="1"/>
  <c r="DD20" i="1" s="1"/>
  <c r="DB29" i="1"/>
  <c r="DC29" i="1" s="1"/>
  <c r="DD29" i="1" s="1"/>
  <c r="DB21" i="1"/>
  <c r="DC21" i="1" s="1"/>
  <c r="DD21" i="1" s="1"/>
  <c r="DB13" i="1"/>
  <c r="DC13" i="1" s="1"/>
  <c r="DD13" i="1" s="1"/>
  <c r="DB31" i="1"/>
  <c r="DC31" i="1" s="1"/>
  <c r="DD31" i="1" s="1"/>
  <c r="DB23" i="1"/>
  <c r="DC23" i="1" s="1"/>
  <c r="DD23" i="1" s="1"/>
  <c r="DB32" i="1"/>
  <c r="DC32" i="1" s="1"/>
  <c r="DD32" i="1" s="1"/>
  <c r="DB15" i="1"/>
  <c r="DC15" i="1" s="1"/>
  <c r="DD15" i="1" s="1"/>
  <c r="DB24" i="1"/>
  <c r="DC24" i="1" s="1"/>
  <c r="DD24" i="1" s="1"/>
  <c r="DC35" i="1"/>
  <c r="DD35" i="1" s="1"/>
  <c r="DC27" i="1"/>
  <c r="DD27" i="1" s="1"/>
  <c r="CZ4" i="3" l="1"/>
  <c r="CZ5" i="3"/>
  <c r="CZ6" i="3"/>
  <c r="CZ7" i="3"/>
  <c r="I6" i="3"/>
  <c r="BF4" i="3"/>
  <c r="BF6" i="3"/>
  <c r="AD6" i="3"/>
  <c r="AD4" i="3"/>
  <c r="AR6" i="3"/>
  <c r="AR4" i="3"/>
  <c r="CN6" i="3"/>
  <c r="CN4" i="3"/>
  <c r="BM6" i="3"/>
  <c r="BM4" i="3"/>
  <c r="CT6" i="3"/>
  <c r="CT4" i="3"/>
  <c r="CH4" i="3"/>
  <c r="CH6" i="3"/>
  <c r="B6" i="3"/>
  <c r="B4" i="3"/>
  <c r="AK6" i="3"/>
  <c r="AK4" i="3"/>
  <c r="P4" i="3"/>
  <c r="AY6" i="3"/>
  <c r="BT6" i="3"/>
  <c r="BT4" i="3"/>
  <c r="CA4" i="3"/>
  <c r="CA6" i="3"/>
  <c r="DG4" i="3"/>
  <c r="DG6" i="3"/>
  <c r="DF11" i="1"/>
  <c r="DJ11" i="1" s="1"/>
  <c r="DF28" i="1"/>
  <c r="DJ28" i="1" s="1"/>
  <c r="DF34" i="1"/>
  <c r="DJ34" i="1" s="1"/>
  <c r="DF19" i="1"/>
  <c r="DJ19" i="1" s="1"/>
  <c r="DF38" i="1"/>
  <c r="DJ38" i="1" s="1"/>
  <c r="DF27" i="1"/>
  <c r="DJ27" i="1" s="1"/>
  <c r="DF36" i="1"/>
  <c r="DJ36" i="1" s="1"/>
  <c r="DF37" i="1"/>
  <c r="DJ37" i="1" s="1"/>
  <c r="DF40" i="1"/>
  <c r="DJ40" i="1" s="1"/>
  <c r="DF15" i="1"/>
  <c r="DJ15" i="1" s="1"/>
  <c r="DF39" i="1"/>
  <c r="DJ39" i="1" s="1"/>
  <c r="DF16" i="1"/>
  <c r="DJ16" i="1" s="1"/>
  <c r="DF22" i="1"/>
  <c r="DJ22" i="1" s="1"/>
  <c r="DF20" i="1"/>
  <c r="DJ20" i="1" s="1"/>
  <c r="DF21" i="1"/>
  <c r="DJ21" i="1" s="1"/>
  <c r="DE35" i="1"/>
  <c r="DE29" i="1"/>
  <c r="DE31" i="1"/>
  <c r="DE32" i="1"/>
  <c r="DE13" i="1"/>
  <c r="DE23" i="1"/>
  <c r="DE17" i="1"/>
  <c r="DE14" i="1"/>
  <c r="DE24" i="1"/>
  <c r="DE18" i="1"/>
  <c r="DE12" i="1"/>
  <c r="DE30" i="1"/>
  <c r="DE25" i="1"/>
  <c r="DE33" i="1"/>
  <c r="DF26" i="1"/>
  <c r="DJ26" i="1" s="1"/>
  <c r="DF17" i="1" l="1"/>
  <c r="DJ17" i="1" s="1"/>
  <c r="DF33" i="1"/>
  <c r="DJ33" i="1" s="1"/>
  <c r="DF25" i="1"/>
  <c r="DJ25" i="1" s="1"/>
  <c r="DF32" i="1"/>
  <c r="DJ32" i="1" s="1"/>
  <c r="DF12" i="1"/>
  <c r="DJ12" i="1" s="1"/>
  <c r="DF31" i="1"/>
  <c r="DJ31" i="1" s="1"/>
  <c r="DF14" i="1"/>
  <c r="DJ14" i="1" s="1"/>
  <c r="DF23" i="1"/>
  <c r="DJ23" i="1" s="1"/>
  <c r="DF13" i="1"/>
  <c r="DJ13" i="1" s="1"/>
  <c r="DF30" i="1"/>
  <c r="DJ30" i="1" s="1"/>
  <c r="DF29" i="1"/>
  <c r="DJ29" i="1" s="1"/>
  <c r="DF18" i="1"/>
  <c r="DJ18" i="1" s="1"/>
  <c r="DF24" i="1"/>
  <c r="DJ24" i="1" s="1"/>
  <c r="DF35" i="1"/>
  <c r="DJ35" i="1" s="1"/>
  <c r="DF10" i="1"/>
  <c r="DJ10" i="1" s="1"/>
  <c r="DJ8" i="1" l="1"/>
</calcChain>
</file>

<file path=xl/sharedStrings.xml><?xml version="1.0" encoding="utf-8"?>
<sst xmlns="http://schemas.openxmlformats.org/spreadsheetml/2006/main" count="890" uniqueCount="267">
  <si>
    <t>https://miau.my-x.hu/miau/294/rnd_based_direct_inverse_symmetry.xlsx</t>
  </si>
  <si>
    <t>Becslés</t>
  </si>
  <si>
    <t>Tény+0</t>
  </si>
  <si>
    <t>Delta</t>
  </si>
  <si>
    <t>Delta/Tény</t>
  </si>
  <si>
    <t>direct</t>
  </si>
  <si>
    <t>inverse</t>
  </si>
  <si>
    <t>sheet(rnd-based symmetry)</t>
  </si>
  <si>
    <t>sheet(rnd-based symmetry (2))</t>
  </si>
  <si>
    <t>Estimation</t>
  </si>
  <si>
    <t>Fact</t>
  </si>
  <si>
    <t>Delta/Fact</t>
  </si>
  <si>
    <t>https://miau.my-x.hu/miau/293/eur_huf_holnap_integralva.xlsx</t>
  </si>
  <si>
    <t>sheet(model2)</t>
  </si>
  <si>
    <t>sheet(model1)</t>
  </si>
  <si>
    <t>https://miau.my-x.hu/miau/294/difesa_abstract_full_text_2023_v5.pdf</t>
  </si>
  <si>
    <t>(demo-urls)</t>
  </si>
  <si>
    <t>https://miau.my-x.hu/miau/293/stadat_turizmus_kovetkezo_negyedev.xlsx</t>
  </si>
  <si>
    <t>sheet(step1)</t>
  </si>
  <si>
    <t>adatsor3=facts (grey)</t>
  </si>
  <si>
    <t>sheet(step2)</t>
  </si>
  <si>
    <t>sheet(step3)</t>
  </si>
  <si>
    <t>https://miau.my-x.hu/miau/290/tel_2022.xlsx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</si>
  <si>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</si>
  <si>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</si>
  <si>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</si>
  <si>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</si>
  <si>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</si>
  <si>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</si>
  <si>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</si>
  <si>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</si>
  <si>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</si>
  <si>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</si>
  <si>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</si>
  <si>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</si>
  <si>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</si>
  <si>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</si>
  <si>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</si>
  <si>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</si>
  <si>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</si>
  <si>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</si>
  <si>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sheet(coco7)</t>
  </si>
  <si>
    <t>sheet(coco7(2))</t>
  </si>
  <si>
    <t>https://miau.my-x.hu/miau/292/eur_huf_15_nap.xlsx</t>
  </si>
  <si>
    <t>sheet(elozmenyek10nap)</t>
  </si>
  <si>
    <t>https://miau.my-x.hu/miau/292/fagyos_napok_szama.xlsm</t>
  </si>
  <si>
    <t>frozen days</t>
  </si>
  <si>
    <t>sheet(model)</t>
  </si>
  <si>
    <t>extreme days</t>
  </si>
  <si>
    <t>heat-wave days</t>
  </si>
  <si>
    <t>all layers</t>
  </si>
  <si>
    <t>sign</t>
  </si>
  <si>
    <t>hidden</t>
  </si>
  <si>
    <t>ideal</t>
  </si>
  <si>
    <t>not error free starting from the total value (DA)</t>
  </si>
  <si>
    <t>average</t>
  </si>
  <si>
    <t>x</t>
  </si>
  <si>
    <t>changes</t>
  </si>
  <si>
    <t>parallel</t>
  </si>
  <si>
    <t>volume</t>
  </si>
  <si>
    <t>VOLUME</t>
  </si>
  <si>
    <t>sheet(15nap)</t>
  </si>
  <si>
    <t>STDEV</t>
  </si>
  <si>
    <t>STDEV1</t>
  </si>
  <si>
    <t>STDDEV2</t>
  </si>
  <si>
    <t>sheet(Munka5)</t>
  </si>
  <si>
    <t>https://miau.my-x.hu/miau/294/konyvtarba_jarok_szama.xlsx</t>
  </si>
  <si>
    <t>almost ideal (artificial) symmetry</t>
  </si>
  <si>
    <t>EUR1</t>
  </si>
  <si>
    <t>EUR2</t>
  </si>
  <si>
    <t>EUR3</t>
  </si>
  <si>
    <t>TOUR2</t>
  </si>
  <si>
    <t>TOUR1</t>
  </si>
  <si>
    <t>TOUR3</t>
  </si>
  <si>
    <t>WINTER1</t>
  </si>
  <si>
    <t>WINTER2</t>
  </si>
  <si>
    <t>EUR4</t>
  </si>
  <si>
    <t>EUR5</t>
  </si>
  <si>
    <t>WINTER3</t>
  </si>
  <si>
    <t>WINTER4</t>
  </si>
  <si>
    <t>WINTER5</t>
  </si>
  <si>
    <t>WINTER6</t>
  </si>
  <si>
    <t>LIB</t>
  </si>
  <si>
    <t>ARTI</t>
  </si>
  <si>
    <t>RND_FULL</t>
  </si>
  <si>
    <t>RND_L</t>
  </si>
  <si>
    <t>direction</t>
  </si>
  <si>
    <t>OAM</t>
  </si>
  <si>
    <t>PARALLEL</t>
  </si>
  <si>
    <t>correlation</t>
  </si>
  <si>
    <t>Y0</t>
  </si>
  <si>
    <t>Azonosító:</t>
  </si>
  <si>
    <t>Objektumok:</t>
  </si>
  <si>
    <t>Attribútumok:</t>
  </si>
  <si>
    <t>Lépcsôk:</t>
  </si>
  <si>
    <t>Eltolás:</t>
  </si>
  <si>
    <t>Leírás:</t>
  </si>
  <si>
    <t>COCO Y0: 8807003</t>
  </si>
  <si>
    <t>Rangsor</t>
  </si>
  <si>
    <t>X(A1)</t>
  </si>
  <si>
    <t>X(A2)</t>
  </si>
  <si>
    <t>X(A3)</t>
  </si>
  <si>
    <t>X(A4)</t>
  </si>
  <si>
    <t>Y(A5)</t>
  </si>
  <si>
    <t>Lépcsôk(1)</t>
  </si>
  <si>
    <t>S1</t>
  </si>
  <si>
    <t>(17+17)/(2)=17</t>
  </si>
  <si>
    <t>(950.1+17)/(2)=483.55</t>
  </si>
  <si>
    <t>(17+1013.2)/(2)=515.1</t>
  </si>
  <si>
    <t>(17+19)/(2)=18</t>
  </si>
  <si>
    <t>S2</t>
  </si>
  <si>
    <t>(16+16)/(2)=16</t>
  </si>
  <si>
    <t>(949.1+16)/(2)=482.55</t>
  </si>
  <si>
    <t>(16+1012.2)/(2)=514.1</t>
  </si>
  <si>
    <t>(16+18)/(2)=17</t>
  </si>
  <si>
    <t>S3</t>
  </si>
  <si>
    <t>(15+15)/(2)=15</t>
  </si>
  <si>
    <t>(948.1+15)/(2)=481.55</t>
  </si>
  <si>
    <t>(15+1011.2)/(2)=513.1</t>
  </si>
  <si>
    <t>(15+17)/(2)=16</t>
  </si>
  <si>
    <t>S4</t>
  </si>
  <si>
    <t>(14+14)/(2)=14</t>
  </si>
  <si>
    <t>(947.1+14)/(2)=480.55</t>
  </si>
  <si>
    <t>(14+1010.2)/(2)=512.1</t>
  </si>
  <si>
    <t>(14+16)/(2)=15</t>
  </si>
  <si>
    <t>S5</t>
  </si>
  <si>
    <t>(13+13)/(2)=13</t>
  </si>
  <si>
    <t>(946.1+13)/(2)=479.55</t>
  </si>
  <si>
    <t>(13+1009.2)/(2)=511.1</t>
  </si>
  <si>
    <t>(13+15)/(2)=14</t>
  </si>
  <si>
    <t>S6</t>
  </si>
  <si>
    <t>(12+12)/(2)=12</t>
  </si>
  <si>
    <t>(945.1+12)/(2)=478.55</t>
  </si>
  <si>
    <t>(12+1008.2)/(2)=510.1</t>
  </si>
  <si>
    <t>(12+14)/(2)=13</t>
  </si>
  <si>
    <t>S7</t>
  </si>
  <si>
    <t>(11+11)/(2)=11</t>
  </si>
  <si>
    <t>(944.1+11)/(2)=477.55</t>
  </si>
  <si>
    <t>(11+1007.2)/(2)=509.1</t>
  </si>
  <si>
    <t>(11+13)/(2)=12</t>
  </si>
  <si>
    <t>S8</t>
  </si>
  <si>
    <t>(10+10)/(2)=10</t>
  </si>
  <si>
    <t>(943.1+10)/(2)=476.55</t>
  </si>
  <si>
    <t>(10+1006.2)/(2)=508.1</t>
  </si>
  <si>
    <t>(10+12)/(2)=11</t>
  </si>
  <si>
    <t>S9</t>
  </si>
  <si>
    <t>(9+9)/(2)=9</t>
  </si>
  <si>
    <t>(942.1+9)/(2)=475.55</t>
  </si>
  <si>
    <t>(9+1005.2)/(2)=507.1</t>
  </si>
  <si>
    <t>(9+11)/(2)=10</t>
  </si>
  <si>
    <t>S10</t>
  </si>
  <si>
    <t>(8+8)/(2)=8</t>
  </si>
  <si>
    <t>(941.1+8)/(2)=474.55</t>
  </si>
  <si>
    <t>(8+1004.2)/(2)=506.1</t>
  </si>
  <si>
    <t>(8+10)/(2)=9</t>
  </si>
  <si>
    <t>S11</t>
  </si>
  <si>
    <t>(7+7)/(2)=7</t>
  </si>
  <si>
    <t>(940.1+7)/(2)=473.55</t>
  </si>
  <si>
    <t>(7+1003.2)/(2)=505.1</t>
  </si>
  <si>
    <t>(7+9)/(2)=8</t>
  </si>
  <si>
    <t>S12</t>
  </si>
  <si>
    <t>(6+6)/(2)=6</t>
  </si>
  <si>
    <t>(939.1+6)/(2)=472.55</t>
  </si>
  <si>
    <t>(6+1002.2)/(2)=504.1</t>
  </si>
  <si>
    <t>(6+8)/(2)=7</t>
  </si>
  <si>
    <t>S13</t>
  </si>
  <si>
    <t>(5+5)/(2)=5</t>
  </si>
  <si>
    <t>(938.1+5)/(2)=471.55</t>
  </si>
  <si>
    <t>(5+1001.2)/(2)=503.1</t>
  </si>
  <si>
    <t>(5+7)/(2)=6</t>
  </si>
  <si>
    <t>S14</t>
  </si>
  <si>
    <t>(4+4)/(2)=4</t>
  </si>
  <si>
    <t>(937.1+4)/(2)=470.55</t>
  </si>
  <si>
    <t>(4+1000.2)/(2)=502.1</t>
  </si>
  <si>
    <t>(4+6)/(2)=5</t>
  </si>
  <si>
    <t>S15</t>
  </si>
  <si>
    <t>(3+3)/(2)=3</t>
  </si>
  <si>
    <t>(936.1+3)/(2)=469.55</t>
  </si>
  <si>
    <t>(3+999.2)/(2)=501.1</t>
  </si>
  <si>
    <t>(3+5)/(2)=4</t>
  </si>
  <si>
    <t>S16</t>
  </si>
  <si>
    <t>(2+2)/(2)=2</t>
  </si>
  <si>
    <t>(935.1+2)/(2)=468.55</t>
  </si>
  <si>
    <t>(2+998.2)/(2)=500.1</t>
  </si>
  <si>
    <t>(2+4)/(2)=3</t>
  </si>
  <si>
    <t>S17</t>
  </si>
  <si>
    <t>(1+1)/(2)=1</t>
  </si>
  <si>
    <t>(934.1+1)/(2)=467.55</t>
  </si>
  <si>
    <t>(1+997.2)/(2)=499.1</t>
  </si>
  <si>
    <t>S18</t>
  </si>
  <si>
    <t>(0+0)/(2)=0</t>
  </si>
  <si>
    <t>(933.1+0)/(2)=466.55</t>
  </si>
  <si>
    <t>(0+996.2)/(2)=498.1</t>
  </si>
  <si>
    <t>Lépcsôk(2)</t>
  </si>
  <si>
    <t>COCO:Y0</t>
  </si>
  <si>
    <t>S1 összeg:</t>
  </si>
  <si>
    <t>S18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</si>
  <si>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</si>
  <si>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</si>
  <si>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</si>
  <si>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</si>
  <si>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</si>
  <si>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</si>
  <si>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</si>
  <si>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1.36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</si>
  <si>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0.1 mp (0 p)</t>
    </r>
  </si>
  <si>
    <t>COCO Y0: 1040895</t>
  </si>
  <si>
    <t>(17+1015.8)/(2)=516.4</t>
  </si>
  <si>
    <t>(952.9+17)/(2)=484.95</t>
  </si>
  <si>
    <t>(16+1014.8)/(2)=515.4</t>
  </si>
  <si>
    <t>(951.9+16)/(2)=483.95</t>
  </si>
  <si>
    <t>(15+1013.8)/(2)=514.4</t>
  </si>
  <si>
    <t>(948.9+15)/(2)=481.95</t>
  </si>
  <si>
    <t>(14+1012.8)/(2)=513.4</t>
  </si>
  <si>
    <t>(947.9+14)/(2)=480.95</t>
  </si>
  <si>
    <t>(13+1011.8)/(2)=512.4</t>
  </si>
  <si>
    <t>(946.9+13)/(2)=479.95</t>
  </si>
  <si>
    <t>(12+1010.8)/(2)=511.4</t>
  </si>
  <si>
    <t>(945.9+12)/(2)=478.95</t>
  </si>
  <si>
    <t>(11+1009.8)/(2)=510.4</t>
  </si>
  <si>
    <t>(944.9+11)/(2)=477.95</t>
  </si>
  <si>
    <t>(10+1008.8)/(2)=509.4</t>
  </si>
  <si>
    <t>(943.9+10)/(2)=476.95</t>
  </si>
  <si>
    <t>(9+1007.8)/(2)=508.4</t>
  </si>
  <si>
    <t>(942.9+9)/(2)=475.95</t>
  </si>
  <si>
    <t>(8+1006.8)/(2)=507.4</t>
  </si>
  <si>
    <t>(941.9+8)/(2)=474.95</t>
  </si>
  <si>
    <t>(7+1005.8)/(2)=506.4</t>
  </si>
  <si>
    <t>(940.9+7)/(2)=473.95</t>
  </si>
  <si>
    <t>(6+1004.8)/(2)=505.4</t>
  </si>
  <si>
    <t>(939.9+6)/(2)=472.95</t>
  </si>
  <si>
    <t>(5+1003.8)/(2)=504.4</t>
  </si>
  <si>
    <t>(938.9+5)/(2)=471.95</t>
  </si>
  <si>
    <t>(4+1002.8)/(2)=503.4</t>
  </si>
  <si>
    <t>(937.9+4)/(2)=470.95</t>
  </si>
  <si>
    <t>(3+1001.8)/(2)=502.4</t>
  </si>
  <si>
    <t>(936.9+3)/(2)=469.95</t>
  </si>
  <si>
    <t>(2+1000.8)/(2)=501.4</t>
  </si>
  <si>
    <t>(935.9+2)/(2)=468.95</t>
  </si>
  <si>
    <t>(1+999.8)/(2)=500.4</t>
  </si>
  <si>
    <t>(934.9+1)/(2)=467.95</t>
  </si>
  <si>
    <t>(0+998.8)/(2)=499.4</t>
  </si>
  <si>
    <t>(933.9+0)/(2)=466.95</t>
  </si>
  <si>
    <r>
      <t>A futtatás idôtartama: </t>
    </r>
    <r>
      <rPr>
        <b/>
        <sz val="7"/>
        <color rgb="FF333333"/>
        <rFont val="Verdana"/>
        <family val="2"/>
        <charset val="238"/>
      </rPr>
      <t>0.03 mp (0 p)</t>
    </r>
  </si>
  <si>
    <t>Validity</t>
  </si>
  <si>
    <t>ranking</t>
  </si>
  <si>
    <t>Sheet</t>
  </si>
  <si>
    <t>Content</t>
  </si>
  <si>
    <t>background</t>
  </si>
  <si>
    <t>DIFeSA full text</t>
  </si>
  <si>
    <t>scenarios</t>
  </si>
  <si>
    <t>data about existing symmetries</t>
  </si>
  <si>
    <t>scenarios (2)</t>
  </si>
  <si>
    <t>attribute-derivation</t>
  </si>
  <si>
    <t>Title</t>
  </si>
  <si>
    <t>Author</t>
  </si>
  <si>
    <t>Journal</t>
  </si>
  <si>
    <t>URL</t>
  </si>
  <si>
    <t>Symmetry evaluation based on similarity analyses</t>
  </si>
  <si>
    <t>László Pitlik</t>
  </si>
  <si>
    <t>MIAÚ</t>
  </si>
  <si>
    <t>https://miau.my-x.hu/miau/295/symmetry-index_difesa-robot-eye.xlsx</t>
  </si>
  <si>
    <t>Task</t>
  </si>
  <si>
    <t>Derivation of potential attributes being useful for evaluation of symmetries</t>
  </si>
  <si>
    <t>Conclusions</t>
  </si>
  <si>
    <t>The random inputs lead to the most irrational symmetries.</t>
  </si>
  <si>
    <t>The real inputs lead to better symmetries than one of the artificial scenarios.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</si>
</sst>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9" formatCode="0.000"/>
    <numFmt numFmtId="170" formatCode="0.0000"/>
    <numFmt numFmtId="175" formatCode="0.00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4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5" fillId="0" borderId="0" xfId="1" applyFont="1" applyAlignment="1">
      <alignment wrapText="1"/>
    </xf>
    <xf numFmtId="0" fontId="0" fillId="0" borderId="0" xfId="0" applyAlignment="1">
      <alignment wrapText="1"/>
    </xf>
    <xf numFmtId="0" fontId="4" fillId="0" borderId="0" xfId="1"/>
    <xf numFmtId="0" fontId="0" fillId="0" borderId="0" xfId="0" applyFont="1" applyAlignment="1"/>
    <xf numFmtId="16" fontId="0" fillId="0" borderId="0" xfId="0" applyNumberFormat="1"/>
    <xf numFmtId="0" fontId="0" fillId="2" borderId="0" xfId="0" applyFill="1"/>
    <xf numFmtId="0" fontId="1" fillId="0" borderId="0" xfId="0" applyFont="1" applyAlignment="1">
      <alignment wrapText="1"/>
    </xf>
    <xf numFmtId="169" fontId="0" fillId="0" borderId="0" xfId="0" applyNumberFormat="1"/>
    <xf numFmtId="170" fontId="0" fillId="0" borderId="0" xfId="0" applyNumberFormat="1"/>
    <xf numFmtId="0" fontId="0" fillId="0" borderId="0" xfId="0" applyFill="1" applyBorder="1" applyAlignment="1"/>
    <xf numFmtId="175" fontId="0" fillId="0" borderId="0" xfId="0" applyNumberFormat="1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0" borderId="0" xfId="0" applyFont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Symmetry</a:t>
            </a:r>
            <a:r>
              <a:rPr lang="hu-HU" baseline="0"/>
              <a:t> in case of a random input-output relationship </a:t>
            </a:r>
            <a:endParaRPr lang="en-GB"/>
          </a:p>
        </c:rich>
      </c:tx>
      <c:layout>
        <c:manualLayout>
          <c:xMode val="edge"/>
          <c:yMode val="edge"/>
          <c:x val="0.18559711286089239"/>
          <c:y val="4.09053810223510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'[1]rnd-based symmetry'!$V$106</c:f>
              <c:strCache>
                <c:ptCount val="1"/>
                <c:pt idx="0">
                  <c:v>direct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'[1]rnd-based symmetry'!$V$107:$V$138</c:f>
              <c:numCache>
                <c:formatCode>General</c:formatCode>
                <c:ptCount val="32"/>
                <c:pt idx="0">
                  <c:v>26694.400000000001</c:v>
                </c:pt>
                <c:pt idx="1">
                  <c:v>5353.8</c:v>
                </c:pt>
                <c:pt idx="2">
                  <c:v>56689.200000000004</c:v>
                </c:pt>
                <c:pt idx="3">
                  <c:v>24714.400000000001</c:v>
                </c:pt>
                <c:pt idx="4">
                  <c:v>17160.900000000001</c:v>
                </c:pt>
                <c:pt idx="5">
                  <c:v>19067.5</c:v>
                </c:pt>
                <c:pt idx="6">
                  <c:v>79716.7</c:v>
                </c:pt>
                <c:pt idx="7">
                  <c:v>34761.800000000003</c:v>
                </c:pt>
                <c:pt idx="8">
                  <c:v>100617.40000000001</c:v>
                </c:pt>
                <c:pt idx="9">
                  <c:v>4693.6000000000004</c:v>
                </c:pt>
                <c:pt idx="10">
                  <c:v>17380.599999999999</c:v>
                </c:pt>
                <c:pt idx="11">
                  <c:v>0</c:v>
                </c:pt>
                <c:pt idx="12">
                  <c:v>80083.199999999997</c:v>
                </c:pt>
                <c:pt idx="13">
                  <c:v>86243.4</c:v>
                </c:pt>
                <c:pt idx="14">
                  <c:v>0</c:v>
                </c:pt>
                <c:pt idx="15">
                  <c:v>28821.3</c:v>
                </c:pt>
                <c:pt idx="16">
                  <c:v>29187.8</c:v>
                </c:pt>
                <c:pt idx="17">
                  <c:v>24641.5</c:v>
                </c:pt>
                <c:pt idx="18">
                  <c:v>7553.5</c:v>
                </c:pt>
                <c:pt idx="19">
                  <c:v>62629.2</c:v>
                </c:pt>
                <c:pt idx="20">
                  <c:v>35054.899999999994</c:v>
                </c:pt>
                <c:pt idx="21">
                  <c:v>57202.5</c:v>
                </c:pt>
                <c:pt idx="22">
                  <c:v>40115</c:v>
                </c:pt>
                <c:pt idx="23">
                  <c:v>12833.8</c:v>
                </c:pt>
                <c:pt idx="24">
                  <c:v>70916.2</c:v>
                </c:pt>
                <c:pt idx="25">
                  <c:v>67836.100000000006</c:v>
                </c:pt>
                <c:pt idx="26">
                  <c:v>5353.8</c:v>
                </c:pt>
                <c:pt idx="27">
                  <c:v>49282</c:v>
                </c:pt>
                <c:pt idx="28">
                  <c:v>19580.8</c:v>
                </c:pt>
                <c:pt idx="29">
                  <c:v>42681.7</c:v>
                </c:pt>
                <c:pt idx="30">
                  <c:v>21560.9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54-43E9-AE45-314DD01DA97F}"/>
            </c:ext>
          </c:extLst>
        </c:ser>
        <c:ser>
          <c:idx val="1"/>
          <c:order val="1"/>
          <c:tx>
            <c:strRef>
              <c:f>'[1]rnd-based symmetry'!$W$106</c:f>
              <c:strCache>
                <c:ptCount val="1"/>
                <c:pt idx="0">
                  <c:v>inverse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'[1]rnd-based symmetry'!$W$107:$W$138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15180.5</c:v>
                </c:pt>
                <c:pt idx="3">
                  <c:v>1466.7</c:v>
                </c:pt>
                <c:pt idx="4">
                  <c:v>20827.300000000003</c:v>
                </c:pt>
                <c:pt idx="5">
                  <c:v>1466.7</c:v>
                </c:pt>
                <c:pt idx="6">
                  <c:v>3446.7</c:v>
                </c:pt>
                <c:pt idx="7">
                  <c:v>23247.3</c:v>
                </c:pt>
                <c:pt idx="8">
                  <c:v>0</c:v>
                </c:pt>
                <c:pt idx="9">
                  <c:v>1466.7</c:v>
                </c:pt>
                <c:pt idx="10">
                  <c:v>61675.899999999994</c:v>
                </c:pt>
                <c:pt idx="11">
                  <c:v>10267.1</c:v>
                </c:pt>
                <c:pt idx="12">
                  <c:v>0</c:v>
                </c:pt>
                <c:pt idx="13">
                  <c:v>0</c:v>
                </c:pt>
                <c:pt idx="14">
                  <c:v>65709.399999999994</c:v>
                </c:pt>
                <c:pt idx="15">
                  <c:v>1466.7</c:v>
                </c:pt>
                <c:pt idx="16">
                  <c:v>38575</c:v>
                </c:pt>
                <c:pt idx="17">
                  <c:v>0</c:v>
                </c:pt>
                <c:pt idx="18">
                  <c:v>23247.3</c:v>
                </c:pt>
                <c:pt idx="19">
                  <c:v>10267.1</c:v>
                </c:pt>
                <c:pt idx="20">
                  <c:v>3960.1000000000004</c:v>
                </c:pt>
                <c:pt idx="21">
                  <c:v>20827.3</c:v>
                </c:pt>
                <c:pt idx="22">
                  <c:v>17380.599999999999</c:v>
                </c:pt>
                <c:pt idx="23">
                  <c:v>0</c:v>
                </c:pt>
                <c:pt idx="24">
                  <c:v>17380.599999999999</c:v>
                </c:pt>
                <c:pt idx="25">
                  <c:v>1466.7</c:v>
                </c:pt>
                <c:pt idx="26">
                  <c:v>19287.3</c:v>
                </c:pt>
                <c:pt idx="27">
                  <c:v>0</c:v>
                </c:pt>
                <c:pt idx="28">
                  <c:v>1466.7</c:v>
                </c:pt>
                <c:pt idx="29">
                  <c:v>2493.4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54-43E9-AE45-314DD01DA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404399"/>
        <c:axId val="1202407727"/>
      </c:lineChart>
      <c:catAx>
        <c:axId val="120240439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407727"/>
        <c:crosses val="autoZero"/>
        <c:auto val="1"/>
        <c:lblAlgn val="ctr"/>
        <c:lblOffset val="100"/>
        <c:noMultiLvlLbl val="0"/>
      </c:catAx>
      <c:valAx>
        <c:axId val="1202407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404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Winter2</a:t>
            </a:r>
            <a:endParaRPr lang="hu-HU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'[tel_2022 (2).xlsx]coco7 (2)'!$AE$425:$AE$564</c:f>
              <c:numCache>
                <c:formatCode>General</c:formatCode>
                <c:ptCount val="140"/>
                <c:pt idx="0">
                  <c:v>7624.2000000000007</c:v>
                </c:pt>
                <c:pt idx="1">
                  <c:v>7715.7999999999993</c:v>
                </c:pt>
                <c:pt idx="2">
                  <c:v>6900.3</c:v>
                </c:pt>
                <c:pt idx="3">
                  <c:v>6069.4</c:v>
                </c:pt>
                <c:pt idx="4">
                  <c:v>5131.8999999999996</c:v>
                </c:pt>
                <c:pt idx="5">
                  <c:v>5205</c:v>
                </c:pt>
                <c:pt idx="6">
                  <c:v>5249.4</c:v>
                </c:pt>
                <c:pt idx="7">
                  <c:v>5096.3999999999996</c:v>
                </c:pt>
                <c:pt idx="8">
                  <c:v>6138.8</c:v>
                </c:pt>
                <c:pt idx="9">
                  <c:v>6594.8</c:v>
                </c:pt>
                <c:pt idx="10">
                  <c:v>7784.8</c:v>
                </c:pt>
                <c:pt idx="11">
                  <c:v>7781.2999999999993</c:v>
                </c:pt>
                <c:pt idx="12">
                  <c:v>7614.2999999999993</c:v>
                </c:pt>
                <c:pt idx="13">
                  <c:v>7747.7999999999993</c:v>
                </c:pt>
                <c:pt idx="14">
                  <c:v>7261.2999999999993</c:v>
                </c:pt>
                <c:pt idx="15">
                  <c:v>6404.8</c:v>
                </c:pt>
                <c:pt idx="16">
                  <c:v>5365.9</c:v>
                </c:pt>
                <c:pt idx="17">
                  <c:v>5246.5</c:v>
                </c:pt>
                <c:pt idx="18">
                  <c:v>5797.9</c:v>
                </c:pt>
                <c:pt idx="19">
                  <c:v>5899.4</c:v>
                </c:pt>
                <c:pt idx="20">
                  <c:v>6328.8</c:v>
                </c:pt>
                <c:pt idx="21">
                  <c:v>7310.3</c:v>
                </c:pt>
                <c:pt idx="22">
                  <c:v>8095.3</c:v>
                </c:pt>
                <c:pt idx="23">
                  <c:v>8099.2999999999993</c:v>
                </c:pt>
                <c:pt idx="24">
                  <c:v>8104.7000000000007</c:v>
                </c:pt>
                <c:pt idx="25">
                  <c:v>8095.7999999999993</c:v>
                </c:pt>
                <c:pt idx="26">
                  <c:v>7261.2999999999993</c:v>
                </c:pt>
                <c:pt idx="27">
                  <c:v>6990.2999999999993</c:v>
                </c:pt>
                <c:pt idx="28">
                  <c:v>6243.9</c:v>
                </c:pt>
                <c:pt idx="29">
                  <c:v>5454.4</c:v>
                </c:pt>
                <c:pt idx="30">
                  <c:v>5971.9</c:v>
                </c:pt>
                <c:pt idx="31">
                  <c:v>5569.9</c:v>
                </c:pt>
                <c:pt idx="32">
                  <c:v>6727.2000000000007</c:v>
                </c:pt>
                <c:pt idx="33">
                  <c:v>7466.2000000000007</c:v>
                </c:pt>
                <c:pt idx="34">
                  <c:v>7771.8</c:v>
                </c:pt>
                <c:pt idx="35">
                  <c:v>8005.7999999999993</c:v>
                </c:pt>
                <c:pt idx="36">
                  <c:v>7764.7000000000007</c:v>
                </c:pt>
                <c:pt idx="37">
                  <c:v>7910.2999999999993</c:v>
                </c:pt>
                <c:pt idx="38">
                  <c:v>7605.7999999999993</c:v>
                </c:pt>
                <c:pt idx="39">
                  <c:v>6027.4</c:v>
                </c:pt>
                <c:pt idx="40">
                  <c:v>5901.4</c:v>
                </c:pt>
                <c:pt idx="41">
                  <c:v>5874.5</c:v>
                </c:pt>
                <c:pt idx="42">
                  <c:v>5506.9</c:v>
                </c:pt>
                <c:pt idx="43">
                  <c:v>6486.4</c:v>
                </c:pt>
                <c:pt idx="44">
                  <c:v>7358.3</c:v>
                </c:pt>
                <c:pt idx="45">
                  <c:v>8140.3</c:v>
                </c:pt>
                <c:pt idx="46">
                  <c:v>8257.7999999999993</c:v>
                </c:pt>
                <c:pt idx="47">
                  <c:v>7675.9</c:v>
                </c:pt>
                <c:pt idx="48">
                  <c:v>8036.2000000000007</c:v>
                </c:pt>
                <c:pt idx="49">
                  <c:v>8209.2999999999993</c:v>
                </c:pt>
                <c:pt idx="50">
                  <c:v>7984.7999999999993</c:v>
                </c:pt>
                <c:pt idx="51">
                  <c:v>7488.7999999999993</c:v>
                </c:pt>
                <c:pt idx="52">
                  <c:v>6688.4</c:v>
                </c:pt>
                <c:pt idx="53">
                  <c:v>6276</c:v>
                </c:pt>
                <c:pt idx="54">
                  <c:v>6520.9</c:v>
                </c:pt>
                <c:pt idx="55">
                  <c:v>6317.9</c:v>
                </c:pt>
                <c:pt idx="56">
                  <c:v>7041.3</c:v>
                </c:pt>
                <c:pt idx="57">
                  <c:v>7766.8</c:v>
                </c:pt>
                <c:pt idx="58">
                  <c:v>8118.4</c:v>
                </c:pt>
                <c:pt idx="59">
                  <c:v>8066.2999999999993</c:v>
                </c:pt>
                <c:pt idx="60">
                  <c:v>8298.7000000000007</c:v>
                </c:pt>
                <c:pt idx="61">
                  <c:v>8288.7999999999993</c:v>
                </c:pt>
                <c:pt idx="62">
                  <c:v>7893.2999999999993</c:v>
                </c:pt>
                <c:pt idx="63">
                  <c:v>7260.2999999999993</c:v>
                </c:pt>
                <c:pt idx="64">
                  <c:v>6588.9</c:v>
                </c:pt>
                <c:pt idx="65">
                  <c:v>5922</c:v>
                </c:pt>
                <c:pt idx="66">
                  <c:v>6455.9</c:v>
                </c:pt>
                <c:pt idx="67">
                  <c:v>6482.4</c:v>
                </c:pt>
                <c:pt idx="68">
                  <c:v>7199.2000000000007</c:v>
                </c:pt>
                <c:pt idx="69">
                  <c:v>8357.2999999999993</c:v>
                </c:pt>
                <c:pt idx="70">
                  <c:v>8322.7999999999993</c:v>
                </c:pt>
                <c:pt idx="71">
                  <c:v>8005.7999999999993</c:v>
                </c:pt>
                <c:pt idx="72">
                  <c:v>8279.7000000000007</c:v>
                </c:pt>
                <c:pt idx="73">
                  <c:v>8323.7999999999993</c:v>
                </c:pt>
                <c:pt idx="74">
                  <c:v>7896.7999999999993</c:v>
                </c:pt>
                <c:pt idx="75">
                  <c:v>7049.7999999999993</c:v>
                </c:pt>
                <c:pt idx="76">
                  <c:v>6050.4</c:v>
                </c:pt>
                <c:pt idx="77">
                  <c:v>5994</c:v>
                </c:pt>
                <c:pt idx="78">
                  <c:v>5548.4</c:v>
                </c:pt>
                <c:pt idx="79">
                  <c:v>5509.4</c:v>
                </c:pt>
                <c:pt idx="80">
                  <c:v>6678.2000000000007</c:v>
                </c:pt>
                <c:pt idx="81">
                  <c:v>8228.2000000000007</c:v>
                </c:pt>
                <c:pt idx="82">
                  <c:v>8134.8</c:v>
                </c:pt>
                <c:pt idx="83">
                  <c:v>7896.2999999999993</c:v>
                </c:pt>
                <c:pt idx="84">
                  <c:v>8053.7000000000007</c:v>
                </c:pt>
                <c:pt idx="85">
                  <c:v>7983.7999999999993</c:v>
                </c:pt>
                <c:pt idx="86">
                  <c:v>7471.2999999999993</c:v>
                </c:pt>
                <c:pt idx="87">
                  <c:v>6565.7999999999993</c:v>
                </c:pt>
                <c:pt idx="88">
                  <c:v>5859.4</c:v>
                </c:pt>
                <c:pt idx="89">
                  <c:v>6043.5</c:v>
                </c:pt>
                <c:pt idx="90">
                  <c:v>6387.4</c:v>
                </c:pt>
                <c:pt idx="91">
                  <c:v>6426.4</c:v>
                </c:pt>
                <c:pt idx="92">
                  <c:v>6832.2000000000007</c:v>
                </c:pt>
                <c:pt idx="93">
                  <c:v>7269.8</c:v>
                </c:pt>
                <c:pt idx="94">
                  <c:v>8348.2000000000007</c:v>
                </c:pt>
                <c:pt idx="95">
                  <c:v>8563.2000000000007</c:v>
                </c:pt>
                <c:pt idx="96">
                  <c:v>8382.7000000000007</c:v>
                </c:pt>
                <c:pt idx="97">
                  <c:v>8451.7999999999993</c:v>
                </c:pt>
                <c:pt idx="98">
                  <c:v>7870.7999999999993</c:v>
                </c:pt>
                <c:pt idx="99">
                  <c:v>7326.7999999999993</c:v>
                </c:pt>
                <c:pt idx="100">
                  <c:v>7218.4</c:v>
                </c:pt>
                <c:pt idx="101">
                  <c:v>5766.8</c:v>
                </c:pt>
                <c:pt idx="102">
                  <c:v>6071.9</c:v>
                </c:pt>
                <c:pt idx="103">
                  <c:v>6701.8</c:v>
                </c:pt>
                <c:pt idx="104">
                  <c:v>7566.2000000000007</c:v>
                </c:pt>
                <c:pt idx="105">
                  <c:v>8343.7000000000007</c:v>
                </c:pt>
                <c:pt idx="106">
                  <c:v>8651.2999999999993</c:v>
                </c:pt>
                <c:pt idx="107">
                  <c:v>7904.9</c:v>
                </c:pt>
                <c:pt idx="108">
                  <c:v>8536.2000000000007</c:v>
                </c:pt>
                <c:pt idx="109">
                  <c:v>8288.7999999999993</c:v>
                </c:pt>
                <c:pt idx="110">
                  <c:v>8234.2999999999993</c:v>
                </c:pt>
                <c:pt idx="111">
                  <c:v>7484.7999999999993</c:v>
                </c:pt>
                <c:pt idx="112">
                  <c:v>6497.9</c:v>
                </c:pt>
                <c:pt idx="113">
                  <c:v>6402.4</c:v>
                </c:pt>
                <c:pt idx="114">
                  <c:v>7186.4</c:v>
                </c:pt>
                <c:pt idx="115">
                  <c:v>6740.9</c:v>
                </c:pt>
                <c:pt idx="116">
                  <c:v>7721.3</c:v>
                </c:pt>
                <c:pt idx="117">
                  <c:v>8391.7000000000007</c:v>
                </c:pt>
                <c:pt idx="118">
                  <c:v>8572.2999999999993</c:v>
                </c:pt>
                <c:pt idx="119">
                  <c:v>8261.9</c:v>
                </c:pt>
                <c:pt idx="120">
                  <c:v>8498.2000000000007</c:v>
                </c:pt>
                <c:pt idx="121">
                  <c:v>8379.2999999999993</c:v>
                </c:pt>
                <c:pt idx="122">
                  <c:v>8201.7999999999993</c:v>
                </c:pt>
                <c:pt idx="123">
                  <c:v>7170.2999999999993</c:v>
                </c:pt>
                <c:pt idx="124">
                  <c:v>6240.9</c:v>
                </c:pt>
                <c:pt idx="125">
                  <c:v>6283.5</c:v>
                </c:pt>
                <c:pt idx="126">
                  <c:v>6480.4</c:v>
                </c:pt>
                <c:pt idx="127">
                  <c:v>6102.4</c:v>
                </c:pt>
                <c:pt idx="128">
                  <c:v>6934.3</c:v>
                </c:pt>
                <c:pt idx="129">
                  <c:v>7570.7000000000007</c:v>
                </c:pt>
                <c:pt idx="130">
                  <c:v>8099.8</c:v>
                </c:pt>
                <c:pt idx="131">
                  <c:v>7672.9</c:v>
                </c:pt>
                <c:pt idx="132">
                  <c:v>7957.7000000000007</c:v>
                </c:pt>
                <c:pt idx="133">
                  <c:v>7976.7999999999993</c:v>
                </c:pt>
                <c:pt idx="134">
                  <c:v>7486.2999999999993</c:v>
                </c:pt>
                <c:pt idx="135">
                  <c:v>6713.7999999999993</c:v>
                </c:pt>
                <c:pt idx="136">
                  <c:v>5938.9</c:v>
                </c:pt>
                <c:pt idx="138">
                  <c:v>5146</c:v>
                </c:pt>
                <c:pt idx="139">
                  <c:v>5142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'[tel_2022 (2).xlsx]coco7 (2)'!$AE$424</c15:sqref>
                        </c15:formulaRef>
                      </c:ext>
                    </c:extLst>
                    <c:strCache>
                      <c:ptCount val="1"/>
                      <c:pt idx="0">
                        <c:v>direkt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'[tel_2022 (2).xlsx]coco7 (2)'!$AD$425:$AD$564</c15:sqref>
                        </c15:formulaRef>
                      </c:ext>
                    </c:extLst>
                    <c:strCache>
                      <c:ptCount val="140"/>
                      <c:pt idx="0">
                        <c:v>O1</c:v>
                      </c:pt>
                      <c:pt idx="1">
                        <c:v>O2</c:v>
                      </c:pt>
                      <c:pt idx="2">
                        <c:v>O3</c:v>
                      </c:pt>
                      <c:pt idx="3">
                        <c:v>O4</c:v>
                      </c:pt>
                      <c:pt idx="4">
                        <c:v>O5</c:v>
                      </c:pt>
                      <c:pt idx="5">
                        <c:v>O6</c:v>
                      </c:pt>
                      <c:pt idx="6">
                        <c:v>O7</c:v>
                      </c:pt>
                      <c:pt idx="7">
                        <c:v>O8</c:v>
                      </c:pt>
                      <c:pt idx="8">
                        <c:v>O9</c:v>
                      </c:pt>
                      <c:pt idx="9">
                        <c:v>O10</c:v>
                      </c:pt>
                      <c:pt idx="10">
                        <c:v>O11</c:v>
                      </c:pt>
                      <c:pt idx="11">
                        <c:v>O12</c:v>
                      </c:pt>
                      <c:pt idx="12">
                        <c:v>O13</c:v>
                      </c:pt>
                      <c:pt idx="13">
                        <c:v>O14</c:v>
                      </c:pt>
                      <c:pt idx="14">
                        <c:v>O15</c:v>
                      </c:pt>
                      <c:pt idx="15">
                        <c:v>O16</c:v>
                      </c:pt>
                      <c:pt idx="16">
                        <c:v>O17</c:v>
                      </c:pt>
                      <c:pt idx="17">
                        <c:v>O18</c:v>
                      </c:pt>
                      <c:pt idx="18">
                        <c:v>O19</c:v>
                      </c:pt>
                      <c:pt idx="19">
                        <c:v>O20</c:v>
                      </c:pt>
                      <c:pt idx="20">
                        <c:v>O21</c:v>
                      </c:pt>
                      <c:pt idx="21">
                        <c:v>O22</c:v>
                      </c:pt>
                      <c:pt idx="22">
                        <c:v>O23</c:v>
                      </c:pt>
                      <c:pt idx="23">
                        <c:v>O24</c:v>
                      </c:pt>
                      <c:pt idx="24">
                        <c:v>O25</c:v>
                      </c:pt>
                      <c:pt idx="25">
                        <c:v>O26</c:v>
                      </c:pt>
                      <c:pt idx="26">
                        <c:v>O27</c:v>
                      </c:pt>
                      <c:pt idx="27">
                        <c:v>O28</c:v>
                      </c:pt>
                      <c:pt idx="28">
                        <c:v>O29</c:v>
                      </c:pt>
                      <c:pt idx="29">
                        <c:v>O30</c:v>
                      </c:pt>
                      <c:pt idx="30">
                        <c:v>O31</c:v>
                      </c:pt>
                      <c:pt idx="31">
                        <c:v>O32</c:v>
                      </c:pt>
                      <c:pt idx="32">
                        <c:v>O33</c:v>
                      </c:pt>
                      <c:pt idx="33">
                        <c:v>O34</c:v>
                      </c:pt>
                      <c:pt idx="34">
                        <c:v>O35</c:v>
                      </c:pt>
                      <c:pt idx="35">
                        <c:v>O36</c:v>
                      </c:pt>
                      <c:pt idx="36">
                        <c:v>O37</c:v>
                      </c:pt>
                      <c:pt idx="37">
                        <c:v>O38</c:v>
                      </c:pt>
                      <c:pt idx="38">
                        <c:v>O39</c:v>
                      </c:pt>
                      <c:pt idx="39">
                        <c:v>O40</c:v>
                      </c:pt>
                      <c:pt idx="40">
                        <c:v>O41</c:v>
                      </c:pt>
                      <c:pt idx="41">
                        <c:v>O42</c:v>
                      </c:pt>
                      <c:pt idx="42">
                        <c:v>O43</c:v>
                      </c:pt>
                      <c:pt idx="43">
                        <c:v>O44</c:v>
                      </c:pt>
                      <c:pt idx="44">
                        <c:v>O45</c:v>
                      </c:pt>
                      <c:pt idx="45">
                        <c:v>O46</c:v>
                      </c:pt>
                      <c:pt idx="46">
                        <c:v>O47</c:v>
                      </c:pt>
                      <c:pt idx="47">
                        <c:v>O48</c:v>
                      </c:pt>
                      <c:pt idx="48">
                        <c:v>O49</c:v>
                      </c:pt>
                      <c:pt idx="49">
                        <c:v>O50</c:v>
                      </c:pt>
                      <c:pt idx="50">
                        <c:v>O51</c:v>
                      </c:pt>
                      <c:pt idx="51">
                        <c:v>O52</c:v>
                      </c:pt>
                      <c:pt idx="52">
                        <c:v>O53</c:v>
                      </c:pt>
                      <c:pt idx="53">
                        <c:v>O54</c:v>
                      </c:pt>
                      <c:pt idx="54">
                        <c:v>O55</c:v>
                      </c:pt>
                      <c:pt idx="55">
                        <c:v>O56</c:v>
                      </c:pt>
                      <c:pt idx="56">
                        <c:v>O57</c:v>
                      </c:pt>
                      <c:pt idx="57">
                        <c:v>O58</c:v>
                      </c:pt>
                      <c:pt idx="58">
                        <c:v>O59</c:v>
                      </c:pt>
                      <c:pt idx="59">
                        <c:v>O60</c:v>
                      </c:pt>
                      <c:pt idx="60">
                        <c:v>O61</c:v>
                      </c:pt>
                      <c:pt idx="61">
                        <c:v>O62</c:v>
                      </c:pt>
                      <c:pt idx="62">
                        <c:v>O63</c:v>
                      </c:pt>
                      <c:pt idx="63">
                        <c:v>O64</c:v>
                      </c:pt>
                      <c:pt idx="64">
                        <c:v>O65</c:v>
                      </c:pt>
                      <c:pt idx="65">
                        <c:v>O66</c:v>
                      </c:pt>
                      <c:pt idx="66">
                        <c:v>O67</c:v>
                      </c:pt>
                      <c:pt idx="67">
                        <c:v>O68</c:v>
                      </c:pt>
                      <c:pt idx="68">
                        <c:v>O69</c:v>
                      </c:pt>
                      <c:pt idx="69">
                        <c:v>O70</c:v>
                      </c:pt>
                      <c:pt idx="70">
                        <c:v>O71</c:v>
                      </c:pt>
                      <c:pt idx="71">
                        <c:v>O72</c:v>
                      </c:pt>
                      <c:pt idx="72">
                        <c:v>O73</c:v>
                      </c:pt>
                      <c:pt idx="73">
                        <c:v>O74</c:v>
                      </c:pt>
                      <c:pt idx="74">
                        <c:v>O75</c:v>
                      </c:pt>
                      <c:pt idx="75">
                        <c:v>O76</c:v>
                      </c:pt>
                      <c:pt idx="76">
                        <c:v>O77</c:v>
                      </c:pt>
                      <c:pt idx="77">
                        <c:v>O78</c:v>
                      </c:pt>
                      <c:pt idx="78">
                        <c:v>O79</c:v>
                      </c:pt>
                      <c:pt idx="79">
                        <c:v>O80</c:v>
                      </c:pt>
                      <c:pt idx="80">
                        <c:v>O81</c:v>
                      </c:pt>
                      <c:pt idx="81">
                        <c:v>O82</c:v>
                      </c:pt>
                      <c:pt idx="82">
                        <c:v>O83</c:v>
                      </c:pt>
                      <c:pt idx="83">
                        <c:v>O84</c:v>
                      </c:pt>
                      <c:pt idx="84">
                        <c:v>O85</c:v>
                      </c:pt>
                      <c:pt idx="85">
                        <c:v>O86</c:v>
                      </c:pt>
                      <c:pt idx="86">
                        <c:v>O87</c:v>
                      </c:pt>
                      <c:pt idx="87">
                        <c:v>O88</c:v>
                      </c:pt>
                      <c:pt idx="88">
                        <c:v>O89</c:v>
                      </c:pt>
                      <c:pt idx="89">
                        <c:v>O90</c:v>
                      </c:pt>
                      <c:pt idx="90">
                        <c:v>O91</c:v>
                      </c:pt>
                      <c:pt idx="91">
                        <c:v>O92</c:v>
                      </c:pt>
                      <c:pt idx="92">
                        <c:v>O93</c:v>
                      </c:pt>
                      <c:pt idx="93">
                        <c:v>O94</c:v>
                      </c:pt>
                      <c:pt idx="94">
                        <c:v>O95</c:v>
                      </c:pt>
                      <c:pt idx="95">
                        <c:v>O96</c:v>
                      </c:pt>
                      <c:pt idx="96">
                        <c:v>O97</c:v>
                      </c:pt>
                      <c:pt idx="97">
                        <c:v>O98</c:v>
                      </c:pt>
                      <c:pt idx="98">
                        <c:v>O99</c:v>
                      </c:pt>
                      <c:pt idx="99">
                        <c:v>O100</c:v>
                      </c:pt>
                      <c:pt idx="100">
                        <c:v>O101</c:v>
                      </c:pt>
                      <c:pt idx="101">
                        <c:v>O102</c:v>
                      </c:pt>
                      <c:pt idx="102">
                        <c:v>O103</c:v>
                      </c:pt>
                      <c:pt idx="103">
                        <c:v>O104</c:v>
                      </c:pt>
                      <c:pt idx="104">
                        <c:v>O105</c:v>
                      </c:pt>
                      <c:pt idx="105">
                        <c:v>O106</c:v>
                      </c:pt>
                      <c:pt idx="106">
                        <c:v>O107</c:v>
                      </c:pt>
                      <c:pt idx="107">
                        <c:v>O108</c:v>
                      </c:pt>
                      <c:pt idx="108">
                        <c:v>O109</c:v>
                      </c:pt>
                      <c:pt idx="109">
                        <c:v>O110</c:v>
                      </c:pt>
                      <c:pt idx="110">
                        <c:v>O111</c:v>
                      </c:pt>
                      <c:pt idx="111">
                        <c:v>O112</c:v>
                      </c:pt>
                      <c:pt idx="112">
                        <c:v>O113</c:v>
                      </c:pt>
                      <c:pt idx="113">
                        <c:v>O114</c:v>
                      </c:pt>
                      <c:pt idx="114">
                        <c:v>O115</c:v>
                      </c:pt>
                      <c:pt idx="115">
                        <c:v>O116</c:v>
                      </c:pt>
                      <c:pt idx="116">
                        <c:v>O117</c:v>
                      </c:pt>
                      <c:pt idx="117">
                        <c:v>O118</c:v>
                      </c:pt>
                      <c:pt idx="118">
                        <c:v>O119</c:v>
                      </c:pt>
                      <c:pt idx="119">
                        <c:v>O120</c:v>
                      </c:pt>
                      <c:pt idx="120">
                        <c:v>O121</c:v>
                      </c:pt>
                      <c:pt idx="121">
                        <c:v>O122</c:v>
                      </c:pt>
                      <c:pt idx="122">
                        <c:v>O123</c:v>
                      </c:pt>
                      <c:pt idx="123">
                        <c:v>O124</c:v>
                      </c:pt>
                      <c:pt idx="124">
                        <c:v>O125</c:v>
                      </c:pt>
                      <c:pt idx="125">
                        <c:v>O126</c:v>
                      </c:pt>
                      <c:pt idx="126">
                        <c:v>O127</c:v>
                      </c:pt>
                      <c:pt idx="127">
                        <c:v>O128</c:v>
                      </c:pt>
                      <c:pt idx="128">
                        <c:v>O129</c:v>
                      </c:pt>
                      <c:pt idx="129">
                        <c:v>O130</c:v>
                      </c:pt>
                      <c:pt idx="130">
                        <c:v>O131</c:v>
                      </c:pt>
                      <c:pt idx="131">
                        <c:v>O132</c:v>
                      </c:pt>
                      <c:pt idx="132">
                        <c:v>O133</c:v>
                      </c:pt>
                      <c:pt idx="133">
                        <c:v>O134</c:v>
                      </c:pt>
                      <c:pt idx="134">
                        <c:v>O135</c:v>
                      </c:pt>
                      <c:pt idx="135">
                        <c:v>O136</c:v>
                      </c:pt>
                      <c:pt idx="136">
                        <c:v>O137</c:v>
                      </c:pt>
                      <c:pt idx="138">
                        <c:v>2022.I</c:v>
                      </c:pt>
                      <c:pt idx="139">
                        <c:v>2022.I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CA2D-482B-A6B1-E6BFD5E76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782591"/>
        <c:axId val="1189779263"/>
      </c:line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'[tel_2022 (2).xlsx]coco7 (2)'!$AF$425:$AF$564</c:f>
              <c:numCache>
                <c:formatCode>General</c:formatCode>
                <c:ptCount val="140"/>
                <c:pt idx="0">
                  <c:v>4526.3999999999996</c:v>
                </c:pt>
                <c:pt idx="1">
                  <c:v>3814.9</c:v>
                </c:pt>
                <c:pt idx="2">
                  <c:v>4039.4</c:v>
                </c:pt>
                <c:pt idx="3">
                  <c:v>4871.5</c:v>
                </c:pt>
                <c:pt idx="4">
                  <c:v>4799.5</c:v>
                </c:pt>
                <c:pt idx="5">
                  <c:v>4886</c:v>
                </c:pt>
                <c:pt idx="6">
                  <c:v>4851.3999999999996</c:v>
                </c:pt>
                <c:pt idx="7">
                  <c:v>5703.4</c:v>
                </c:pt>
                <c:pt idx="8">
                  <c:v>5270.9</c:v>
                </c:pt>
                <c:pt idx="9">
                  <c:v>5144.8999999999996</c:v>
                </c:pt>
                <c:pt idx="10">
                  <c:v>4335.5</c:v>
                </c:pt>
                <c:pt idx="11">
                  <c:v>4339</c:v>
                </c:pt>
                <c:pt idx="12">
                  <c:v>4686.3999999999996</c:v>
                </c:pt>
                <c:pt idx="13">
                  <c:v>4281.8999999999996</c:v>
                </c:pt>
                <c:pt idx="14">
                  <c:v>3898.9</c:v>
                </c:pt>
                <c:pt idx="15">
                  <c:v>4055.5</c:v>
                </c:pt>
                <c:pt idx="16">
                  <c:v>5004</c:v>
                </c:pt>
                <c:pt idx="17">
                  <c:v>5014.3999999999996</c:v>
                </c:pt>
                <c:pt idx="18">
                  <c:v>4081.9</c:v>
                </c:pt>
                <c:pt idx="19">
                  <c:v>5060.8999999999996</c:v>
                </c:pt>
                <c:pt idx="20">
                  <c:v>4991.3999999999996</c:v>
                </c:pt>
                <c:pt idx="21">
                  <c:v>4539.8999999999996</c:v>
                </c:pt>
                <c:pt idx="22">
                  <c:v>4144.5</c:v>
                </c:pt>
                <c:pt idx="23">
                  <c:v>4360.8999999999996</c:v>
                </c:pt>
                <c:pt idx="24">
                  <c:v>4335.3999999999996</c:v>
                </c:pt>
                <c:pt idx="25">
                  <c:v>3874.4</c:v>
                </c:pt>
                <c:pt idx="26">
                  <c:v>3997.4</c:v>
                </c:pt>
                <c:pt idx="27">
                  <c:v>3889</c:v>
                </c:pt>
                <c:pt idx="28">
                  <c:v>3825.5</c:v>
                </c:pt>
                <c:pt idx="29">
                  <c:v>4686</c:v>
                </c:pt>
                <c:pt idx="30">
                  <c:v>4369.3999999999996</c:v>
                </c:pt>
                <c:pt idx="31">
                  <c:v>4880.3999999999996</c:v>
                </c:pt>
                <c:pt idx="32">
                  <c:v>4632.3999999999996</c:v>
                </c:pt>
                <c:pt idx="33">
                  <c:v>4253.8999999999996</c:v>
                </c:pt>
                <c:pt idx="34">
                  <c:v>4298.5</c:v>
                </c:pt>
                <c:pt idx="35">
                  <c:v>4414.5</c:v>
                </c:pt>
                <c:pt idx="36">
                  <c:v>4615.3999999999996</c:v>
                </c:pt>
                <c:pt idx="37">
                  <c:v>3680.4</c:v>
                </c:pt>
                <c:pt idx="38">
                  <c:v>3754.4</c:v>
                </c:pt>
                <c:pt idx="39">
                  <c:v>4792.8999999999996</c:v>
                </c:pt>
                <c:pt idx="40">
                  <c:v>4380</c:v>
                </c:pt>
                <c:pt idx="41">
                  <c:v>4465.3999999999996</c:v>
                </c:pt>
                <c:pt idx="42">
                  <c:v>5023.3999999999996</c:v>
                </c:pt>
                <c:pt idx="43">
                  <c:v>4613.8999999999996</c:v>
                </c:pt>
                <c:pt idx="44">
                  <c:v>4021.9</c:v>
                </c:pt>
                <c:pt idx="45">
                  <c:v>3500</c:v>
                </c:pt>
                <c:pt idx="46">
                  <c:v>3832</c:v>
                </c:pt>
                <c:pt idx="47">
                  <c:v>4695</c:v>
                </c:pt>
                <c:pt idx="48">
                  <c:v>4033.4</c:v>
                </c:pt>
                <c:pt idx="49">
                  <c:v>3620.9</c:v>
                </c:pt>
                <c:pt idx="50">
                  <c:v>3405.5</c:v>
                </c:pt>
                <c:pt idx="51">
                  <c:v>3340.5</c:v>
                </c:pt>
                <c:pt idx="52">
                  <c:v>3732</c:v>
                </c:pt>
                <c:pt idx="53">
                  <c:v>4025.4</c:v>
                </c:pt>
                <c:pt idx="54">
                  <c:v>3838.4</c:v>
                </c:pt>
                <c:pt idx="55">
                  <c:v>4501.8999999999996</c:v>
                </c:pt>
                <c:pt idx="56">
                  <c:v>4228.3999999999996</c:v>
                </c:pt>
                <c:pt idx="57">
                  <c:v>3963.4</c:v>
                </c:pt>
                <c:pt idx="58">
                  <c:v>4042</c:v>
                </c:pt>
                <c:pt idx="59">
                  <c:v>4444</c:v>
                </c:pt>
                <c:pt idx="60">
                  <c:v>4191.3999999999996</c:v>
                </c:pt>
                <c:pt idx="61">
                  <c:v>3551.9</c:v>
                </c:pt>
                <c:pt idx="62">
                  <c:v>3236.4</c:v>
                </c:pt>
                <c:pt idx="63">
                  <c:v>3599</c:v>
                </c:pt>
                <c:pt idx="64">
                  <c:v>3811</c:v>
                </c:pt>
                <c:pt idx="65">
                  <c:v>4118.5</c:v>
                </c:pt>
                <c:pt idx="66">
                  <c:v>4253.8999999999996</c:v>
                </c:pt>
                <c:pt idx="67">
                  <c:v>4347.8999999999996</c:v>
                </c:pt>
                <c:pt idx="68">
                  <c:v>4190.3999999999996</c:v>
                </c:pt>
                <c:pt idx="69">
                  <c:v>3363.4</c:v>
                </c:pt>
                <c:pt idx="70">
                  <c:v>3888</c:v>
                </c:pt>
                <c:pt idx="71">
                  <c:v>4334.5</c:v>
                </c:pt>
                <c:pt idx="72">
                  <c:v>3880.4</c:v>
                </c:pt>
                <c:pt idx="73">
                  <c:v>3666.4</c:v>
                </c:pt>
                <c:pt idx="74">
                  <c:v>3183</c:v>
                </c:pt>
                <c:pt idx="75">
                  <c:v>3579.5</c:v>
                </c:pt>
                <c:pt idx="76">
                  <c:v>4090.5</c:v>
                </c:pt>
                <c:pt idx="77">
                  <c:v>3666.9</c:v>
                </c:pt>
                <c:pt idx="78">
                  <c:v>4861.3999999999996</c:v>
                </c:pt>
                <c:pt idx="79">
                  <c:v>5581.4</c:v>
                </c:pt>
                <c:pt idx="80">
                  <c:v>4511.3</c:v>
                </c:pt>
                <c:pt idx="81">
                  <c:v>3591</c:v>
                </c:pt>
                <c:pt idx="82">
                  <c:v>4204.5</c:v>
                </c:pt>
                <c:pt idx="83">
                  <c:v>4444</c:v>
                </c:pt>
                <c:pt idx="84">
                  <c:v>4385.8999999999996</c:v>
                </c:pt>
                <c:pt idx="85">
                  <c:v>3696.9</c:v>
                </c:pt>
                <c:pt idx="86">
                  <c:v>3818.4</c:v>
                </c:pt>
                <c:pt idx="87">
                  <c:v>4144.5</c:v>
                </c:pt>
                <c:pt idx="88">
                  <c:v>4510.3999999999996</c:v>
                </c:pt>
                <c:pt idx="89">
                  <c:v>4386.8999999999996</c:v>
                </c:pt>
                <c:pt idx="90">
                  <c:v>3722.9</c:v>
                </c:pt>
                <c:pt idx="91">
                  <c:v>4073.9</c:v>
                </c:pt>
                <c:pt idx="92">
                  <c:v>4927.8999999999996</c:v>
                </c:pt>
                <c:pt idx="93">
                  <c:v>4819.8999999999996</c:v>
                </c:pt>
                <c:pt idx="94">
                  <c:v>3882.5</c:v>
                </c:pt>
                <c:pt idx="95">
                  <c:v>3807.5</c:v>
                </c:pt>
                <c:pt idx="96">
                  <c:v>4126.8999999999996</c:v>
                </c:pt>
                <c:pt idx="97">
                  <c:v>3478.9</c:v>
                </c:pt>
                <c:pt idx="98">
                  <c:v>3628.4</c:v>
                </c:pt>
                <c:pt idx="99">
                  <c:v>3532.5</c:v>
                </c:pt>
                <c:pt idx="100">
                  <c:v>3062.5</c:v>
                </c:pt>
                <c:pt idx="101">
                  <c:v>4344.5</c:v>
                </c:pt>
                <c:pt idx="102">
                  <c:v>4517.8999999999996</c:v>
                </c:pt>
                <c:pt idx="103">
                  <c:v>4349.3999999999996</c:v>
                </c:pt>
                <c:pt idx="104">
                  <c:v>3873.4</c:v>
                </c:pt>
                <c:pt idx="105">
                  <c:v>3156</c:v>
                </c:pt>
                <c:pt idx="106">
                  <c:v>3839.5</c:v>
                </c:pt>
                <c:pt idx="107">
                  <c:v>4455.5</c:v>
                </c:pt>
                <c:pt idx="108">
                  <c:v>3933.9</c:v>
                </c:pt>
                <c:pt idx="109">
                  <c:v>3580.9</c:v>
                </c:pt>
                <c:pt idx="110">
                  <c:v>3236</c:v>
                </c:pt>
                <c:pt idx="111">
                  <c:v>3513.5</c:v>
                </c:pt>
                <c:pt idx="112">
                  <c:v>3952.5</c:v>
                </c:pt>
                <c:pt idx="113">
                  <c:v>3739</c:v>
                </c:pt>
                <c:pt idx="114">
                  <c:v>3543.4</c:v>
                </c:pt>
                <c:pt idx="115">
                  <c:v>4119.3999999999996</c:v>
                </c:pt>
                <c:pt idx="116">
                  <c:v>3708.9</c:v>
                </c:pt>
                <c:pt idx="117">
                  <c:v>3178</c:v>
                </c:pt>
                <c:pt idx="118">
                  <c:v>3528.5</c:v>
                </c:pt>
                <c:pt idx="119">
                  <c:v>4039</c:v>
                </c:pt>
                <c:pt idx="120">
                  <c:v>3911.9</c:v>
                </c:pt>
                <c:pt idx="121">
                  <c:v>3540.4</c:v>
                </c:pt>
                <c:pt idx="122">
                  <c:v>3068</c:v>
                </c:pt>
                <c:pt idx="123">
                  <c:v>3489</c:v>
                </c:pt>
                <c:pt idx="124">
                  <c:v>4229</c:v>
                </c:pt>
                <c:pt idx="125">
                  <c:v>4006.9</c:v>
                </c:pt>
                <c:pt idx="126">
                  <c:v>3879.4</c:v>
                </c:pt>
                <c:pt idx="127">
                  <c:v>4627.3999999999996</c:v>
                </c:pt>
                <c:pt idx="128">
                  <c:v>4055.4</c:v>
                </c:pt>
                <c:pt idx="129">
                  <c:v>3918.9</c:v>
                </c:pt>
                <c:pt idx="130">
                  <c:v>4261</c:v>
                </c:pt>
                <c:pt idx="131">
                  <c:v>4818.5</c:v>
                </c:pt>
                <c:pt idx="132">
                  <c:v>4183.3999999999996</c:v>
                </c:pt>
                <c:pt idx="133">
                  <c:v>3832.9</c:v>
                </c:pt>
                <c:pt idx="134">
                  <c:v>3622.9</c:v>
                </c:pt>
                <c:pt idx="135">
                  <c:v>3956</c:v>
                </c:pt>
                <c:pt idx="136">
                  <c:v>4301</c:v>
                </c:pt>
                <c:pt idx="138">
                  <c:v>4609.8999999999996</c:v>
                </c:pt>
                <c:pt idx="139">
                  <c:v>4609.8999999999996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'[tel_2022 (2).xlsx]coco7 (2)'!$AF$424</c15:sqref>
                        </c15:formulaRef>
                      </c:ext>
                    </c:extLst>
                    <c:strCache>
                      <c:ptCount val="1"/>
                      <c:pt idx="0">
                        <c:v>inverz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'[tel_2022 (2).xlsx]coco7 (2)'!$AD$425:$AD$564</c15:sqref>
                        </c15:formulaRef>
                      </c:ext>
                    </c:extLst>
                    <c:strCache>
                      <c:ptCount val="140"/>
                      <c:pt idx="0">
                        <c:v>O1</c:v>
                      </c:pt>
                      <c:pt idx="1">
                        <c:v>O2</c:v>
                      </c:pt>
                      <c:pt idx="2">
                        <c:v>O3</c:v>
                      </c:pt>
                      <c:pt idx="3">
                        <c:v>O4</c:v>
                      </c:pt>
                      <c:pt idx="4">
                        <c:v>O5</c:v>
                      </c:pt>
                      <c:pt idx="5">
                        <c:v>O6</c:v>
                      </c:pt>
                      <c:pt idx="6">
                        <c:v>O7</c:v>
                      </c:pt>
                      <c:pt idx="7">
                        <c:v>O8</c:v>
                      </c:pt>
                      <c:pt idx="8">
                        <c:v>O9</c:v>
                      </c:pt>
                      <c:pt idx="9">
                        <c:v>O10</c:v>
                      </c:pt>
                      <c:pt idx="10">
                        <c:v>O11</c:v>
                      </c:pt>
                      <c:pt idx="11">
                        <c:v>O12</c:v>
                      </c:pt>
                      <c:pt idx="12">
                        <c:v>O13</c:v>
                      </c:pt>
                      <c:pt idx="13">
                        <c:v>O14</c:v>
                      </c:pt>
                      <c:pt idx="14">
                        <c:v>O15</c:v>
                      </c:pt>
                      <c:pt idx="15">
                        <c:v>O16</c:v>
                      </c:pt>
                      <c:pt idx="16">
                        <c:v>O17</c:v>
                      </c:pt>
                      <c:pt idx="17">
                        <c:v>O18</c:v>
                      </c:pt>
                      <c:pt idx="18">
                        <c:v>O19</c:v>
                      </c:pt>
                      <c:pt idx="19">
                        <c:v>O20</c:v>
                      </c:pt>
                      <c:pt idx="20">
                        <c:v>O21</c:v>
                      </c:pt>
                      <c:pt idx="21">
                        <c:v>O22</c:v>
                      </c:pt>
                      <c:pt idx="22">
                        <c:v>O23</c:v>
                      </c:pt>
                      <c:pt idx="23">
                        <c:v>O24</c:v>
                      </c:pt>
                      <c:pt idx="24">
                        <c:v>O25</c:v>
                      </c:pt>
                      <c:pt idx="25">
                        <c:v>O26</c:v>
                      </c:pt>
                      <c:pt idx="26">
                        <c:v>O27</c:v>
                      </c:pt>
                      <c:pt idx="27">
                        <c:v>O28</c:v>
                      </c:pt>
                      <c:pt idx="28">
                        <c:v>O29</c:v>
                      </c:pt>
                      <c:pt idx="29">
                        <c:v>O30</c:v>
                      </c:pt>
                      <c:pt idx="30">
                        <c:v>O31</c:v>
                      </c:pt>
                      <c:pt idx="31">
                        <c:v>O32</c:v>
                      </c:pt>
                      <c:pt idx="32">
                        <c:v>O33</c:v>
                      </c:pt>
                      <c:pt idx="33">
                        <c:v>O34</c:v>
                      </c:pt>
                      <c:pt idx="34">
                        <c:v>O35</c:v>
                      </c:pt>
                      <c:pt idx="35">
                        <c:v>O36</c:v>
                      </c:pt>
                      <c:pt idx="36">
                        <c:v>O37</c:v>
                      </c:pt>
                      <c:pt idx="37">
                        <c:v>O38</c:v>
                      </c:pt>
                      <c:pt idx="38">
                        <c:v>O39</c:v>
                      </c:pt>
                      <c:pt idx="39">
                        <c:v>O40</c:v>
                      </c:pt>
                      <c:pt idx="40">
                        <c:v>O41</c:v>
                      </c:pt>
                      <c:pt idx="41">
                        <c:v>O42</c:v>
                      </c:pt>
                      <c:pt idx="42">
                        <c:v>O43</c:v>
                      </c:pt>
                      <c:pt idx="43">
                        <c:v>O44</c:v>
                      </c:pt>
                      <c:pt idx="44">
                        <c:v>O45</c:v>
                      </c:pt>
                      <c:pt idx="45">
                        <c:v>O46</c:v>
                      </c:pt>
                      <c:pt idx="46">
                        <c:v>O47</c:v>
                      </c:pt>
                      <c:pt idx="47">
                        <c:v>O48</c:v>
                      </c:pt>
                      <c:pt idx="48">
                        <c:v>O49</c:v>
                      </c:pt>
                      <c:pt idx="49">
                        <c:v>O50</c:v>
                      </c:pt>
                      <c:pt idx="50">
                        <c:v>O51</c:v>
                      </c:pt>
                      <c:pt idx="51">
                        <c:v>O52</c:v>
                      </c:pt>
                      <c:pt idx="52">
                        <c:v>O53</c:v>
                      </c:pt>
                      <c:pt idx="53">
                        <c:v>O54</c:v>
                      </c:pt>
                      <c:pt idx="54">
                        <c:v>O55</c:v>
                      </c:pt>
                      <c:pt idx="55">
                        <c:v>O56</c:v>
                      </c:pt>
                      <c:pt idx="56">
                        <c:v>O57</c:v>
                      </c:pt>
                      <c:pt idx="57">
                        <c:v>O58</c:v>
                      </c:pt>
                      <c:pt idx="58">
                        <c:v>O59</c:v>
                      </c:pt>
                      <c:pt idx="59">
                        <c:v>O60</c:v>
                      </c:pt>
                      <c:pt idx="60">
                        <c:v>O61</c:v>
                      </c:pt>
                      <c:pt idx="61">
                        <c:v>O62</c:v>
                      </c:pt>
                      <c:pt idx="62">
                        <c:v>O63</c:v>
                      </c:pt>
                      <c:pt idx="63">
                        <c:v>O64</c:v>
                      </c:pt>
                      <c:pt idx="64">
                        <c:v>O65</c:v>
                      </c:pt>
                      <c:pt idx="65">
                        <c:v>O66</c:v>
                      </c:pt>
                      <c:pt idx="66">
                        <c:v>O67</c:v>
                      </c:pt>
                      <c:pt idx="67">
                        <c:v>O68</c:v>
                      </c:pt>
                      <c:pt idx="68">
                        <c:v>O69</c:v>
                      </c:pt>
                      <c:pt idx="69">
                        <c:v>O70</c:v>
                      </c:pt>
                      <c:pt idx="70">
                        <c:v>O71</c:v>
                      </c:pt>
                      <c:pt idx="71">
                        <c:v>O72</c:v>
                      </c:pt>
                      <c:pt idx="72">
                        <c:v>O73</c:v>
                      </c:pt>
                      <c:pt idx="73">
                        <c:v>O74</c:v>
                      </c:pt>
                      <c:pt idx="74">
                        <c:v>O75</c:v>
                      </c:pt>
                      <c:pt idx="75">
                        <c:v>O76</c:v>
                      </c:pt>
                      <c:pt idx="76">
                        <c:v>O77</c:v>
                      </c:pt>
                      <c:pt idx="77">
                        <c:v>O78</c:v>
                      </c:pt>
                      <c:pt idx="78">
                        <c:v>O79</c:v>
                      </c:pt>
                      <c:pt idx="79">
                        <c:v>O80</c:v>
                      </c:pt>
                      <c:pt idx="80">
                        <c:v>O81</c:v>
                      </c:pt>
                      <c:pt idx="81">
                        <c:v>O82</c:v>
                      </c:pt>
                      <c:pt idx="82">
                        <c:v>O83</c:v>
                      </c:pt>
                      <c:pt idx="83">
                        <c:v>O84</c:v>
                      </c:pt>
                      <c:pt idx="84">
                        <c:v>O85</c:v>
                      </c:pt>
                      <c:pt idx="85">
                        <c:v>O86</c:v>
                      </c:pt>
                      <c:pt idx="86">
                        <c:v>O87</c:v>
                      </c:pt>
                      <c:pt idx="87">
                        <c:v>O88</c:v>
                      </c:pt>
                      <c:pt idx="88">
                        <c:v>O89</c:v>
                      </c:pt>
                      <c:pt idx="89">
                        <c:v>O90</c:v>
                      </c:pt>
                      <c:pt idx="90">
                        <c:v>O91</c:v>
                      </c:pt>
                      <c:pt idx="91">
                        <c:v>O92</c:v>
                      </c:pt>
                      <c:pt idx="92">
                        <c:v>O93</c:v>
                      </c:pt>
                      <c:pt idx="93">
                        <c:v>O94</c:v>
                      </c:pt>
                      <c:pt idx="94">
                        <c:v>O95</c:v>
                      </c:pt>
                      <c:pt idx="95">
                        <c:v>O96</c:v>
                      </c:pt>
                      <c:pt idx="96">
                        <c:v>O97</c:v>
                      </c:pt>
                      <c:pt idx="97">
                        <c:v>O98</c:v>
                      </c:pt>
                      <c:pt idx="98">
                        <c:v>O99</c:v>
                      </c:pt>
                      <c:pt idx="99">
                        <c:v>O100</c:v>
                      </c:pt>
                      <c:pt idx="100">
                        <c:v>O101</c:v>
                      </c:pt>
                      <c:pt idx="101">
                        <c:v>O102</c:v>
                      </c:pt>
                      <c:pt idx="102">
                        <c:v>O103</c:v>
                      </c:pt>
                      <c:pt idx="103">
                        <c:v>O104</c:v>
                      </c:pt>
                      <c:pt idx="104">
                        <c:v>O105</c:v>
                      </c:pt>
                      <c:pt idx="105">
                        <c:v>O106</c:v>
                      </c:pt>
                      <c:pt idx="106">
                        <c:v>O107</c:v>
                      </c:pt>
                      <c:pt idx="107">
                        <c:v>O108</c:v>
                      </c:pt>
                      <c:pt idx="108">
                        <c:v>O109</c:v>
                      </c:pt>
                      <c:pt idx="109">
                        <c:v>O110</c:v>
                      </c:pt>
                      <c:pt idx="110">
                        <c:v>O111</c:v>
                      </c:pt>
                      <c:pt idx="111">
                        <c:v>O112</c:v>
                      </c:pt>
                      <c:pt idx="112">
                        <c:v>O113</c:v>
                      </c:pt>
                      <c:pt idx="113">
                        <c:v>O114</c:v>
                      </c:pt>
                      <c:pt idx="114">
                        <c:v>O115</c:v>
                      </c:pt>
                      <c:pt idx="115">
                        <c:v>O116</c:v>
                      </c:pt>
                      <c:pt idx="116">
                        <c:v>O117</c:v>
                      </c:pt>
                      <c:pt idx="117">
                        <c:v>O118</c:v>
                      </c:pt>
                      <c:pt idx="118">
                        <c:v>O119</c:v>
                      </c:pt>
                      <c:pt idx="119">
                        <c:v>O120</c:v>
                      </c:pt>
                      <c:pt idx="120">
                        <c:v>O121</c:v>
                      </c:pt>
                      <c:pt idx="121">
                        <c:v>O122</c:v>
                      </c:pt>
                      <c:pt idx="122">
                        <c:v>O123</c:v>
                      </c:pt>
                      <c:pt idx="123">
                        <c:v>O124</c:v>
                      </c:pt>
                      <c:pt idx="124">
                        <c:v>O125</c:v>
                      </c:pt>
                      <c:pt idx="125">
                        <c:v>O126</c:v>
                      </c:pt>
                      <c:pt idx="126">
                        <c:v>O127</c:v>
                      </c:pt>
                      <c:pt idx="127">
                        <c:v>O128</c:v>
                      </c:pt>
                      <c:pt idx="128">
                        <c:v>O129</c:v>
                      </c:pt>
                      <c:pt idx="129">
                        <c:v>O130</c:v>
                      </c:pt>
                      <c:pt idx="130">
                        <c:v>O131</c:v>
                      </c:pt>
                      <c:pt idx="131">
                        <c:v>O132</c:v>
                      </c:pt>
                      <c:pt idx="132">
                        <c:v>O133</c:v>
                      </c:pt>
                      <c:pt idx="133">
                        <c:v>O134</c:v>
                      </c:pt>
                      <c:pt idx="134">
                        <c:v>O135</c:v>
                      </c:pt>
                      <c:pt idx="135">
                        <c:v>O136</c:v>
                      </c:pt>
                      <c:pt idx="136">
                        <c:v>O137</c:v>
                      </c:pt>
                      <c:pt idx="138">
                        <c:v>2022.I</c:v>
                      </c:pt>
                      <c:pt idx="139">
                        <c:v>2022.I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CA2D-482B-A6B1-E6BFD5E76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682847"/>
        <c:axId val="1244679935"/>
      </c:lineChart>
      <c:catAx>
        <c:axId val="1189782591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9779263"/>
        <c:crosses val="autoZero"/>
        <c:auto val="1"/>
        <c:lblAlgn val="ctr"/>
        <c:lblOffset val="100"/>
        <c:noMultiLvlLbl val="0"/>
      </c:catAx>
      <c:valAx>
        <c:axId val="1189779263"/>
        <c:scaling>
          <c:orientation val="minMax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9782591"/>
        <c:crosses val="autoZero"/>
        <c:crossBetween val="between"/>
      </c:valAx>
      <c:valAx>
        <c:axId val="1244679935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4682847"/>
        <c:crosses val="max"/>
        <c:crossBetween val="between"/>
      </c:valAx>
      <c:catAx>
        <c:axId val="12446828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46799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EU/HUF:10days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[2]elozmenyek_10nap!$AM$2</c:f>
              <c:strCache>
                <c:ptCount val="1"/>
                <c:pt idx="0">
                  <c:v>Becslés_direkt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[2]elozmenyek_10nap!$AM$3:$AM$60</c:f>
              <c:numCache>
                <c:formatCode>General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276</c:v>
                </c:pt>
                <c:pt idx="3">
                  <c:v>492</c:v>
                </c:pt>
                <c:pt idx="4">
                  <c:v>160.5</c:v>
                </c:pt>
                <c:pt idx="5">
                  <c:v>271</c:v>
                </c:pt>
                <c:pt idx="6">
                  <c:v>2139</c:v>
                </c:pt>
                <c:pt idx="7">
                  <c:v>8514.5</c:v>
                </c:pt>
                <c:pt idx="8">
                  <c:v>14078.5</c:v>
                </c:pt>
                <c:pt idx="9">
                  <c:v>13031.5</c:v>
                </c:pt>
                <c:pt idx="10">
                  <c:v>15066.5</c:v>
                </c:pt>
                <c:pt idx="11">
                  <c:v>17478.5</c:v>
                </c:pt>
                <c:pt idx="12">
                  <c:v>17678.5</c:v>
                </c:pt>
                <c:pt idx="13">
                  <c:v>16265.5</c:v>
                </c:pt>
                <c:pt idx="14">
                  <c:v>15274.5</c:v>
                </c:pt>
                <c:pt idx="15">
                  <c:v>15262</c:v>
                </c:pt>
                <c:pt idx="16">
                  <c:v>15948.5</c:v>
                </c:pt>
                <c:pt idx="17">
                  <c:v>14796</c:v>
                </c:pt>
                <c:pt idx="18">
                  <c:v>12846.5</c:v>
                </c:pt>
                <c:pt idx="19">
                  <c:v>4983.5</c:v>
                </c:pt>
                <c:pt idx="20">
                  <c:v>4953</c:v>
                </c:pt>
                <c:pt idx="21">
                  <c:v>6159.5</c:v>
                </c:pt>
                <c:pt idx="22">
                  <c:v>3739</c:v>
                </c:pt>
                <c:pt idx="23">
                  <c:v>1752</c:v>
                </c:pt>
                <c:pt idx="24">
                  <c:v>763</c:v>
                </c:pt>
                <c:pt idx="25">
                  <c:v>923.5</c:v>
                </c:pt>
                <c:pt idx="26">
                  <c:v>327.5</c:v>
                </c:pt>
                <c:pt idx="27">
                  <c:v>1214.5</c:v>
                </c:pt>
                <c:pt idx="28">
                  <c:v>3005</c:v>
                </c:pt>
                <c:pt idx="29">
                  <c:v>9736.5</c:v>
                </c:pt>
                <c:pt idx="30">
                  <c:v>8957.5</c:v>
                </c:pt>
                <c:pt idx="31">
                  <c:v>2390.5</c:v>
                </c:pt>
                <c:pt idx="32">
                  <c:v>3458</c:v>
                </c:pt>
                <c:pt idx="33">
                  <c:v>7756.5</c:v>
                </c:pt>
                <c:pt idx="34">
                  <c:v>17075.5</c:v>
                </c:pt>
                <c:pt idx="35">
                  <c:v>17180.5</c:v>
                </c:pt>
                <c:pt idx="36">
                  <c:v>19315.5</c:v>
                </c:pt>
                <c:pt idx="37">
                  <c:v>35640</c:v>
                </c:pt>
                <c:pt idx="38">
                  <c:v>36809.5</c:v>
                </c:pt>
                <c:pt idx="39">
                  <c:v>38336.5</c:v>
                </c:pt>
                <c:pt idx="40">
                  <c:v>40826</c:v>
                </c:pt>
                <c:pt idx="41">
                  <c:v>41117</c:v>
                </c:pt>
                <c:pt idx="42">
                  <c:v>41244.5</c:v>
                </c:pt>
                <c:pt idx="43">
                  <c:v>41400.5</c:v>
                </c:pt>
                <c:pt idx="44">
                  <c:v>41960</c:v>
                </c:pt>
                <c:pt idx="45">
                  <c:v>41686</c:v>
                </c:pt>
                <c:pt idx="46">
                  <c:v>41251.5</c:v>
                </c:pt>
                <c:pt idx="47">
                  <c:v>41293</c:v>
                </c:pt>
                <c:pt idx="48">
                  <c:v>41076</c:v>
                </c:pt>
                <c:pt idx="49">
                  <c:v>41144</c:v>
                </c:pt>
                <c:pt idx="50">
                  <c:v>41057</c:v>
                </c:pt>
                <c:pt idx="51">
                  <c:v>41099.5</c:v>
                </c:pt>
                <c:pt idx="52">
                  <c:v>39330.5</c:v>
                </c:pt>
                <c:pt idx="53">
                  <c:v>37204.5</c:v>
                </c:pt>
                <c:pt idx="54">
                  <c:v>35460.5</c:v>
                </c:pt>
                <c:pt idx="56">
                  <c:v>39531</c:v>
                </c:pt>
                <c:pt idx="57">
                  <c:v>38152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33-4DD8-9C98-14D68AB3B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395007"/>
        <c:axId val="278392927"/>
      </c:lineChart>
      <c:lineChart>
        <c:grouping val="standard"/>
        <c:varyColors val="0"/>
        <c:ser>
          <c:idx val="1"/>
          <c:order val="1"/>
          <c:tx>
            <c:strRef>
              <c:f>[2]elozmenyek_10nap!$AN$2</c:f>
              <c:strCache>
                <c:ptCount val="1"/>
                <c:pt idx="0">
                  <c:v>Becslés inverz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[2]elozmenyek_10nap!$AN$3:$AN$60</c:f>
              <c:numCache>
                <c:formatCode>General</c:formatCode>
                <c:ptCount val="58"/>
                <c:pt idx="0">
                  <c:v>39733</c:v>
                </c:pt>
                <c:pt idx="1">
                  <c:v>40401.5</c:v>
                </c:pt>
                <c:pt idx="2">
                  <c:v>40416.5</c:v>
                </c:pt>
                <c:pt idx="3">
                  <c:v>40013.5</c:v>
                </c:pt>
                <c:pt idx="4">
                  <c:v>40525</c:v>
                </c:pt>
                <c:pt idx="5">
                  <c:v>40312</c:v>
                </c:pt>
                <c:pt idx="6">
                  <c:v>38949</c:v>
                </c:pt>
                <c:pt idx="7">
                  <c:v>32610.5</c:v>
                </c:pt>
                <c:pt idx="8">
                  <c:v>26756.5</c:v>
                </c:pt>
                <c:pt idx="9">
                  <c:v>27868.5</c:v>
                </c:pt>
                <c:pt idx="10">
                  <c:v>26013.5</c:v>
                </c:pt>
                <c:pt idx="11">
                  <c:v>23250.5</c:v>
                </c:pt>
                <c:pt idx="12">
                  <c:v>22832.5</c:v>
                </c:pt>
                <c:pt idx="13">
                  <c:v>23862.5</c:v>
                </c:pt>
                <c:pt idx="14">
                  <c:v>24621.5</c:v>
                </c:pt>
                <c:pt idx="15">
                  <c:v>25120.5</c:v>
                </c:pt>
                <c:pt idx="16">
                  <c:v>24385.5</c:v>
                </c:pt>
                <c:pt idx="17">
                  <c:v>25353</c:v>
                </c:pt>
                <c:pt idx="18">
                  <c:v>26911</c:v>
                </c:pt>
                <c:pt idx="19">
                  <c:v>34564</c:v>
                </c:pt>
                <c:pt idx="20">
                  <c:v>34553</c:v>
                </c:pt>
                <c:pt idx="21">
                  <c:v>33483</c:v>
                </c:pt>
                <c:pt idx="22">
                  <c:v>36470.5</c:v>
                </c:pt>
                <c:pt idx="23">
                  <c:v>38813</c:v>
                </c:pt>
                <c:pt idx="24">
                  <c:v>39758</c:v>
                </c:pt>
                <c:pt idx="25">
                  <c:v>39174</c:v>
                </c:pt>
                <c:pt idx="26">
                  <c:v>39562.5</c:v>
                </c:pt>
                <c:pt idx="27">
                  <c:v>39100</c:v>
                </c:pt>
                <c:pt idx="28">
                  <c:v>37613</c:v>
                </c:pt>
                <c:pt idx="29">
                  <c:v>30893</c:v>
                </c:pt>
                <c:pt idx="30">
                  <c:v>31693</c:v>
                </c:pt>
                <c:pt idx="31">
                  <c:v>38354.5</c:v>
                </c:pt>
                <c:pt idx="32">
                  <c:v>37669</c:v>
                </c:pt>
                <c:pt idx="33">
                  <c:v>34265</c:v>
                </c:pt>
                <c:pt idx="34">
                  <c:v>25065</c:v>
                </c:pt>
                <c:pt idx="35">
                  <c:v>25070</c:v>
                </c:pt>
                <c:pt idx="36">
                  <c:v>22434</c:v>
                </c:pt>
                <c:pt idx="37">
                  <c:v>6600</c:v>
                </c:pt>
                <c:pt idx="38">
                  <c:v>5543.5</c:v>
                </c:pt>
                <c:pt idx="39">
                  <c:v>4040</c:v>
                </c:pt>
                <c:pt idx="40">
                  <c:v>1841</c:v>
                </c:pt>
                <c:pt idx="41">
                  <c:v>1671</c:v>
                </c:pt>
                <c:pt idx="42">
                  <c:v>1737</c:v>
                </c:pt>
                <c:pt idx="43">
                  <c:v>1893</c:v>
                </c:pt>
                <c:pt idx="44">
                  <c:v>0</c:v>
                </c:pt>
                <c:pt idx="45">
                  <c:v>233.5</c:v>
                </c:pt>
                <c:pt idx="46">
                  <c:v>0</c:v>
                </c:pt>
                <c:pt idx="47">
                  <c:v>0</c:v>
                </c:pt>
                <c:pt idx="48">
                  <c:v>170</c:v>
                </c:pt>
                <c:pt idx="49">
                  <c:v>170</c:v>
                </c:pt>
                <c:pt idx="50">
                  <c:v>227</c:v>
                </c:pt>
                <c:pt idx="51">
                  <c:v>170</c:v>
                </c:pt>
                <c:pt idx="52">
                  <c:v>1730.5</c:v>
                </c:pt>
                <c:pt idx="53">
                  <c:v>3566.5</c:v>
                </c:pt>
                <c:pt idx="54">
                  <c:v>5740</c:v>
                </c:pt>
                <c:pt idx="56">
                  <c:v>5459.5</c:v>
                </c:pt>
                <c:pt idx="57">
                  <c:v>5459.5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33-4DD8-9C98-14D68AB3B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085967"/>
        <c:axId val="225198623"/>
      </c:lineChart>
      <c:catAx>
        <c:axId val="27839500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8392927"/>
        <c:crosses val="autoZero"/>
        <c:auto val="1"/>
        <c:lblAlgn val="ctr"/>
        <c:lblOffset val="100"/>
        <c:noMultiLvlLbl val="0"/>
      </c:catAx>
      <c:valAx>
        <c:axId val="278392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8395007"/>
        <c:crosses val="autoZero"/>
        <c:crossBetween val="between"/>
      </c:valAx>
      <c:valAx>
        <c:axId val="225198623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085967"/>
        <c:crosses val="max"/>
        <c:crossBetween val="between"/>
      </c:valAx>
      <c:catAx>
        <c:axId val="584085967"/>
        <c:scaling>
          <c:orientation val="minMax"/>
        </c:scaling>
        <c:delete val="1"/>
        <c:axPos val="b"/>
        <c:majorTickMark val="out"/>
        <c:minorTickMark val="none"/>
        <c:tickLblPos val="nextTo"/>
        <c:crossAx val="22519862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EUR/HUF:15days</a:t>
            </a:r>
          </a:p>
        </c:rich>
      </c:tx>
      <c:layout>
        <c:manualLayout>
          <c:xMode val="edge"/>
          <c:yMode val="edge"/>
          <c:x val="0.16388595574427489"/>
          <c:y val="1.5647922563729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91873238067464E-2"/>
          <c:y val="9.6730241314786913E-2"/>
          <c:w val="0.90304423058228833"/>
          <c:h val="0.72780849407021764"/>
        </c:manualLayout>
      </c:layout>
      <c:lineChart>
        <c:grouping val="standard"/>
        <c:varyColors val="0"/>
        <c:ser>
          <c:idx val="0"/>
          <c:order val="0"/>
          <c:tx>
            <c:strRef>
              <c:f>[2]analog_modell_15nap!$BB$1:$BB$2</c:f>
              <c:strCache>
                <c:ptCount val="1"/>
                <c:pt idx="0">
                  <c:v>Becslés direkt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[2]analog_modell_15nap!$BB$3:$BB$55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3693.4</c:v>
                </c:pt>
                <c:pt idx="6">
                  <c:v>0</c:v>
                </c:pt>
                <c:pt idx="7">
                  <c:v>7180.4</c:v>
                </c:pt>
                <c:pt idx="8">
                  <c:v>7595.4</c:v>
                </c:pt>
                <c:pt idx="9">
                  <c:v>7595.4</c:v>
                </c:pt>
                <c:pt idx="10">
                  <c:v>7180.4</c:v>
                </c:pt>
                <c:pt idx="11">
                  <c:v>8904.4</c:v>
                </c:pt>
                <c:pt idx="12">
                  <c:v>9319.4</c:v>
                </c:pt>
                <c:pt idx="13">
                  <c:v>3693.4</c:v>
                </c:pt>
                <c:pt idx="14">
                  <c:v>3693.4</c:v>
                </c:pt>
                <c:pt idx="15">
                  <c:v>1724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3693.4</c:v>
                </c:pt>
                <c:pt idx="27">
                  <c:v>3693.4</c:v>
                </c:pt>
                <c:pt idx="28">
                  <c:v>16790.8</c:v>
                </c:pt>
                <c:pt idx="29">
                  <c:v>25322.7</c:v>
                </c:pt>
                <c:pt idx="30">
                  <c:v>25322.7</c:v>
                </c:pt>
                <c:pt idx="31">
                  <c:v>33638</c:v>
                </c:pt>
                <c:pt idx="32">
                  <c:v>28593.1</c:v>
                </c:pt>
                <c:pt idx="33">
                  <c:v>33708.6</c:v>
                </c:pt>
                <c:pt idx="34">
                  <c:v>39970</c:v>
                </c:pt>
                <c:pt idx="35">
                  <c:v>39058</c:v>
                </c:pt>
                <c:pt idx="36">
                  <c:v>39229.5</c:v>
                </c:pt>
                <c:pt idx="37">
                  <c:v>42360.5</c:v>
                </c:pt>
                <c:pt idx="38">
                  <c:v>43294</c:v>
                </c:pt>
                <c:pt idx="39">
                  <c:v>41961</c:v>
                </c:pt>
                <c:pt idx="40">
                  <c:v>41920</c:v>
                </c:pt>
                <c:pt idx="41">
                  <c:v>41252</c:v>
                </c:pt>
                <c:pt idx="42">
                  <c:v>41293</c:v>
                </c:pt>
                <c:pt idx="43">
                  <c:v>41245.5</c:v>
                </c:pt>
                <c:pt idx="44">
                  <c:v>41313.5</c:v>
                </c:pt>
                <c:pt idx="45">
                  <c:v>41284</c:v>
                </c:pt>
                <c:pt idx="46">
                  <c:v>41268.5</c:v>
                </c:pt>
                <c:pt idx="47">
                  <c:v>41060.5</c:v>
                </c:pt>
                <c:pt idx="48">
                  <c:v>40770.400000000001</c:v>
                </c:pt>
                <c:pt idx="49">
                  <c:v>41200.5</c:v>
                </c:pt>
                <c:pt idx="51">
                  <c:v>57991.3</c:v>
                </c:pt>
                <c:pt idx="52">
                  <c:v>9319.4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93-40A1-B238-68C5BAD28F81}"/>
            </c:ext>
          </c:extLst>
        </c:ser>
        <c:ser>
          <c:idx val="1"/>
          <c:order val="1"/>
          <c:tx>
            <c:strRef>
              <c:f>[2]analog_modell_15nap!$BC$1:$BC$2</c:f>
              <c:strCache>
                <c:ptCount val="1"/>
                <c:pt idx="0">
                  <c:v>Becslés inverz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[2]analog_modell_15nap!$BC$3:$BC$55</c:f>
              <c:numCache>
                <c:formatCode>General</c:formatCode>
                <c:ptCount val="53"/>
                <c:pt idx="0">
                  <c:v>40583.4</c:v>
                </c:pt>
                <c:pt idx="1">
                  <c:v>41088.600000000006</c:v>
                </c:pt>
                <c:pt idx="2">
                  <c:v>41124.5</c:v>
                </c:pt>
                <c:pt idx="3">
                  <c:v>40835.4</c:v>
                </c:pt>
                <c:pt idx="4">
                  <c:v>40900.400000000001</c:v>
                </c:pt>
                <c:pt idx="5">
                  <c:v>37387.1</c:v>
                </c:pt>
                <c:pt idx="6">
                  <c:v>40729</c:v>
                </c:pt>
                <c:pt idx="7">
                  <c:v>33331.1</c:v>
                </c:pt>
                <c:pt idx="8">
                  <c:v>32532.1</c:v>
                </c:pt>
                <c:pt idx="9">
                  <c:v>32300.1</c:v>
                </c:pt>
                <c:pt idx="10">
                  <c:v>33202.5</c:v>
                </c:pt>
                <c:pt idx="11">
                  <c:v>31429.599999999999</c:v>
                </c:pt>
                <c:pt idx="12">
                  <c:v>30829.599999999999</c:v>
                </c:pt>
                <c:pt idx="13">
                  <c:v>36063.5</c:v>
                </c:pt>
                <c:pt idx="14">
                  <c:v>35855</c:v>
                </c:pt>
                <c:pt idx="15">
                  <c:v>37782.5</c:v>
                </c:pt>
                <c:pt idx="16">
                  <c:v>39642</c:v>
                </c:pt>
                <c:pt idx="17">
                  <c:v>40209.5</c:v>
                </c:pt>
                <c:pt idx="18">
                  <c:v>40565.399999999994</c:v>
                </c:pt>
                <c:pt idx="19">
                  <c:v>40520.5</c:v>
                </c:pt>
                <c:pt idx="20">
                  <c:v>40097.5</c:v>
                </c:pt>
                <c:pt idx="21">
                  <c:v>39890.399999999994</c:v>
                </c:pt>
                <c:pt idx="22">
                  <c:v>40314</c:v>
                </c:pt>
                <c:pt idx="23">
                  <c:v>40618</c:v>
                </c:pt>
                <c:pt idx="24">
                  <c:v>40629.599999999999</c:v>
                </c:pt>
                <c:pt idx="25">
                  <c:v>40650.400000000001</c:v>
                </c:pt>
                <c:pt idx="26">
                  <c:v>37052.1</c:v>
                </c:pt>
                <c:pt idx="27">
                  <c:v>37432.6</c:v>
                </c:pt>
                <c:pt idx="28">
                  <c:v>25230.199999999997</c:v>
                </c:pt>
                <c:pt idx="29">
                  <c:v>16817.8</c:v>
                </c:pt>
                <c:pt idx="30">
                  <c:v>16928.3</c:v>
                </c:pt>
                <c:pt idx="31">
                  <c:v>8111.9</c:v>
                </c:pt>
                <c:pt idx="32">
                  <c:v>13646.8</c:v>
                </c:pt>
                <c:pt idx="33">
                  <c:v>8644.4</c:v>
                </c:pt>
                <c:pt idx="34">
                  <c:v>2407</c:v>
                </c:pt>
                <c:pt idx="35">
                  <c:v>3610</c:v>
                </c:pt>
                <c:pt idx="36">
                  <c:v>3559.5</c:v>
                </c:pt>
                <c:pt idx="37">
                  <c:v>621.5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93-40A1-B238-68C5BAD28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110504"/>
        <c:axId val="119111488"/>
      </c:lineChart>
      <c:dateAx>
        <c:axId val="119110504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cross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111488"/>
        <c:crosses val="autoZero"/>
        <c:auto val="0"/>
        <c:lblOffset val="100"/>
        <c:baseTimeUnit val="days"/>
        <c:minorUnit val="10"/>
      </c:dateAx>
      <c:valAx>
        <c:axId val="11911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110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Only days with extreme temperature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[3]modell!$AL$358</c:f>
              <c:strCache>
                <c:ptCount val="1"/>
                <c:pt idx="0">
                  <c:v>direkt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[3]modell!$AL$359:$AL$476</c:f>
              <c:numCache>
                <c:formatCode>General</c:formatCode>
                <c:ptCount val="118"/>
                <c:pt idx="0">
                  <c:v>731.59999999999991</c:v>
                </c:pt>
                <c:pt idx="1">
                  <c:v>981.8</c:v>
                </c:pt>
                <c:pt idx="2">
                  <c:v>633.5</c:v>
                </c:pt>
                <c:pt idx="3">
                  <c:v>383.29999999999995</c:v>
                </c:pt>
                <c:pt idx="4">
                  <c:v>24.5</c:v>
                </c:pt>
                <c:pt idx="5">
                  <c:v>0</c:v>
                </c:pt>
                <c:pt idx="6">
                  <c:v>383.29999999999995</c:v>
                </c:pt>
                <c:pt idx="7">
                  <c:v>253.7</c:v>
                </c:pt>
                <c:pt idx="8">
                  <c:v>119.1</c:v>
                </c:pt>
                <c:pt idx="9">
                  <c:v>138.1</c:v>
                </c:pt>
                <c:pt idx="10">
                  <c:v>0</c:v>
                </c:pt>
                <c:pt idx="11">
                  <c:v>0</c:v>
                </c:pt>
                <c:pt idx="12">
                  <c:v>245.2</c:v>
                </c:pt>
                <c:pt idx="13">
                  <c:v>486.4</c:v>
                </c:pt>
                <c:pt idx="14">
                  <c:v>495.4</c:v>
                </c:pt>
                <c:pt idx="15">
                  <c:v>383.29999999999995</c:v>
                </c:pt>
                <c:pt idx="16">
                  <c:v>407.79999999999995</c:v>
                </c:pt>
                <c:pt idx="17">
                  <c:v>731.59999999999991</c:v>
                </c:pt>
                <c:pt idx="18">
                  <c:v>1132.4000000000001</c:v>
                </c:pt>
                <c:pt idx="19">
                  <c:v>281.7</c:v>
                </c:pt>
                <c:pt idx="20">
                  <c:v>138.1</c:v>
                </c:pt>
                <c:pt idx="21">
                  <c:v>138.1</c:v>
                </c:pt>
                <c:pt idx="22">
                  <c:v>245.2</c:v>
                </c:pt>
                <c:pt idx="23">
                  <c:v>731.59999999999991</c:v>
                </c:pt>
                <c:pt idx="24">
                  <c:v>1227</c:v>
                </c:pt>
                <c:pt idx="25">
                  <c:v>1365.1000000000001</c:v>
                </c:pt>
                <c:pt idx="26">
                  <c:v>1716.3999999999999</c:v>
                </c:pt>
                <c:pt idx="27">
                  <c:v>1365.1000000000001</c:v>
                </c:pt>
                <c:pt idx="28">
                  <c:v>1365.1000000000001</c:v>
                </c:pt>
                <c:pt idx="29">
                  <c:v>1132.4000000000001</c:v>
                </c:pt>
                <c:pt idx="30">
                  <c:v>981.8</c:v>
                </c:pt>
                <c:pt idx="31">
                  <c:v>391.79999999999995</c:v>
                </c:pt>
                <c:pt idx="32">
                  <c:v>630.5</c:v>
                </c:pt>
                <c:pt idx="33">
                  <c:v>637</c:v>
                </c:pt>
                <c:pt idx="34">
                  <c:v>1092.3999999999999</c:v>
                </c:pt>
                <c:pt idx="35">
                  <c:v>887.2</c:v>
                </c:pt>
                <c:pt idx="36">
                  <c:v>360.79999999999995</c:v>
                </c:pt>
                <c:pt idx="37">
                  <c:v>383.29999999999995</c:v>
                </c:pt>
                <c:pt idx="38">
                  <c:v>731.59999999999991</c:v>
                </c:pt>
                <c:pt idx="39">
                  <c:v>1227</c:v>
                </c:pt>
                <c:pt idx="40">
                  <c:v>1132.4000000000001</c:v>
                </c:pt>
                <c:pt idx="41">
                  <c:v>988.8</c:v>
                </c:pt>
                <c:pt idx="42">
                  <c:v>1365.1000000000001</c:v>
                </c:pt>
                <c:pt idx="43">
                  <c:v>1365.1000000000001</c:v>
                </c:pt>
                <c:pt idx="44">
                  <c:v>1254.5</c:v>
                </c:pt>
                <c:pt idx="45">
                  <c:v>988.3</c:v>
                </c:pt>
                <c:pt idx="46">
                  <c:v>1092.3999999999999</c:v>
                </c:pt>
                <c:pt idx="47">
                  <c:v>1365.1000000000001</c:v>
                </c:pt>
                <c:pt idx="48">
                  <c:v>1716.3999999999999</c:v>
                </c:pt>
                <c:pt idx="49">
                  <c:v>903.2</c:v>
                </c:pt>
                <c:pt idx="50">
                  <c:v>743.09999999999991</c:v>
                </c:pt>
                <c:pt idx="51">
                  <c:v>360.79999999999995</c:v>
                </c:pt>
                <c:pt idx="52">
                  <c:v>383.29999999999995</c:v>
                </c:pt>
                <c:pt idx="53">
                  <c:v>269.7</c:v>
                </c:pt>
                <c:pt idx="54">
                  <c:v>253.7</c:v>
                </c:pt>
                <c:pt idx="55">
                  <c:v>360.79999999999995</c:v>
                </c:pt>
                <c:pt idx="56">
                  <c:v>383.29999999999995</c:v>
                </c:pt>
                <c:pt idx="57">
                  <c:v>498.9</c:v>
                </c:pt>
                <c:pt idx="58">
                  <c:v>388.79999999999995</c:v>
                </c:pt>
                <c:pt idx="59">
                  <c:v>637</c:v>
                </c:pt>
                <c:pt idx="60">
                  <c:v>162.6</c:v>
                </c:pt>
                <c:pt idx="61">
                  <c:v>138.1</c:v>
                </c:pt>
                <c:pt idx="62">
                  <c:v>383.29999999999995</c:v>
                </c:pt>
                <c:pt idx="63">
                  <c:v>486.4</c:v>
                </c:pt>
                <c:pt idx="64">
                  <c:v>765.09999999999991</c:v>
                </c:pt>
                <c:pt idx="65">
                  <c:v>162.6</c:v>
                </c:pt>
                <c:pt idx="66">
                  <c:v>383.29999999999995</c:v>
                </c:pt>
                <c:pt idx="67">
                  <c:v>391.79999999999995</c:v>
                </c:pt>
                <c:pt idx="68">
                  <c:v>222.7</c:v>
                </c:pt>
                <c:pt idx="69">
                  <c:v>407.79999999999995</c:v>
                </c:pt>
                <c:pt idx="70">
                  <c:v>162.6</c:v>
                </c:pt>
                <c:pt idx="71">
                  <c:v>138.1</c:v>
                </c:pt>
                <c:pt idx="72">
                  <c:v>138.1</c:v>
                </c:pt>
                <c:pt idx="73">
                  <c:v>0</c:v>
                </c:pt>
                <c:pt idx="74">
                  <c:v>245.2</c:v>
                </c:pt>
                <c:pt idx="75">
                  <c:v>24.5</c:v>
                </c:pt>
                <c:pt idx="76">
                  <c:v>245.2</c:v>
                </c:pt>
                <c:pt idx="77">
                  <c:v>162.6</c:v>
                </c:pt>
                <c:pt idx="78">
                  <c:v>269.7</c:v>
                </c:pt>
                <c:pt idx="79">
                  <c:v>624.5</c:v>
                </c:pt>
                <c:pt idx="80">
                  <c:v>878.7</c:v>
                </c:pt>
                <c:pt idx="81">
                  <c:v>407.79999999999995</c:v>
                </c:pt>
                <c:pt idx="82">
                  <c:v>498.9</c:v>
                </c:pt>
                <c:pt idx="83">
                  <c:v>630.5</c:v>
                </c:pt>
                <c:pt idx="84">
                  <c:v>391.79999999999995</c:v>
                </c:pt>
                <c:pt idx="85">
                  <c:v>606</c:v>
                </c:pt>
                <c:pt idx="86">
                  <c:v>637</c:v>
                </c:pt>
                <c:pt idx="87">
                  <c:v>765.09999999999991</c:v>
                </c:pt>
                <c:pt idx="88">
                  <c:v>869.7</c:v>
                </c:pt>
                <c:pt idx="89">
                  <c:v>1365.1000000000001</c:v>
                </c:pt>
                <c:pt idx="90">
                  <c:v>1716.3999999999999</c:v>
                </c:pt>
                <c:pt idx="91">
                  <c:v>1119.9000000000001</c:v>
                </c:pt>
                <c:pt idx="92">
                  <c:v>984.8</c:v>
                </c:pt>
                <c:pt idx="93">
                  <c:v>383.29999999999995</c:v>
                </c:pt>
                <c:pt idx="94">
                  <c:v>624.5</c:v>
                </c:pt>
                <c:pt idx="95">
                  <c:v>740.59999999999991</c:v>
                </c:pt>
                <c:pt idx="96">
                  <c:v>869.7</c:v>
                </c:pt>
                <c:pt idx="97">
                  <c:v>1227</c:v>
                </c:pt>
                <c:pt idx="98">
                  <c:v>1365.1000000000001</c:v>
                </c:pt>
                <c:pt idx="99">
                  <c:v>1119.9000000000001</c:v>
                </c:pt>
                <c:pt idx="100">
                  <c:v>2155.1</c:v>
                </c:pt>
                <c:pt idx="101">
                  <c:v>734.59999999999991</c:v>
                </c:pt>
                <c:pt idx="102">
                  <c:v>731.59999999999991</c:v>
                </c:pt>
                <c:pt idx="103">
                  <c:v>1227</c:v>
                </c:pt>
                <c:pt idx="104">
                  <c:v>1365.1000000000001</c:v>
                </c:pt>
                <c:pt idx="105">
                  <c:v>1716.3999999999999</c:v>
                </c:pt>
                <c:pt idx="106">
                  <c:v>1365.1000000000001</c:v>
                </c:pt>
                <c:pt idx="107">
                  <c:v>1365.1000000000001</c:v>
                </c:pt>
                <c:pt idx="108">
                  <c:v>1365.1000000000001</c:v>
                </c:pt>
                <c:pt idx="109">
                  <c:v>1365.1000000000001</c:v>
                </c:pt>
                <c:pt idx="110">
                  <c:v>1483.7</c:v>
                </c:pt>
                <c:pt idx="111">
                  <c:v>1340.1000000000001</c:v>
                </c:pt>
                <c:pt idx="112">
                  <c:v>1365.1000000000001</c:v>
                </c:pt>
                <c:pt idx="113">
                  <c:v>1716.3999999999999</c:v>
                </c:pt>
                <c:pt idx="114">
                  <c:v>1365.1000000000001</c:v>
                </c:pt>
                <c:pt idx="116">
                  <c:v>3238</c:v>
                </c:pt>
                <c:pt idx="117">
                  <c:v>1716.3999999999999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CE-4637-B773-52B70BBC0E23}"/>
            </c:ext>
          </c:extLst>
        </c:ser>
        <c:ser>
          <c:idx val="1"/>
          <c:order val="1"/>
          <c:tx>
            <c:strRef>
              <c:f>[3]modell!$AM$358</c:f>
              <c:strCache>
                <c:ptCount val="1"/>
                <c:pt idx="0">
                  <c:v>inverz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[3]modell!$AM$359:$AM$476</c:f>
              <c:numCache>
                <c:formatCode>General</c:formatCode>
                <c:ptCount val="118"/>
                <c:pt idx="0">
                  <c:v>1127.3999999999999</c:v>
                </c:pt>
                <c:pt idx="1">
                  <c:v>1546.6000000000001</c:v>
                </c:pt>
                <c:pt idx="2">
                  <c:v>2251.6</c:v>
                </c:pt>
                <c:pt idx="3">
                  <c:v>1215.8</c:v>
                </c:pt>
                <c:pt idx="4">
                  <c:v>1360.9</c:v>
                </c:pt>
                <c:pt idx="5">
                  <c:v>1546.6000000000001</c:v>
                </c:pt>
                <c:pt idx="6">
                  <c:v>1587.6000000000001</c:v>
                </c:pt>
                <c:pt idx="7">
                  <c:v>2567.4</c:v>
                </c:pt>
                <c:pt idx="8">
                  <c:v>3263.8999999999996</c:v>
                </c:pt>
                <c:pt idx="9">
                  <c:v>1588.7</c:v>
                </c:pt>
                <c:pt idx="10">
                  <c:v>1393.9</c:v>
                </c:pt>
                <c:pt idx="11">
                  <c:v>5025.5999999999995</c:v>
                </c:pt>
                <c:pt idx="12">
                  <c:v>1376.5</c:v>
                </c:pt>
                <c:pt idx="13">
                  <c:v>1002.2</c:v>
                </c:pt>
                <c:pt idx="14">
                  <c:v>1513.6000000000001</c:v>
                </c:pt>
                <c:pt idx="15">
                  <c:v>1123.8</c:v>
                </c:pt>
                <c:pt idx="16">
                  <c:v>1120.8</c:v>
                </c:pt>
                <c:pt idx="17">
                  <c:v>1513.6000000000001</c:v>
                </c:pt>
                <c:pt idx="18">
                  <c:v>1513.6000000000001</c:v>
                </c:pt>
                <c:pt idx="19">
                  <c:v>1123.8</c:v>
                </c:pt>
                <c:pt idx="20">
                  <c:v>1191.3</c:v>
                </c:pt>
                <c:pt idx="21">
                  <c:v>2866.5</c:v>
                </c:pt>
                <c:pt idx="22">
                  <c:v>1579.6999999999998</c:v>
                </c:pt>
                <c:pt idx="23">
                  <c:v>981.8</c:v>
                </c:pt>
                <c:pt idx="24">
                  <c:v>706.1</c:v>
                </c:pt>
                <c:pt idx="25">
                  <c:v>815.2</c:v>
                </c:pt>
                <c:pt idx="26">
                  <c:v>143.6</c:v>
                </c:pt>
                <c:pt idx="27">
                  <c:v>0</c:v>
                </c:pt>
                <c:pt idx="28">
                  <c:v>207.1</c:v>
                </c:pt>
                <c:pt idx="29">
                  <c:v>909.59999999999991</c:v>
                </c:pt>
                <c:pt idx="30">
                  <c:v>731</c:v>
                </c:pt>
                <c:pt idx="31">
                  <c:v>909.59999999999991</c:v>
                </c:pt>
                <c:pt idx="32">
                  <c:v>1360.9</c:v>
                </c:pt>
                <c:pt idx="33">
                  <c:v>945.19999999999993</c:v>
                </c:pt>
                <c:pt idx="34">
                  <c:v>1360.9</c:v>
                </c:pt>
                <c:pt idx="35">
                  <c:v>2849.6</c:v>
                </c:pt>
                <c:pt idx="36">
                  <c:v>1215.8</c:v>
                </c:pt>
                <c:pt idx="37">
                  <c:v>936.19999999999993</c:v>
                </c:pt>
                <c:pt idx="38">
                  <c:v>1007.7</c:v>
                </c:pt>
                <c:pt idx="39">
                  <c:v>1413</c:v>
                </c:pt>
                <c:pt idx="40">
                  <c:v>1019.1999999999999</c:v>
                </c:pt>
                <c:pt idx="41">
                  <c:v>646.9</c:v>
                </c:pt>
                <c:pt idx="42">
                  <c:v>281.7</c:v>
                </c:pt>
                <c:pt idx="43">
                  <c:v>385.7</c:v>
                </c:pt>
                <c:pt idx="44">
                  <c:v>971.09999999999991</c:v>
                </c:pt>
                <c:pt idx="45">
                  <c:v>585.4</c:v>
                </c:pt>
                <c:pt idx="46">
                  <c:v>535.4</c:v>
                </c:pt>
                <c:pt idx="47">
                  <c:v>812.2</c:v>
                </c:pt>
                <c:pt idx="48">
                  <c:v>385.7</c:v>
                </c:pt>
                <c:pt idx="49">
                  <c:v>909.59999999999991</c:v>
                </c:pt>
                <c:pt idx="50">
                  <c:v>2476.6999999999998</c:v>
                </c:pt>
                <c:pt idx="51">
                  <c:v>1544.1000000000001</c:v>
                </c:pt>
                <c:pt idx="52">
                  <c:v>1344</c:v>
                </c:pt>
                <c:pt idx="53">
                  <c:v>1393.9</c:v>
                </c:pt>
                <c:pt idx="54">
                  <c:v>1587.6000000000001</c:v>
                </c:pt>
                <c:pt idx="55">
                  <c:v>1513.6000000000001</c:v>
                </c:pt>
                <c:pt idx="56">
                  <c:v>1344</c:v>
                </c:pt>
                <c:pt idx="57">
                  <c:v>1360.9</c:v>
                </c:pt>
                <c:pt idx="58">
                  <c:v>1513.6000000000001</c:v>
                </c:pt>
                <c:pt idx="59">
                  <c:v>1344</c:v>
                </c:pt>
                <c:pt idx="60">
                  <c:v>1360.9</c:v>
                </c:pt>
                <c:pt idx="61">
                  <c:v>1513.6000000000001</c:v>
                </c:pt>
                <c:pt idx="62">
                  <c:v>1258.5</c:v>
                </c:pt>
                <c:pt idx="63">
                  <c:v>1339</c:v>
                </c:pt>
                <c:pt idx="64">
                  <c:v>1587.6000000000001</c:v>
                </c:pt>
                <c:pt idx="65">
                  <c:v>1123.8</c:v>
                </c:pt>
                <c:pt idx="66">
                  <c:v>1182.3</c:v>
                </c:pt>
                <c:pt idx="67">
                  <c:v>1513.6000000000001</c:v>
                </c:pt>
                <c:pt idx="68">
                  <c:v>1513.6000000000001</c:v>
                </c:pt>
                <c:pt idx="69">
                  <c:v>1123.8</c:v>
                </c:pt>
                <c:pt idx="70">
                  <c:v>1360.9</c:v>
                </c:pt>
                <c:pt idx="71">
                  <c:v>1513.6000000000001</c:v>
                </c:pt>
                <c:pt idx="72">
                  <c:v>1513.6000000000001</c:v>
                </c:pt>
                <c:pt idx="73">
                  <c:v>3052.2</c:v>
                </c:pt>
                <c:pt idx="74">
                  <c:v>1832.3</c:v>
                </c:pt>
                <c:pt idx="75">
                  <c:v>2600.4</c:v>
                </c:pt>
                <c:pt idx="76">
                  <c:v>1865.3</c:v>
                </c:pt>
                <c:pt idx="77">
                  <c:v>1667.7</c:v>
                </c:pt>
                <c:pt idx="78">
                  <c:v>1222.4000000000001</c:v>
                </c:pt>
                <c:pt idx="79">
                  <c:v>1002.2</c:v>
                </c:pt>
                <c:pt idx="80">
                  <c:v>1513.6000000000001</c:v>
                </c:pt>
                <c:pt idx="81">
                  <c:v>945.19999999999993</c:v>
                </c:pt>
                <c:pt idx="82">
                  <c:v>1299.4000000000001</c:v>
                </c:pt>
                <c:pt idx="83">
                  <c:v>1335</c:v>
                </c:pt>
                <c:pt idx="84">
                  <c:v>1123.8</c:v>
                </c:pt>
                <c:pt idx="85">
                  <c:v>1182.3</c:v>
                </c:pt>
                <c:pt idx="86">
                  <c:v>1123.8</c:v>
                </c:pt>
                <c:pt idx="87">
                  <c:v>1036.7</c:v>
                </c:pt>
                <c:pt idx="88">
                  <c:v>359.79999999999995</c:v>
                </c:pt>
                <c:pt idx="89">
                  <c:v>829.1</c:v>
                </c:pt>
                <c:pt idx="90">
                  <c:v>359.79999999999995</c:v>
                </c:pt>
                <c:pt idx="91">
                  <c:v>702</c:v>
                </c:pt>
                <c:pt idx="92">
                  <c:v>971.09999999999991</c:v>
                </c:pt>
                <c:pt idx="93">
                  <c:v>654.5</c:v>
                </c:pt>
                <c:pt idx="94">
                  <c:v>1153.3</c:v>
                </c:pt>
                <c:pt idx="95">
                  <c:v>1258.5</c:v>
                </c:pt>
                <c:pt idx="96">
                  <c:v>441.9</c:v>
                </c:pt>
                <c:pt idx="97">
                  <c:v>1182.3</c:v>
                </c:pt>
                <c:pt idx="98">
                  <c:v>592</c:v>
                </c:pt>
                <c:pt idx="99">
                  <c:v>324.2</c:v>
                </c:pt>
                <c:pt idx="100">
                  <c:v>971.09999999999991</c:v>
                </c:pt>
                <c:pt idx="101">
                  <c:v>646.9</c:v>
                </c:pt>
                <c:pt idx="102">
                  <c:v>389.8</c:v>
                </c:pt>
                <c:pt idx="103">
                  <c:v>604</c:v>
                </c:pt>
                <c:pt idx="104">
                  <c:v>214.2</c:v>
                </c:pt>
                <c:pt idx="105">
                  <c:v>145.6</c:v>
                </c:pt>
                <c:pt idx="106">
                  <c:v>446.9</c:v>
                </c:pt>
                <c:pt idx="107">
                  <c:v>0</c:v>
                </c:pt>
                <c:pt idx="108">
                  <c:v>0</c:v>
                </c:pt>
                <c:pt idx="109">
                  <c:v>385.7</c:v>
                </c:pt>
                <c:pt idx="110">
                  <c:v>585.4</c:v>
                </c:pt>
                <c:pt idx="111">
                  <c:v>69.099999999999994</c:v>
                </c:pt>
                <c:pt idx="112">
                  <c:v>220.2</c:v>
                </c:pt>
                <c:pt idx="113">
                  <c:v>61.5</c:v>
                </c:pt>
                <c:pt idx="114">
                  <c:v>0</c:v>
                </c:pt>
                <c:pt idx="116">
                  <c:v>69.099999999999994</c:v>
                </c:pt>
                <c:pt idx="1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CE-4637-B773-52B70BBC0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323423"/>
        <c:axId val="1546163215"/>
      </c:lineChart>
      <c:catAx>
        <c:axId val="11332342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6163215"/>
        <c:crosses val="autoZero"/>
        <c:auto val="1"/>
        <c:lblAlgn val="ctr"/>
        <c:lblOffset val="100"/>
        <c:noMultiLvlLbl val="0"/>
      </c:catAx>
      <c:valAx>
        <c:axId val="1546163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323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 Only frozen days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[3]modell!$AJ$358</c:f>
              <c:strCache>
                <c:ptCount val="1"/>
                <c:pt idx="0">
                  <c:v>direkt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[3]modell!$AJ$359:$AJ$476</c:f>
              <c:numCache>
                <c:formatCode>General</c:formatCode>
                <c:ptCount val="118"/>
                <c:pt idx="0">
                  <c:v>1546.2</c:v>
                </c:pt>
                <c:pt idx="1">
                  <c:v>840.6</c:v>
                </c:pt>
                <c:pt idx="2">
                  <c:v>1593.1999999999998</c:v>
                </c:pt>
                <c:pt idx="3">
                  <c:v>2063</c:v>
                </c:pt>
                <c:pt idx="4">
                  <c:v>1587.2</c:v>
                </c:pt>
                <c:pt idx="5">
                  <c:v>676.5</c:v>
                </c:pt>
                <c:pt idx="6">
                  <c:v>1383</c:v>
                </c:pt>
                <c:pt idx="7">
                  <c:v>1516.6</c:v>
                </c:pt>
                <c:pt idx="8">
                  <c:v>840.6</c:v>
                </c:pt>
                <c:pt idx="9">
                  <c:v>777.6</c:v>
                </c:pt>
                <c:pt idx="10">
                  <c:v>644</c:v>
                </c:pt>
                <c:pt idx="11">
                  <c:v>63</c:v>
                </c:pt>
                <c:pt idx="12">
                  <c:v>1403</c:v>
                </c:pt>
                <c:pt idx="13">
                  <c:v>1247.4000000000001</c:v>
                </c:pt>
                <c:pt idx="14">
                  <c:v>509.9</c:v>
                </c:pt>
                <c:pt idx="15">
                  <c:v>670.5</c:v>
                </c:pt>
                <c:pt idx="16">
                  <c:v>1623.7</c:v>
                </c:pt>
                <c:pt idx="17">
                  <c:v>777.6</c:v>
                </c:pt>
                <c:pt idx="18">
                  <c:v>1050.8</c:v>
                </c:pt>
                <c:pt idx="19">
                  <c:v>2691.5</c:v>
                </c:pt>
                <c:pt idx="20">
                  <c:v>1305</c:v>
                </c:pt>
                <c:pt idx="21">
                  <c:v>1597.6999999999998</c:v>
                </c:pt>
                <c:pt idx="22">
                  <c:v>791.1</c:v>
                </c:pt>
                <c:pt idx="23">
                  <c:v>2337.1999999999998</c:v>
                </c:pt>
                <c:pt idx="24">
                  <c:v>1656.1999999999998</c:v>
                </c:pt>
                <c:pt idx="25">
                  <c:v>1171.4000000000001</c:v>
                </c:pt>
                <c:pt idx="26">
                  <c:v>3073.7</c:v>
                </c:pt>
                <c:pt idx="27">
                  <c:v>2986.2</c:v>
                </c:pt>
                <c:pt idx="28">
                  <c:v>2873.1</c:v>
                </c:pt>
                <c:pt idx="29">
                  <c:v>1617.6999999999998</c:v>
                </c:pt>
                <c:pt idx="30">
                  <c:v>1637.2</c:v>
                </c:pt>
                <c:pt idx="31">
                  <c:v>1666.6999999999998</c:v>
                </c:pt>
                <c:pt idx="32">
                  <c:v>733.5</c:v>
                </c:pt>
                <c:pt idx="33">
                  <c:v>777.6</c:v>
                </c:pt>
                <c:pt idx="34">
                  <c:v>840.6</c:v>
                </c:pt>
                <c:pt idx="35">
                  <c:v>2395.7999999999997</c:v>
                </c:pt>
                <c:pt idx="36">
                  <c:v>3951.4</c:v>
                </c:pt>
                <c:pt idx="37">
                  <c:v>3369.5</c:v>
                </c:pt>
                <c:pt idx="38">
                  <c:v>1925</c:v>
                </c:pt>
                <c:pt idx="39">
                  <c:v>3059.2</c:v>
                </c:pt>
                <c:pt idx="40">
                  <c:v>840.6</c:v>
                </c:pt>
                <c:pt idx="41">
                  <c:v>2005.5</c:v>
                </c:pt>
                <c:pt idx="42">
                  <c:v>1510.1</c:v>
                </c:pt>
                <c:pt idx="43">
                  <c:v>1247.4000000000001</c:v>
                </c:pt>
                <c:pt idx="44">
                  <c:v>1109.8</c:v>
                </c:pt>
                <c:pt idx="45">
                  <c:v>63</c:v>
                </c:pt>
                <c:pt idx="46">
                  <c:v>846.1</c:v>
                </c:pt>
                <c:pt idx="47">
                  <c:v>733.5</c:v>
                </c:pt>
                <c:pt idx="48">
                  <c:v>777.6</c:v>
                </c:pt>
                <c:pt idx="49">
                  <c:v>777.6</c:v>
                </c:pt>
                <c:pt idx="50">
                  <c:v>777.6</c:v>
                </c:pt>
                <c:pt idx="51">
                  <c:v>2458.7999999999997</c:v>
                </c:pt>
                <c:pt idx="52">
                  <c:v>1368</c:v>
                </c:pt>
                <c:pt idx="53">
                  <c:v>1562.6</c:v>
                </c:pt>
                <c:pt idx="54">
                  <c:v>707</c:v>
                </c:pt>
                <c:pt idx="55">
                  <c:v>1227.9000000000001</c:v>
                </c:pt>
                <c:pt idx="56">
                  <c:v>599.9</c:v>
                </c:pt>
                <c:pt idx="57">
                  <c:v>2351.6999999999998</c:v>
                </c:pt>
                <c:pt idx="58">
                  <c:v>2923.2</c:v>
                </c:pt>
                <c:pt idx="59">
                  <c:v>2027</c:v>
                </c:pt>
                <c:pt idx="60">
                  <c:v>2335.6999999999998</c:v>
                </c:pt>
                <c:pt idx="61">
                  <c:v>2885.2</c:v>
                </c:pt>
                <c:pt idx="62">
                  <c:v>2632.8999999999996</c:v>
                </c:pt>
                <c:pt idx="63">
                  <c:v>1546.2</c:v>
                </c:pt>
                <c:pt idx="64">
                  <c:v>1623.7</c:v>
                </c:pt>
                <c:pt idx="65">
                  <c:v>777.6</c:v>
                </c:pt>
                <c:pt idx="66">
                  <c:v>840.6</c:v>
                </c:pt>
                <c:pt idx="67">
                  <c:v>707</c:v>
                </c:pt>
                <c:pt idx="68">
                  <c:v>733.5</c:v>
                </c:pt>
                <c:pt idx="69">
                  <c:v>170.1</c:v>
                </c:pt>
                <c:pt idx="70">
                  <c:v>599.9</c:v>
                </c:pt>
                <c:pt idx="71">
                  <c:v>670.5</c:v>
                </c:pt>
                <c:pt idx="72">
                  <c:v>790.1</c:v>
                </c:pt>
                <c:pt idx="73">
                  <c:v>670.5</c:v>
                </c:pt>
                <c:pt idx="74">
                  <c:v>777.6</c:v>
                </c:pt>
                <c:pt idx="75">
                  <c:v>840.6</c:v>
                </c:pt>
                <c:pt idx="76">
                  <c:v>777.6</c:v>
                </c:pt>
                <c:pt idx="77">
                  <c:v>840.6</c:v>
                </c:pt>
                <c:pt idx="78">
                  <c:v>777.6</c:v>
                </c:pt>
                <c:pt idx="79">
                  <c:v>840.6</c:v>
                </c:pt>
                <c:pt idx="80">
                  <c:v>840.6</c:v>
                </c:pt>
                <c:pt idx="81">
                  <c:v>777.6</c:v>
                </c:pt>
                <c:pt idx="82">
                  <c:v>944.2</c:v>
                </c:pt>
                <c:pt idx="83">
                  <c:v>707</c:v>
                </c:pt>
                <c:pt idx="84">
                  <c:v>733.5</c:v>
                </c:pt>
                <c:pt idx="85">
                  <c:v>170.1</c:v>
                </c:pt>
                <c:pt idx="86">
                  <c:v>733.5</c:v>
                </c:pt>
                <c:pt idx="87">
                  <c:v>107.1</c:v>
                </c:pt>
                <c:pt idx="88">
                  <c:v>670.5</c:v>
                </c:pt>
                <c:pt idx="89">
                  <c:v>273.7</c:v>
                </c:pt>
                <c:pt idx="90">
                  <c:v>1136.3</c:v>
                </c:pt>
                <c:pt idx="91">
                  <c:v>1593.1999999999998</c:v>
                </c:pt>
                <c:pt idx="92">
                  <c:v>1247.4000000000001</c:v>
                </c:pt>
                <c:pt idx="93">
                  <c:v>1180.4000000000001</c:v>
                </c:pt>
                <c:pt idx="94">
                  <c:v>777.6</c:v>
                </c:pt>
                <c:pt idx="95">
                  <c:v>953.2</c:v>
                </c:pt>
                <c:pt idx="96">
                  <c:v>733.5</c:v>
                </c:pt>
                <c:pt idx="97">
                  <c:v>644</c:v>
                </c:pt>
                <c:pt idx="98">
                  <c:v>2288.6999999999998</c:v>
                </c:pt>
                <c:pt idx="99">
                  <c:v>1305</c:v>
                </c:pt>
                <c:pt idx="100">
                  <c:v>1562.6</c:v>
                </c:pt>
                <c:pt idx="101">
                  <c:v>777.6</c:v>
                </c:pt>
                <c:pt idx="102">
                  <c:v>1335</c:v>
                </c:pt>
                <c:pt idx="103">
                  <c:v>63</c:v>
                </c:pt>
                <c:pt idx="104">
                  <c:v>599.9</c:v>
                </c:pt>
                <c:pt idx="105">
                  <c:v>733.5</c:v>
                </c:pt>
                <c:pt idx="106">
                  <c:v>944.2</c:v>
                </c:pt>
                <c:pt idx="107">
                  <c:v>1180.4000000000001</c:v>
                </c:pt>
                <c:pt idx="108">
                  <c:v>727.1</c:v>
                </c:pt>
                <c:pt idx="109">
                  <c:v>63</c:v>
                </c:pt>
                <c:pt idx="110">
                  <c:v>63</c:v>
                </c:pt>
                <c:pt idx="111">
                  <c:v>0</c:v>
                </c:pt>
                <c:pt idx="112">
                  <c:v>536.9</c:v>
                </c:pt>
                <c:pt idx="113">
                  <c:v>536.9</c:v>
                </c:pt>
                <c:pt idx="114">
                  <c:v>0</c:v>
                </c:pt>
                <c:pt idx="116">
                  <c:v>0</c:v>
                </c:pt>
                <c:pt idx="1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E7-4412-8C7B-08CBCABF47D1}"/>
            </c:ext>
          </c:extLst>
        </c:ser>
        <c:ser>
          <c:idx val="1"/>
          <c:order val="1"/>
          <c:tx>
            <c:strRef>
              <c:f>[3]modell!$AK$358</c:f>
              <c:strCache>
                <c:ptCount val="1"/>
                <c:pt idx="0">
                  <c:v>inverz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[3]modell!$AK$359:$AK$476</c:f>
              <c:numCache>
                <c:formatCode>General</c:formatCode>
                <c:ptCount val="118"/>
                <c:pt idx="0">
                  <c:v>1140.8999999999999</c:v>
                </c:pt>
                <c:pt idx="1">
                  <c:v>628.4</c:v>
                </c:pt>
                <c:pt idx="2">
                  <c:v>1054.7</c:v>
                </c:pt>
                <c:pt idx="3">
                  <c:v>393.79999999999995</c:v>
                </c:pt>
                <c:pt idx="4">
                  <c:v>72.599999999999994</c:v>
                </c:pt>
                <c:pt idx="5">
                  <c:v>470.3</c:v>
                </c:pt>
                <c:pt idx="6">
                  <c:v>371.79999999999995</c:v>
                </c:pt>
                <c:pt idx="7">
                  <c:v>956.7</c:v>
                </c:pt>
                <c:pt idx="8">
                  <c:v>1152.3</c:v>
                </c:pt>
                <c:pt idx="9">
                  <c:v>1064.3</c:v>
                </c:pt>
                <c:pt idx="10">
                  <c:v>174.6</c:v>
                </c:pt>
                <c:pt idx="11">
                  <c:v>470.3</c:v>
                </c:pt>
                <c:pt idx="12">
                  <c:v>896.2</c:v>
                </c:pt>
                <c:pt idx="13">
                  <c:v>1140.8999999999999</c:v>
                </c:pt>
                <c:pt idx="14">
                  <c:v>1489.5</c:v>
                </c:pt>
                <c:pt idx="15">
                  <c:v>1485.1</c:v>
                </c:pt>
                <c:pt idx="16">
                  <c:v>1140.8999999999999</c:v>
                </c:pt>
                <c:pt idx="17">
                  <c:v>393.79999999999995</c:v>
                </c:pt>
                <c:pt idx="18">
                  <c:v>1974.5</c:v>
                </c:pt>
                <c:pt idx="19">
                  <c:v>72.599999999999994</c:v>
                </c:pt>
                <c:pt idx="20">
                  <c:v>956.7</c:v>
                </c:pt>
                <c:pt idx="21">
                  <c:v>542.9</c:v>
                </c:pt>
                <c:pt idx="22">
                  <c:v>604</c:v>
                </c:pt>
                <c:pt idx="23">
                  <c:v>956.7</c:v>
                </c:pt>
                <c:pt idx="24">
                  <c:v>195.6</c:v>
                </c:pt>
                <c:pt idx="25">
                  <c:v>1103.3</c:v>
                </c:pt>
                <c:pt idx="26">
                  <c:v>63</c:v>
                </c:pt>
                <c:pt idx="27">
                  <c:v>761.1</c:v>
                </c:pt>
                <c:pt idx="28">
                  <c:v>72.599999999999994</c:v>
                </c:pt>
                <c:pt idx="29">
                  <c:v>111.6</c:v>
                </c:pt>
                <c:pt idx="30">
                  <c:v>0</c:v>
                </c:pt>
                <c:pt idx="31">
                  <c:v>1231.4000000000001</c:v>
                </c:pt>
                <c:pt idx="32">
                  <c:v>184.2</c:v>
                </c:pt>
                <c:pt idx="33">
                  <c:v>1068.3</c:v>
                </c:pt>
                <c:pt idx="34">
                  <c:v>1068.3</c:v>
                </c:pt>
                <c:pt idx="35">
                  <c:v>1504.2</c:v>
                </c:pt>
                <c:pt idx="36">
                  <c:v>393.79999999999995</c:v>
                </c:pt>
                <c:pt idx="37">
                  <c:v>72.599999999999994</c:v>
                </c:pt>
                <c:pt idx="38">
                  <c:v>0</c:v>
                </c:pt>
                <c:pt idx="39">
                  <c:v>0</c:v>
                </c:pt>
                <c:pt idx="40">
                  <c:v>321.2</c:v>
                </c:pt>
                <c:pt idx="41">
                  <c:v>393.79999999999995</c:v>
                </c:pt>
                <c:pt idx="42">
                  <c:v>72.599999999999994</c:v>
                </c:pt>
                <c:pt idx="43">
                  <c:v>0</c:v>
                </c:pt>
                <c:pt idx="44">
                  <c:v>111.6</c:v>
                </c:pt>
                <c:pt idx="45">
                  <c:v>791.5</c:v>
                </c:pt>
                <c:pt idx="46">
                  <c:v>1304</c:v>
                </c:pt>
                <c:pt idx="47">
                  <c:v>1164.3999999999999</c:v>
                </c:pt>
                <c:pt idx="48">
                  <c:v>1029.3</c:v>
                </c:pt>
                <c:pt idx="49">
                  <c:v>1689.7</c:v>
                </c:pt>
                <c:pt idx="50">
                  <c:v>1052.3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432.79999999999995</c:v>
                </c:pt>
                <c:pt idx="55">
                  <c:v>542.9</c:v>
                </c:pt>
                <c:pt idx="56">
                  <c:v>1427</c:v>
                </c:pt>
                <c:pt idx="57">
                  <c:v>1029.3</c:v>
                </c:pt>
                <c:pt idx="58">
                  <c:v>1029.3</c:v>
                </c:pt>
                <c:pt idx="59">
                  <c:v>743.1</c:v>
                </c:pt>
                <c:pt idx="60">
                  <c:v>0</c:v>
                </c:pt>
                <c:pt idx="61">
                  <c:v>111.6</c:v>
                </c:pt>
                <c:pt idx="62">
                  <c:v>0</c:v>
                </c:pt>
                <c:pt idx="63">
                  <c:v>761.1</c:v>
                </c:pt>
                <c:pt idx="64">
                  <c:v>393.79999999999995</c:v>
                </c:pt>
                <c:pt idx="65">
                  <c:v>393.79999999999995</c:v>
                </c:pt>
                <c:pt idx="66">
                  <c:v>0</c:v>
                </c:pt>
                <c:pt idx="67">
                  <c:v>474.4</c:v>
                </c:pt>
                <c:pt idx="68">
                  <c:v>321.2</c:v>
                </c:pt>
                <c:pt idx="69">
                  <c:v>1490</c:v>
                </c:pt>
                <c:pt idx="70">
                  <c:v>640.5</c:v>
                </c:pt>
                <c:pt idx="71">
                  <c:v>1814.8</c:v>
                </c:pt>
                <c:pt idx="72">
                  <c:v>1891.9</c:v>
                </c:pt>
                <c:pt idx="73">
                  <c:v>1124.8999999999999</c:v>
                </c:pt>
                <c:pt idx="74">
                  <c:v>872.7</c:v>
                </c:pt>
                <c:pt idx="75">
                  <c:v>393.79999999999995</c:v>
                </c:pt>
                <c:pt idx="76">
                  <c:v>824.1</c:v>
                </c:pt>
                <c:pt idx="77">
                  <c:v>184.2</c:v>
                </c:pt>
                <c:pt idx="78">
                  <c:v>432.79999999999995</c:v>
                </c:pt>
                <c:pt idx="79">
                  <c:v>761.1</c:v>
                </c:pt>
                <c:pt idx="80">
                  <c:v>833.7</c:v>
                </c:pt>
                <c:pt idx="81">
                  <c:v>310.29999999999995</c:v>
                </c:pt>
                <c:pt idx="82">
                  <c:v>0</c:v>
                </c:pt>
                <c:pt idx="83">
                  <c:v>470.3</c:v>
                </c:pt>
                <c:pt idx="84">
                  <c:v>111.6</c:v>
                </c:pt>
                <c:pt idx="85">
                  <c:v>1427</c:v>
                </c:pt>
                <c:pt idx="86">
                  <c:v>968.80000000000007</c:v>
                </c:pt>
                <c:pt idx="87">
                  <c:v>1499.6</c:v>
                </c:pt>
                <c:pt idx="88">
                  <c:v>195.6</c:v>
                </c:pt>
                <c:pt idx="89">
                  <c:v>2097.5</c:v>
                </c:pt>
                <c:pt idx="90">
                  <c:v>319.29999999999995</c:v>
                </c:pt>
                <c:pt idx="91">
                  <c:v>2415.3000000000002</c:v>
                </c:pt>
                <c:pt idx="92">
                  <c:v>1340.4</c:v>
                </c:pt>
                <c:pt idx="93">
                  <c:v>1236.4999999999998</c:v>
                </c:pt>
                <c:pt idx="94">
                  <c:v>349.29999999999995</c:v>
                </c:pt>
                <c:pt idx="95">
                  <c:v>1231.4000000000001</c:v>
                </c:pt>
                <c:pt idx="96">
                  <c:v>833.7</c:v>
                </c:pt>
                <c:pt idx="97">
                  <c:v>1499.6</c:v>
                </c:pt>
                <c:pt idx="98">
                  <c:v>393.79999999999995</c:v>
                </c:pt>
                <c:pt idx="99">
                  <c:v>1690.2</c:v>
                </c:pt>
                <c:pt idx="100">
                  <c:v>72.599999999999994</c:v>
                </c:pt>
                <c:pt idx="101">
                  <c:v>237.7</c:v>
                </c:pt>
                <c:pt idx="102">
                  <c:v>470.3</c:v>
                </c:pt>
                <c:pt idx="103">
                  <c:v>605.4</c:v>
                </c:pt>
                <c:pt idx="104">
                  <c:v>2357.1999999999998</c:v>
                </c:pt>
                <c:pt idx="105">
                  <c:v>1975.9</c:v>
                </c:pt>
                <c:pt idx="106">
                  <c:v>2204.6</c:v>
                </c:pt>
                <c:pt idx="107">
                  <c:v>854.7</c:v>
                </c:pt>
                <c:pt idx="108">
                  <c:v>432.79999999999995</c:v>
                </c:pt>
                <c:pt idx="109">
                  <c:v>854.5</c:v>
                </c:pt>
                <c:pt idx="110">
                  <c:v>1439.1000000000001</c:v>
                </c:pt>
                <c:pt idx="111">
                  <c:v>2429.7999999999997</c:v>
                </c:pt>
                <c:pt idx="112">
                  <c:v>2087.5</c:v>
                </c:pt>
                <c:pt idx="113">
                  <c:v>2316.1999999999998</c:v>
                </c:pt>
                <c:pt idx="114">
                  <c:v>2097.5</c:v>
                </c:pt>
                <c:pt idx="116">
                  <c:v>2305.2000000000003</c:v>
                </c:pt>
                <c:pt idx="117">
                  <c:v>2109.6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E7-4412-8C7B-08CBCABF4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6202783"/>
        <c:axId val="1276199039"/>
      </c:lineChart>
      <c:catAx>
        <c:axId val="127620278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6199039"/>
        <c:crosses val="autoZero"/>
        <c:auto val="1"/>
        <c:lblAlgn val="ctr"/>
        <c:lblOffset val="100"/>
        <c:noMultiLvlLbl val="0"/>
      </c:catAx>
      <c:valAx>
        <c:axId val="1276199039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6202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Only</a:t>
            </a:r>
            <a:r>
              <a:rPr lang="hu-HU" baseline="0"/>
              <a:t> heat waves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[3]modell!$AN$358</c:f>
              <c:strCache>
                <c:ptCount val="1"/>
                <c:pt idx="0">
                  <c:v>direkt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[3]modell!$AN$359:$AN$476</c:f>
              <c:numCache>
                <c:formatCode>General</c:formatCode>
                <c:ptCount val="118"/>
                <c:pt idx="0">
                  <c:v>852.6</c:v>
                </c:pt>
                <c:pt idx="1">
                  <c:v>440.3</c:v>
                </c:pt>
                <c:pt idx="2">
                  <c:v>547.4</c:v>
                </c:pt>
                <c:pt idx="3">
                  <c:v>725</c:v>
                </c:pt>
                <c:pt idx="4">
                  <c:v>0</c:v>
                </c:pt>
                <c:pt idx="5">
                  <c:v>0</c:v>
                </c:pt>
                <c:pt idx="6">
                  <c:v>177.6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525.9</c:v>
                </c:pt>
                <c:pt idx="13">
                  <c:v>0</c:v>
                </c:pt>
                <c:pt idx="14">
                  <c:v>0</c:v>
                </c:pt>
                <c:pt idx="15">
                  <c:v>126.1</c:v>
                </c:pt>
                <c:pt idx="16">
                  <c:v>852.6</c:v>
                </c:pt>
                <c:pt idx="17">
                  <c:v>177.6</c:v>
                </c:pt>
                <c:pt idx="18">
                  <c:v>440.3</c:v>
                </c:pt>
                <c:pt idx="19">
                  <c:v>547.4</c:v>
                </c:pt>
                <c:pt idx="20">
                  <c:v>0</c:v>
                </c:pt>
                <c:pt idx="21">
                  <c:v>0</c:v>
                </c:pt>
                <c:pt idx="22">
                  <c:v>525.9</c:v>
                </c:pt>
                <c:pt idx="23">
                  <c:v>852.6</c:v>
                </c:pt>
                <c:pt idx="24">
                  <c:v>852.6</c:v>
                </c:pt>
                <c:pt idx="25">
                  <c:v>901.1</c:v>
                </c:pt>
                <c:pt idx="26">
                  <c:v>1400</c:v>
                </c:pt>
                <c:pt idx="27">
                  <c:v>725</c:v>
                </c:pt>
                <c:pt idx="28">
                  <c:v>1073.3</c:v>
                </c:pt>
                <c:pt idx="29">
                  <c:v>725</c:v>
                </c:pt>
                <c:pt idx="30">
                  <c:v>177.6</c:v>
                </c:pt>
                <c:pt idx="31">
                  <c:v>1073.3</c:v>
                </c:pt>
                <c:pt idx="32">
                  <c:v>0</c:v>
                </c:pt>
                <c:pt idx="33">
                  <c:v>852.6</c:v>
                </c:pt>
                <c:pt idx="34">
                  <c:v>1073.3</c:v>
                </c:pt>
                <c:pt idx="35">
                  <c:v>0</c:v>
                </c:pt>
                <c:pt idx="36">
                  <c:v>547.4</c:v>
                </c:pt>
                <c:pt idx="37">
                  <c:v>0</c:v>
                </c:pt>
                <c:pt idx="38">
                  <c:v>852.6</c:v>
                </c:pt>
                <c:pt idx="39">
                  <c:v>77.599999999999994</c:v>
                </c:pt>
                <c:pt idx="40">
                  <c:v>852.6</c:v>
                </c:pt>
                <c:pt idx="41">
                  <c:v>1400</c:v>
                </c:pt>
                <c:pt idx="42">
                  <c:v>1107.3</c:v>
                </c:pt>
                <c:pt idx="43">
                  <c:v>1840.3000000000002</c:v>
                </c:pt>
                <c:pt idx="44">
                  <c:v>1065.3</c:v>
                </c:pt>
                <c:pt idx="45">
                  <c:v>1400</c:v>
                </c:pt>
                <c:pt idx="46">
                  <c:v>1400</c:v>
                </c:pt>
                <c:pt idx="47">
                  <c:v>1292.9000000000001</c:v>
                </c:pt>
                <c:pt idx="48">
                  <c:v>547.4</c:v>
                </c:pt>
                <c:pt idx="49">
                  <c:v>987.7</c:v>
                </c:pt>
                <c:pt idx="50">
                  <c:v>547.4</c:v>
                </c:pt>
                <c:pt idx="51">
                  <c:v>177.6</c:v>
                </c:pt>
                <c:pt idx="52">
                  <c:v>852.6</c:v>
                </c:pt>
                <c:pt idx="53">
                  <c:v>525.9</c:v>
                </c:pt>
                <c:pt idx="54">
                  <c:v>432.29999999999995</c:v>
                </c:pt>
                <c:pt idx="55">
                  <c:v>547.4</c:v>
                </c:pt>
                <c:pt idx="56">
                  <c:v>1400</c:v>
                </c:pt>
                <c:pt idx="57">
                  <c:v>852.6</c:v>
                </c:pt>
                <c:pt idx="58">
                  <c:v>852.6</c:v>
                </c:pt>
                <c:pt idx="59">
                  <c:v>1513.6</c:v>
                </c:pt>
                <c:pt idx="60">
                  <c:v>987.7</c:v>
                </c:pt>
                <c:pt idx="61">
                  <c:v>547.4</c:v>
                </c:pt>
                <c:pt idx="62">
                  <c:v>1400</c:v>
                </c:pt>
                <c:pt idx="63">
                  <c:v>852.6</c:v>
                </c:pt>
                <c:pt idx="64">
                  <c:v>966.2</c:v>
                </c:pt>
                <c:pt idx="65">
                  <c:v>1400</c:v>
                </c:pt>
                <c:pt idx="66">
                  <c:v>1400</c:v>
                </c:pt>
                <c:pt idx="67">
                  <c:v>1400</c:v>
                </c:pt>
                <c:pt idx="68">
                  <c:v>547.4</c:v>
                </c:pt>
                <c:pt idx="69">
                  <c:v>1400</c:v>
                </c:pt>
                <c:pt idx="70">
                  <c:v>547.4</c:v>
                </c:pt>
                <c:pt idx="71">
                  <c:v>177.6</c:v>
                </c:pt>
                <c:pt idx="72">
                  <c:v>547.4</c:v>
                </c:pt>
                <c:pt idx="73">
                  <c:v>0</c:v>
                </c:pt>
                <c:pt idx="74">
                  <c:v>525.9</c:v>
                </c:pt>
                <c:pt idx="75">
                  <c:v>0</c:v>
                </c:pt>
                <c:pt idx="76">
                  <c:v>177.6</c:v>
                </c:pt>
                <c:pt idx="77">
                  <c:v>126.1</c:v>
                </c:pt>
                <c:pt idx="78">
                  <c:v>852.6</c:v>
                </c:pt>
                <c:pt idx="79">
                  <c:v>0</c:v>
                </c:pt>
                <c:pt idx="80">
                  <c:v>177.6</c:v>
                </c:pt>
                <c:pt idx="81">
                  <c:v>1400</c:v>
                </c:pt>
                <c:pt idx="82">
                  <c:v>852.6</c:v>
                </c:pt>
                <c:pt idx="83">
                  <c:v>1292.9000000000001</c:v>
                </c:pt>
                <c:pt idx="84">
                  <c:v>1400</c:v>
                </c:pt>
                <c:pt idx="85">
                  <c:v>1400</c:v>
                </c:pt>
                <c:pt idx="86">
                  <c:v>1400</c:v>
                </c:pt>
                <c:pt idx="87">
                  <c:v>1487.6</c:v>
                </c:pt>
                <c:pt idx="88">
                  <c:v>1253.9000000000001</c:v>
                </c:pt>
                <c:pt idx="89">
                  <c:v>1927.9</c:v>
                </c:pt>
                <c:pt idx="90">
                  <c:v>2831.5</c:v>
                </c:pt>
                <c:pt idx="91">
                  <c:v>488.8</c:v>
                </c:pt>
                <c:pt idx="92">
                  <c:v>879.69999999999993</c:v>
                </c:pt>
                <c:pt idx="93">
                  <c:v>1400</c:v>
                </c:pt>
                <c:pt idx="94">
                  <c:v>0</c:v>
                </c:pt>
                <c:pt idx="95">
                  <c:v>852.6</c:v>
                </c:pt>
                <c:pt idx="96">
                  <c:v>1400</c:v>
                </c:pt>
                <c:pt idx="97">
                  <c:v>1292.9000000000001</c:v>
                </c:pt>
                <c:pt idx="98">
                  <c:v>1400</c:v>
                </c:pt>
                <c:pt idx="99">
                  <c:v>1165.3</c:v>
                </c:pt>
                <c:pt idx="100">
                  <c:v>1165.3</c:v>
                </c:pt>
                <c:pt idx="101">
                  <c:v>1400</c:v>
                </c:pt>
                <c:pt idx="102">
                  <c:v>852.6</c:v>
                </c:pt>
                <c:pt idx="103">
                  <c:v>1292.9000000000001</c:v>
                </c:pt>
                <c:pt idx="104">
                  <c:v>1840.3000000000002</c:v>
                </c:pt>
                <c:pt idx="105">
                  <c:v>1840.3000000000002</c:v>
                </c:pt>
                <c:pt idx="106">
                  <c:v>1400</c:v>
                </c:pt>
                <c:pt idx="107">
                  <c:v>1927.9</c:v>
                </c:pt>
                <c:pt idx="108">
                  <c:v>1400</c:v>
                </c:pt>
                <c:pt idx="109">
                  <c:v>1840.3000000000002</c:v>
                </c:pt>
                <c:pt idx="110">
                  <c:v>1927.9</c:v>
                </c:pt>
                <c:pt idx="111">
                  <c:v>1580.6</c:v>
                </c:pt>
                <c:pt idx="112">
                  <c:v>1840.3000000000002</c:v>
                </c:pt>
                <c:pt idx="113">
                  <c:v>2650.9</c:v>
                </c:pt>
                <c:pt idx="114">
                  <c:v>1927.9</c:v>
                </c:pt>
                <c:pt idx="116">
                  <c:v>1694.1999999999998</c:v>
                </c:pt>
                <c:pt idx="117">
                  <c:v>1345.8999999999999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1D-4A22-81C8-8585C09A9459}"/>
            </c:ext>
          </c:extLst>
        </c:ser>
        <c:ser>
          <c:idx val="1"/>
          <c:order val="1"/>
          <c:tx>
            <c:strRef>
              <c:f>[3]modell!$AO$358</c:f>
              <c:strCache>
                <c:ptCount val="1"/>
                <c:pt idx="0">
                  <c:v>inverz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[3]modell!$AO$359:$AO$476</c:f>
              <c:numCache>
                <c:formatCode>General</c:formatCode>
                <c:ptCount val="118"/>
                <c:pt idx="0">
                  <c:v>1579.1000000000001</c:v>
                </c:pt>
                <c:pt idx="1">
                  <c:v>2105</c:v>
                </c:pt>
                <c:pt idx="2">
                  <c:v>2042.5000000000002</c:v>
                </c:pt>
                <c:pt idx="3">
                  <c:v>1736.7</c:v>
                </c:pt>
                <c:pt idx="4">
                  <c:v>1403.5</c:v>
                </c:pt>
                <c:pt idx="5">
                  <c:v>2585.2999999999997</c:v>
                </c:pt>
                <c:pt idx="6">
                  <c:v>2812</c:v>
                </c:pt>
                <c:pt idx="7">
                  <c:v>2358.6999999999998</c:v>
                </c:pt>
                <c:pt idx="8">
                  <c:v>2585.2999999999997</c:v>
                </c:pt>
                <c:pt idx="9">
                  <c:v>2812</c:v>
                </c:pt>
                <c:pt idx="10">
                  <c:v>2541.2999999999997</c:v>
                </c:pt>
                <c:pt idx="11">
                  <c:v>2747</c:v>
                </c:pt>
                <c:pt idx="12">
                  <c:v>2585.2999999999997</c:v>
                </c:pt>
                <c:pt idx="13">
                  <c:v>2386.1999999999998</c:v>
                </c:pt>
                <c:pt idx="14">
                  <c:v>2373.1999999999998</c:v>
                </c:pt>
                <c:pt idx="15">
                  <c:v>2719.4</c:v>
                </c:pt>
                <c:pt idx="16">
                  <c:v>2476.2999999999997</c:v>
                </c:pt>
                <c:pt idx="17">
                  <c:v>1715.7</c:v>
                </c:pt>
                <c:pt idx="18">
                  <c:v>2162</c:v>
                </c:pt>
                <c:pt idx="19">
                  <c:v>2188.1</c:v>
                </c:pt>
                <c:pt idx="20">
                  <c:v>1736.7</c:v>
                </c:pt>
                <c:pt idx="21">
                  <c:v>2599.2999999999997</c:v>
                </c:pt>
                <c:pt idx="22">
                  <c:v>2812</c:v>
                </c:pt>
                <c:pt idx="23">
                  <c:v>2478.7999999999997</c:v>
                </c:pt>
                <c:pt idx="24">
                  <c:v>1568.6000000000001</c:v>
                </c:pt>
                <c:pt idx="25">
                  <c:v>2105</c:v>
                </c:pt>
                <c:pt idx="26">
                  <c:v>1834.3</c:v>
                </c:pt>
                <c:pt idx="27">
                  <c:v>585.9</c:v>
                </c:pt>
                <c:pt idx="28">
                  <c:v>1179.3</c:v>
                </c:pt>
                <c:pt idx="29">
                  <c:v>1269.3999999999999</c:v>
                </c:pt>
                <c:pt idx="30">
                  <c:v>1179.3</c:v>
                </c:pt>
                <c:pt idx="31">
                  <c:v>2131.9999999999995</c:v>
                </c:pt>
                <c:pt idx="32">
                  <c:v>1657.2</c:v>
                </c:pt>
                <c:pt idx="33">
                  <c:v>2253.1</c:v>
                </c:pt>
                <c:pt idx="34">
                  <c:v>2266.1</c:v>
                </c:pt>
                <c:pt idx="35">
                  <c:v>1510.1000000000001</c:v>
                </c:pt>
                <c:pt idx="36">
                  <c:v>2438.1999999999998</c:v>
                </c:pt>
                <c:pt idx="37">
                  <c:v>2217.1</c:v>
                </c:pt>
                <c:pt idx="38">
                  <c:v>2383.6999999999998</c:v>
                </c:pt>
                <c:pt idx="39">
                  <c:v>2386.1999999999998</c:v>
                </c:pt>
                <c:pt idx="40">
                  <c:v>2373.1999999999998</c:v>
                </c:pt>
                <c:pt idx="41">
                  <c:v>1460.5</c:v>
                </c:pt>
                <c:pt idx="42">
                  <c:v>973.7</c:v>
                </c:pt>
                <c:pt idx="43">
                  <c:v>1236.4000000000001</c:v>
                </c:pt>
                <c:pt idx="44">
                  <c:v>791.59999999999991</c:v>
                </c:pt>
                <c:pt idx="45">
                  <c:v>1059.8</c:v>
                </c:pt>
                <c:pt idx="46">
                  <c:v>733</c:v>
                </c:pt>
                <c:pt idx="47">
                  <c:v>867.09999999999991</c:v>
                </c:pt>
                <c:pt idx="48">
                  <c:v>1236.4000000000001</c:v>
                </c:pt>
                <c:pt idx="49">
                  <c:v>1455.5</c:v>
                </c:pt>
                <c:pt idx="50">
                  <c:v>1886.4</c:v>
                </c:pt>
                <c:pt idx="51">
                  <c:v>1829.3</c:v>
                </c:pt>
                <c:pt idx="52">
                  <c:v>2443.1999999999998</c:v>
                </c:pt>
                <c:pt idx="53">
                  <c:v>1715.7</c:v>
                </c:pt>
                <c:pt idx="54">
                  <c:v>2105</c:v>
                </c:pt>
                <c:pt idx="55">
                  <c:v>1654.2</c:v>
                </c:pt>
                <c:pt idx="56">
                  <c:v>1602.6000000000001</c:v>
                </c:pt>
                <c:pt idx="57">
                  <c:v>1791.3</c:v>
                </c:pt>
                <c:pt idx="58">
                  <c:v>1297.9000000000001</c:v>
                </c:pt>
                <c:pt idx="59">
                  <c:v>1568.6000000000001</c:v>
                </c:pt>
                <c:pt idx="60">
                  <c:v>1179.4000000000001</c:v>
                </c:pt>
                <c:pt idx="61">
                  <c:v>1124.8</c:v>
                </c:pt>
                <c:pt idx="62">
                  <c:v>1416.5</c:v>
                </c:pt>
                <c:pt idx="63">
                  <c:v>1254.9000000000001</c:v>
                </c:pt>
                <c:pt idx="64">
                  <c:v>1568.6000000000001</c:v>
                </c:pt>
                <c:pt idx="65">
                  <c:v>1774.3</c:v>
                </c:pt>
                <c:pt idx="66">
                  <c:v>791.59999999999991</c:v>
                </c:pt>
                <c:pt idx="67">
                  <c:v>585.9</c:v>
                </c:pt>
                <c:pt idx="68">
                  <c:v>1510.1000000000001</c:v>
                </c:pt>
                <c:pt idx="69">
                  <c:v>1124.8</c:v>
                </c:pt>
                <c:pt idx="70">
                  <c:v>1403.5</c:v>
                </c:pt>
                <c:pt idx="71">
                  <c:v>1455.5</c:v>
                </c:pt>
                <c:pt idx="72">
                  <c:v>2478.7999999999997</c:v>
                </c:pt>
                <c:pt idx="73">
                  <c:v>1925.4</c:v>
                </c:pt>
                <c:pt idx="74">
                  <c:v>2585.2999999999997</c:v>
                </c:pt>
                <c:pt idx="75">
                  <c:v>2208.1</c:v>
                </c:pt>
                <c:pt idx="76">
                  <c:v>2438.1999999999998</c:v>
                </c:pt>
                <c:pt idx="77">
                  <c:v>2478.7999999999997</c:v>
                </c:pt>
                <c:pt idx="78">
                  <c:v>2249.6</c:v>
                </c:pt>
                <c:pt idx="79">
                  <c:v>2252.1</c:v>
                </c:pt>
                <c:pt idx="80">
                  <c:v>2167.5</c:v>
                </c:pt>
                <c:pt idx="81">
                  <c:v>2477.2999999999997</c:v>
                </c:pt>
                <c:pt idx="82">
                  <c:v>733</c:v>
                </c:pt>
                <c:pt idx="83">
                  <c:v>1568.6000000000001</c:v>
                </c:pt>
                <c:pt idx="84">
                  <c:v>967.2</c:v>
                </c:pt>
                <c:pt idx="85">
                  <c:v>1122.3</c:v>
                </c:pt>
                <c:pt idx="86">
                  <c:v>255.2</c:v>
                </c:pt>
                <c:pt idx="87">
                  <c:v>867.09999999999991</c:v>
                </c:pt>
                <c:pt idx="88">
                  <c:v>973.7</c:v>
                </c:pt>
                <c:pt idx="89">
                  <c:v>867.09999999999991</c:v>
                </c:pt>
                <c:pt idx="90">
                  <c:v>255.2</c:v>
                </c:pt>
                <c:pt idx="91">
                  <c:v>585.9</c:v>
                </c:pt>
                <c:pt idx="92">
                  <c:v>1771.8</c:v>
                </c:pt>
                <c:pt idx="93">
                  <c:v>1206.9000000000001</c:v>
                </c:pt>
                <c:pt idx="94">
                  <c:v>733</c:v>
                </c:pt>
                <c:pt idx="95">
                  <c:v>2438.1999999999998</c:v>
                </c:pt>
                <c:pt idx="96">
                  <c:v>1848.3000000000002</c:v>
                </c:pt>
                <c:pt idx="97">
                  <c:v>1122.3</c:v>
                </c:pt>
                <c:pt idx="98">
                  <c:v>982.7</c:v>
                </c:pt>
                <c:pt idx="99">
                  <c:v>585.9</c:v>
                </c:pt>
                <c:pt idx="100">
                  <c:v>1179.4000000000001</c:v>
                </c:pt>
                <c:pt idx="101">
                  <c:v>683.5</c:v>
                </c:pt>
                <c:pt idx="102">
                  <c:v>477.79999999999995</c:v>
                </c:pt>
                <c:pt idx="103">
                  <c:v>1448.5</c:v>
                </c:pt>
                <c:pt idx="104">
                  <c:v>1117.8</c:v>
                </c:pt>
                <c:pt idx="105">
                  <c:v>791.59999999999991</c:v>
                </c:pt>
                <c:pt idx="106">
                  <c:v>255.2</c:v>
                </c:pt>
                <c:pt idx="107">
                  <c:v>867.09999999999991</c:v>
                </c:pt>
                <c:pt idx="108">
                  <c:v>387.8</c:v>
                </c:pt>
                <c:pt idx="109">
                  <c:v>585.9</c:v>
                </c:pt>
                <c:pt idx="110">
                  <c:v>0</c:v>
                </c:pt>
                <c:pt idx="111">
                  <c:v>255.2</c:v>
                </c:pt>
                <c:pt idx="112">
                  <c:v>536.4</c:v>
                </c:pt>
                <c:pt idx="113">
                  <c:v>0</c:v>
                </c:pt>
                <c:pt idx="114">
                  <c:v>330.7</c:v>
                </c:pt>
                <c:pt idx="116">
                  <c:v>255.2</c:v>
                </c:pt>
                <c:pt idx="117">
                  <c:v>255.2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1D-4A22-81C8-8585C09A9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324255"/>
        <c:axId val="113328831"/>
      </c:lineChart>
      <c:catAx>
        <c:axId val="1133242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328831"/>
        <c:crosses val="autoZero"/>
        <c:auto val="1"/>
        <c:lblAlgn val="ctr"/>
        <c:lblOffset val="100"/>
        <c:noMultiLvlLbl val="0"/>
      </c:catAx>
      <c:valAx>
        <c:axId val="113328831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324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Visitors of libraries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'[konyvtarba_jarok_szama (2).xlsx]Munka5'!$V$107:$V$137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17</c:v>
                </c:pt>
                <c:pt idx="3">
                  <c:v>83</c:v>
                </c:pt>
                <c:pt idx="4">
                  <c:v>0</c:v>
                </c:pt>
                <c:pt idx="5">
                  <c:v>0</c:v>
                </c:pt>
                <c:pt idx="6">
                  <c:v>83</c:v>
                </c:pt>
                <c:pt idx="7">
                  <c:v>93</c:v>
                </c:pt>
                <c:pt idx="8">
                  <c:v>299</c:v>
                </c:pt>
                <c:pt idx="9">
                  <c:v>469</c:v>
                </c:pt>
                <c:pt idx="10">
                  <c:v>469</c:v>
                </c:pt>
                <c:pt idx="11">
                  <c:v>825</c:v>
                </c:pt>
                <c:pt idx="12">
                  <c:v>872</c:v>
                </c:pt>
                <c:pt idx="13">
                  <c:v>497</c:v>
                </c:pt>
                <c:pt idx="14">
                  <c:v>1030</c:v>
                </c:pt>
                <c:pt idx="15">
                  <c:v>1026</c:v>
                </c:pt>
                <c:pt idx="16">
                  <c:v>650</c:v>
                </c:pt>
                <c:pt idx="17">
                  <c:v>721</c:v>
                </c:pt>
                <c:pt idx="18">
                  <c:v>739</c:v>
                </c:pt>
                <c:pt idx="19">
                  <c:v>710</c:v>
                </c:pt>
                <c:pt idx="20">
                  <c:v>1016</c:v>
                </c:pt>
                <c:pt idx="21">
                  <c:v>508</c:v>
                </c:pt>
                <c:pt idx="22">
                  <c:v>819</c:v>
                </c:pt>
                <c:pt idx="23">
                  <c:v>906</c:v>
                </c:pt>
                <c:pt idx="24">
                  <c:v>984</c:v>
                </c:pt>
                <c:pt idx="25">
                  <c:v>960</c:v>
                </c:pt>
                <c:pt idx="26">
                  <c:v>943</c:v>
                </c:pt>
                <c:pt idx="27">
                  <c:v>836</c:v>
                </c:pt>
                <c:pt idx="28">
                  <c:v>783</c:v>
                </c:pt>
                <c:pt idx="29">
                  <c:v>656</c:v>
                </c:pt>
                <c:pt idx="30">
                  <c:v>584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'[konyvtarba_jarok_szama (2).xlsx]Munka5'!$V$106</c15:sqref>
                        </c15:formulaRef>
                      </c:ext>
                    </c:extLst>
                    <c:strCache>
                      <c:ptCount val="1"/>
                      <c:pt idx="0">
                        <c:v>Direkt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86C-412B-A8ED-A24BF7E68A22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'[konyvtarba_jarok_szama (2).xlsx]Munka5'!$W$107:$W$137</c:f>
              <c:numCache>
                <c:formatCode>General</c:formatCode>
                <c:ptCount val="31"/>
                <c:pt idx="0">
                  <c:v>949</c:v>
                </c:pt>
                <c:pt idx="1">
                  <c:v>932</c:v>
                </c:pt>
                <c:pt idx="2">
                  <c:v>955</c:v>
                </c:pt>
                <c:pt idx="3">
                  <c:v>895</c:v>
                </c:pt>
                <c:pt idx="4">
                  <c:v>955</c:v>
                </c:pt>
                <c:pt idx="5">
                  <c:v>937</c:v>
                </c:pt>
                <c:pt idx="6">
                  <c:v>908</c:v>
                </c:pt>
                <c:pt idx="7">
                  <c:v>908</c:v>
                </c:pt>
                <c:pt idx="8">
                  <c:v>698</c:v>
                </c:pt>
                <c:pt idx="9">
                  <c:v>740</c:v>
                </c:pt>
                <c:pt idx="10">
                  <c:v>598</c:v>
                </c:pt>
                <c:pt idx="11">
                  <c:v>187</c:v>
                </c:pt>
                <c:pt idx="12">
                  <c:v>187</c:v>
                </c:pt>
                <c:pt idx="13">
                  <c:v>525</c:v>
                </c:pt>
                <c:pt idx="14">
                  <c:v>0</c:v>
                </c:pt>
                <c:pt idx="15">
                  <c:v>0</c:v>
                </c:pt>
                <c:pt idx="16">
                  <c:v>308</c:v>
                </c:pt>
                <c:pt idx="17">
                  <c:v>302</c:v>
                </c:pt>
                <c:pt idx="18">
                  <c:v>263</c:v>
                </c:pt>
                <c:pt idx="19">
                  <c:v>314</c:v>
                </c:pt>
                <c:pt idx="20">
                  <c:v>0</c:v>
                </c:pt>
                <c:pt idx="21">
                  <c:v>467</c:v>
                </c:pt>
                <c:pt idx="22">
                  <c:v>172</c:v>
                </c:pt>
                <c:pt idx="23">
                  <c:v>115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115</c:v>
                </c:pt>
                <c:pt idx="28">
                  <c:v>172</c:v>
                </c:pt>
                <c:pt idx="29">
                  <c:v>172</c:v>
                </c:pt>
                <c:pt idx="30">
                  <c:v>405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'[konyvtarba_jarok_szama (2).xlsx]Munka5'!$W$106</c15:sqref>
                        </c15:formulaRef>
                      </c:ext>
                    </c:extLst>
                    <c:strCache>
                      <c:ptCount val="1"/>
                      <c:pt idx="0">
                        <c:v>Inverz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86C-412B-A8ED-A24BF7E68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404399"/>
        <c:axId val="1202407727"/>
      </c:lineChart>
      <c:catAx>
        <c:axId val="120240439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407727"/>
        <c:crosses val="autoZero"/>
        <c:auto val="1"/>
        <c:lblAlgn val="ctr"/>
        <c:lblOffset val="100"/>
        <c:noMultiLvlLbl val="0"/>
      </c:catAx>
      <c:valAx>
        <c:axId val="1202407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404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All (3) layers - additive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scenarios!$CQ$9</c:f>
              <c:strCache>
                <c:ptCount val="1"/>
                <c:pt idx="0">
                  <c:v>direct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scenarios!$CQ$10:$CQ$126</c:f>
              <c:numCache>
                <c:formatCode>General</c:formatCode>
                <c:ptCount val="117"/>
                <c:pt idx="0">
                  <c:v>3130.4</c:v>
                </c:pt>
                <c:pt idx="1">
                  <c:v>2262.7000000000003</c:v>
                </c:pt>
                <c:pt idx="2">
                  <c:v>2774.1</c:v>
                </c:pt>
                <c:pt idx="3">
                  <c:v>3171.3</c:v>
                </c:pt>
                <c:pt idx="4">
                  <c:v>1611.7</c:v>
                </c:pt>
                <c:pt idx="5">
                  <c:v>676.5</c:v>
                </c:pt>
                <c:pt idx="6">
                  <c:v>1943.8999999999999</c:v>
                </c:pt>
                <c:pt idx="7">
                  <c:v>1770.3</c:v>
                </c:pt>
                <c:pt idx="8">
                  <c:v>959.7</c:v>
                </c:pt>
                <c:pt idx="9">
                  <c:v>915.7</c:v>
                </c:pt>
                <c:pt idx="10">
                  <c:v>644</c:v>
                </c:pt>
                <c:pt idx="11">
                  <c:v>63</c:v>
                </c:pt>
                <c:pt idx="12">
                  <c:v>2174.1</c:v>
                </c:pt>
                <c:pt idx="13">
                  <c:v>1733.8000000000002</c:v>
                </c:pt>
                <c:pt idx="14">
                  <c:v>1005.3</c:v>
                </c:pt>
                <c:pt idx="15">
                  <c:v>1179.8999999999999</c:v>
                </c:pt>
                <c:pt idx="16">
                  <c:v>2884.1</c:v>
                </c:pt>
                <c:pt idx="17">
                  <c:v>1686.8</c:v>
                </c:pt>
                <c:pt idx="18">
                  <c:v>2623.5</c:v>
                </c:pt>
                <c:pt idx="19">
                  <c:v>3520.6</c:v>
                </c:pt>
                <c:pt idx="20">
                  <c:v>1443.1</c:v>
                </c:pt>
                <c:pt idx="21">
                  <c:v>1735.8</c:v>
                </c:pt>
                <c:pt idx="22">
                  <c:v>1562.1999999999998</c:v>
                </c:pt>
                <c:pt idx="23">
                  <c:v>3921.3999999999996</c:v>
                </c:pt>
                <c:pt idx="24">
                  <c:v>3735.7999999999997</c:v>
                </c:pt>
                <c:pt idx="25">
                  <c:v>3437.6</c:v>
                </c:pt>
                <c:pt idx="26">
                  <c:v>6190.1</c:v>
                </c:pt>
                <c:pt idx="27">
                  <c:v>5076.2999999999993</c:v>
                </c:pt>
                <c:pt idx="28">
                  <c:v>5311.5</c:v>
                </c:pt>
                <c:pt idx="29">
                  <c:v>3475.1000000000004</c:v>
                </c:pt>
                <c:pt idx="30">
                  <c:v>2796.6</c:v>
                </c:pt>
                <c:pt idx="31">
                  <c:v>3131.8</c:v>
                </c:pt>
                <c:pt idx="32">
                  <c:v>1364</c:v>
                </c:pt>
                <c:pt idx="33">
                  <c:v>2267.1999999999998</c:v>
                </c:pt>
                <c:pt idx="34">
                  <c:v>3006.3</c:v>
                </c:pt>
                <c:pt idx="35">
                  <c:v>3283</c:v>
                </c:pt>
                <c:pt idx="36">
                  <c:v>4859.5999999999995</c:v>
                </c:pt>
                <c:pt idx="37">
                  <c:v>3752.8</c:v>
                </c:pt>
                <c:pt idx="38">
                  <c:v>3509.2</c:v>
                </c:pt>
                <c:pt idx="39">
                  <c:v>4363.8</c:v>
                </c:pt>
                <c:pt idx="40">
                  <c:v>2825.6</c:v>
                </c:pt>
                <c:pt idx="41">
                  <c:v>4394.3</c:v>
                </c:pt>
                <c:pt idx="42">
                  <c:v>3982.5</c:v>
                </c:pt>
                <c:pt idx="43">
                  <c:v>4452.8</c:v>
                </c:pt>
                <c:pt idx="44">
                  <c:v>3429.6000000000004</c:v>
                </c:pt>
                <c:pt idx="45">
                  <c:v>2451.3000000000002</c:v>
                </c:pt>
                <c:pt idx="46">
                  <c:v>3338.5</c:v>
                </c:pt>
                <c:pt idx="47">
                  <c:v>3391.5</c:v>
                </c:pt>
                <c:pt idx="48">
                  <c:v>3041.4</c:v>
                </c:pt>
                <c:pt idx="49">
                  <c:v>2668.5</c:v>
                </c:pt>
                <c:pt idx="50">
                  <c:v>2068.1</c:v>
                </c:pt>
                <c:pt idx="51">
                  <c:v>2997.2000000000003</c:v>
                </c:pt>
                <c:pt idx="52">
                  <c:v>2603.9</c:v>
                </c:pt>
                <c:pt idx="53">
                  <c:v>2358.1999999999998</c:v>
                </c:pt>
                <c:pt idx="54">
                  <c:v>1393</c:v>
                </c:pt>
                <c:pt idx="55">
                  <c:v>2136.1</c:v>
                </c:pt>
                <c:pt idx="56">
                  <c:v>2383.1999999999998</c:v>
                </c:pt>
                <c:pt idx="57">
                  <c:v>3703.2</c:v>
                </c:pt>
                <c:pt idx="58">
                  <c:v>4164.6000000000004</c:v>
                </c:pt>
                <c:pt idx="59">
                  <c:v>4177.6000000000004</c:v>
                </c:pt>
                <c:pt idx="60">
                  <c:v>3486</c:v>
                </c:pt>
                <c:pt idx="61">
                  <c:v>3570.7</c:v>
                </c:pt>
                <c:pt idx="62">
                  <c:v>4416.2000000000007</c:v>
                </c:pt>
                <c:pt idx="63">
                  <c:v>2885.2</c:v>
                </c:pt>
                <c:pt idx="64">
                  <c:v>3355</c:v>
                </c:pt>
                <c:pt idx="65">
                  <c:v>2340.1999999999998</c:v>
                </c:pt>
                <c:pt idx="66">
                  <c:v>2623.9</c:v>
                </c:pt>
                <c:pt idx="67">
                  <c:v>2498.8000000000002</c:v>
                </c:pt>
                <c:pt idx="68">
                  <c:v>1503.6</c:v>
                </c:pt>
                <c:pt idx="69">
                  <c:v>1977.9</c:v>
                </c:pt>
                <c:pt idx="70">
                  <c:v>1309.9000000000001</c:v>
                </c:pt>
                <c:pt idx="71">
                  <c:v>986.2</c:v>
                </c:pt>
                <c:pt idx="72">
                  <c:v>1475.6</c:v>
                </c:pt>
                <c:pt idx="73">
                  <c:v>670.5</c:v>
                </c:pt>
                <c:pt idx="74">
                  <c:v>1548.6999999999998</c:v>
                </c:pt>
                <c:pt idx="75">
                  <c:v>865.1</c:v>
                </c:pt>
                <c:pt idx="76">
                  <c:v>1200.3999999999999</c:v>
                </c:pt>
                <c:pt idx="77">
                  <c:v>1129.3</c:v>
                </c:pt>
                <c:pt idx="78">
                  <c:v>1899.9</c:v>
                </c:pt>
                <c:pt idx="79">
                  <c:v>1465.1</c:v>
                </c:pt>
                <c:pt idx="80">
                  <c:v>1896.9</c:v>
                </c:pt>
                <c:pt idx="81">
                  <c:v>2585.4</c:v>
                </c:pt>
                <c:pt idx="82">
                  <c:v>2295.6999999999998</c:v>
                </c:pt>
                <c:pt idx="83">
                  <c:v>2630.4</c:v>
                </c:pt>
                <c:pt idx="84">
                  <c:v>2525.3000000000002</c:v>
                </c:pt>
                <c:pt idx="85">
                  <c:v>2176.1</c:v>
                </c:pt>
                <c:pt idx="86">
                  <c:v>2770.5</c:v>
                </c:pt>
                <c:pt idx="87">
                  <c:v>2359.8000000000002</c:v>
                </c:pt>
                <c:pt idx="88">
                  <c:v>2794.1000000000004</c:v>
                </c:pt>
                <c:pt idx="89">
                  <c:v>3566.7</c:v>
                </c:pt>
                <c:pt idx="90">
                  <c:v>5684.2</c:v>
                </c:pt>
                <c:pt idx="91">
                  <c:v>3201.9000000000005</c:v>
                </c:pt>
                <c:pt idx="92">
                  <c:v>3111.8999999999996</c:v>
                </c:pt>
                <c:pt idx="93">
                  <c:v>2963.7</c:v>
                </c:pt>
                <c:pt idx="94">
                  <c:v>1402.1</c:v>
                </c:pt>
                <c:pt idx="95">
                  <c:v>2546.4</c:v>
                </c:pt>
                <c:pt idx="96">
                  <c:v>3003.2</c:v>
                </c:pt>
                <c:pt idx="97">
                  <c:v>3163.9</c:v>
                </c:pt>
                <c:pt idx="98">
                  <c:v>5053.7999999999993</c:v>
                </c:pt>
                <c:pt idx="99">
                  <c:v>3590.2</c:v>
                </c:pt>
                <c:pt idx="100">
                  <c:v>4883</c:v>
                </c:pt>
                <c:pt idx="101">
                  <c:v>2912.2</c:v>
                </c:pt>
                <c:pt idx="102">
                  <c:v>2919.2</c:v>
                </c:pt>
                <c:pt idx="103">
                  <c:v>2582.9</c:v>
                </c:pt>
                <c:pt idx="104">
                  <c:v>3805.3</c:v>
                </c:pt>
                <c:pt idx="105">
                  <c:v>4290.2</c:v>
                </c:pt>
                <c:pt idx="106">
                  <c:v>3709.3</c:v>
                </c:pt>
                <c:pt idx="107">
                  <c:v>4473.3999999999996</c:v>
                </c:pt>
                <c:pt idx="108">
                  <c:v>3492.2</c:v>
                </c:pt>
                <c:pt idx="109">
                  <c:v>3268.3999999999996</c:v>
                </c:pt>
                <c:pt idx="110">
                  <c:v>3474.6000000000004</c:v>
                </c:pt>
                <c:pt idx="111">
                  <c:v>2920.7</c:v>
                </c:pt>
                <c:pt idx="112">
                  <c:v>3742.3</c:v>
                </c:pt>
                <c:pt idx="113">
                  <c:v>4904.2000000000007</c:v>
                </c:pt>
                <c:pt idx="114">
                  <c:v>3293</c:v>
                </c:pt>
                <c:pt idx="115">
                  <c:v>4932.2</c:v>
                </c:pt>
                <c:pt idx="116">
                  <c:v>3062.3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52-4EB1-BF55-45CC94ED95DE}"/>
            </c:ext>
          </c:extLst>
        </c:ser>
        <c:ser>
          <c:idx val="1"/>
          <c:order val="1"/>
          <c:tx>
            <c:strRef>
              <c:f>scenarios!$CR$9</c:f>
              <c:strCache>
                <c:ptCount val="1"/>
                <c:pt idx="0">
                  <c:v>inverse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scenarios!$CR$10:$CR$126</c:f>
              <c:numCache>
                <c:formatCode>General</c:formatCode>
                <c:ptCount val="117"/>
                <c:pt idx="0">
                  <c:v>3847.4</c:v>
                </c:pt>
                <c:pt idx="1">
                  <c:v>4280</c:v>
                </c:pt>
                <c:pt idx="2">
                  <c:v>5348.8</c:v>
                </c:pt>
                <c:pt idx="3">
                  <c:v>3346.3</c:v>
                </c:pt>
                <c:pt idx="4">
                  <c:v>2837</c:v>
                </c:pt>
                <c:pt idx="5">
                  <c:v>4602.2</c:v>
                </c:pt>
                <c:pt idx="6">
                  <c:v>4771.3999999999996</c:v>
                </c:pt>
                <c:pt idx="7">
                  <c:v>5882.8</c:v>
                </c:pt>
                <c:pt idx="8">
                  <c:v>7001.5</c:v>
                </c:pt>
                <c:pt idx="9">
                  <c:v>5465</c:v>
                </c:pt>
                <c:pt idx="10">
                  <c:v>4109.8</c:v>
                </c:pt>
                <c:pt idx="11">
                  <c:v>8242.9000000000015</c:v>
                </c:pt>
                <c:pt idx="12">
                  <c:v>4858</c:v>
                </c:pt>
                <c:pt idx="13">
                  <c:v>4529.3</c:v>
                </c:pt>
                <c:pt idx="14">
                  <c:v>5376.2999999999993</c:v>
                </c:pt>
                <c:pt idx="15">
                  <c:v>5328.2999999999993</c:v>
                </c:pt>
                <c:pt idx="16">
                  <c:v>4738</c:v>
                </c:pt>
                <c:pt idx="17">
                  <c:v>3623.1</c:v>
                </c:pt>
                <c:pt idx="18">
                  <c:v>5650.1</c:v>
                </c:pt>
                <c:pt idx="19">
                  <c:v>3384.5</c:v>
                </c:pt>
                <c:pt idx="20">
                  <c:v>3884.7</c:v>
                </c:pt>
                <c:pt idx="21">
                  <c:v>6008.7000000000007</c:v>
                </c:pt>
                <c:pt idx="22">
                  <c:v>4995.7</c:v>
                </c:pt>
                <c:pt idx="23">
                  <c:v>4417.3</c:v>
                </c:pt>
                <c:pt idx="24">
                  <c:v>2470.3000000000002</c:v>
                </c:pt>
                <c:pt idx="25">
                  <c:v>4023.5</c:v>
                </c:pt>
                <c:pt idx="26">
                  <c:v>2040.8999999999999</c:v>
                </c:pt>
                <c:pt idx="27">
                  <c:v>1347</c:v>
                </c:pt>
                <c:pt idx="28">
                  <c:v>1459</c:v>
                </c:pt>
                <c:pt idx="29">
                  <c:v>2290.6000000000004</c:v>
                </c:pt>
                <c:pt idx="30">
                  <c:v>1910.3</c:v>
                </c:pt>
                <c:pt idx="31">
                  <c:v>4273</c:v>
                </c:pt>
                <c:pt idx="32">
                  <c:v>3202.3</c:v>
                </c:pt>
                <c:pt idx="33">
                  <c:v>4266.6000000000004</c:v>
                </c:pt>
                <c:pt idx="34">
                  <c:v>4695.2999999999993</c:v>
                </c:pt>
                <c:pt idx="35">
                  <c:v>5863.9</c:v>
                </c:pt>
                <c:pt idx="36">
                  <c:v>4047.7999999999997</c:v>
                </c:pt>
                <c:pt idx="37">
                  <c:v>3225.9</c:v>
                </c:pt>
                <c:pt idx="38">
                  <c:v>3391.3999999999996</c:v>
                </c:pt>
                <c:pt idx="39">
                  <c:v>3799.2</c:v>
                </c:pt>
                <c:pt idx="40">
                  <c:v>3713.6</c:v>
                </c:pt>
                <c:pt idx="41">
                  <c:v>2501.1999999999998</c:v>
                </c:pt>
                <c:pt idx="42">
                  <c:v>1328</c:v>
                </c:pt>
                <c:pt idx="43">
                  <c:v>1622.1000000000001</c:v>
                </c:pt>
                <c:pt idx="44">
                  <c:v>1874.3000000000002</c:v>
                </c:pt>
                <c:pt idx="45">
                  <c:v>2436.6999999999998</c:v>
                </c:pt>
                <c:pt idx="46">
                  <c:v>2572.4</c:v>
                </c:pt>
                <c:pt idx="47">
                  <c:v>2843.7000000000003</c:v>
                </c:pt>
                <c:pt idx="48">
                  <c:v>2651.4</c:v>
                </c:pt>
                <c:pt idx="49">
                  <c:v>4054.8</c:v>
                </c:pt>
                <c:pt idx="50">
                  <c:v>5415.4</c:v>
                </c:pt>
                <c:pt idx="51">
                  <c:v>3373.3999999999996</c:v>
                </c:pt>
                <c:pt idx="52">
                  <c:v>3787.2</c:v>
                </c:pt>
                <c:pt idx="53">
                  <c:v>3109.6000000000004</c:v>
                </c:pt>
                <c:pt idx="54">
                  <c:v>4125.3999999999996</c:v>
                </c:pt>
                <c:pt idx="55">
                  <c:v>3710.7</c:v>
                </c:pt>
                <c:pt idx="56">
                  <c:v>4373.6000000000004</c:v>
                </c:pt>
                <c:pt idx="57">
                  <c:v>4181.5</c:v>
                </c:pt>
                <c:pt idx="58">
                  <c:v>3840.7999999999997</c:v>
                </c:pt>
                <c:pt idx="59">
                  <c:v>3655.7</c:v>
                </c:pt>
                <c:pt idx="60">
                  <c:v>2540.3000000000002</c:v>
                </c:pt>
                <c:pt idx="61">
                  <c:v>2750</c:v>
                </c:pt>
                <c:pt idx="62">
                  <c:v>2675</c:v>
                </c:pt>
                <c:pt idx="63">
                  <c:v>3355</c:v>
                </c:pt>
                <c:pt idx="64">
                  <c:v>3550</c:v>
                </c:pt>
                <c:pt idx="65">
                  <c:v>3291.8999999999996</c:v>
                </c:pt>
                <c:pt idx="66">
                  <c:v>1973.9</c:v>
                </c:pt>
                <c:pt idx="67">
                  <c:v>2573.9</c:v>
                </c:pt>
                <c:pt idx="68">
                  <c:v>3344.8999999999996</c:v>
                </c:pt>
                <c:pt idx="69">
                  <c:v>3738.6000000000004</c:v>
                </c:pt>
                <c:pt idx="70">
                  <c:v>3404.9</c:v>
                </c:pt>
                <c:pt idx="71">
                  <c:v>4783.8999999999996</c:v>
                </c:pt>
                <c:pt idx="72">
                  <c:v>5884.3</c:v>
                </c:pt>
                <c:pt idx="73">
                  <c:v>6102.5</c:v>
                </c:pt>
                <c:pt idx="74">
                  <c:v>5290.3</c:v>
                </c:pt>
                <c:pt idx="75">
                  <c:v>5202.3</c:v>
                </c:pt>
                <c:pt idx="76">
                  <c:v>5127.6000000000004</c:v>
                </c:pt>
                <c:pt idx="77">
                  <c:v>4330.7000000000007</c:v>
                </c:pt>
                <c:pt idx="78">
                  <c:v>3904.8</c:v>
                </c:pt>
                <c:pt idx="79">
                  <c:v>4015.4</c:v>
                </c:pt>
                <c:pt idx="80">
                  <c:v>4514.8</c:v>
                </c:pt>
                <c:pt idx="81">
                  <c:v>3732.8</c:v>
                </c:pt>
                <c:pt idx="82">
                  <c:v>2032.4</c:v>
                </c:pt>
                <c:pt idx="83">
                  <c:v>3373.8999999999996</c:v>
                </c:pt>
                <c:pt idx="84">
                  <c:v>2202.6</c:v>
                </c:pt>
                <c:pt idx="85">
                  <c:v>3731.6000000000004</c:v>
                </c:pt>
                <c:pt idx="86">
                  <c:v>2347.7999999999997</c:v>
                </c:pt>
                <c:pt idx="87">
                  <c:v>3403.4</c:v>
                </c:pt>
                <c:pt idx="88">
                  <c:v>1529.1</c:v>
                </c:pt>
                <c:pt idx="89">
                  <c:v>3793.7</c:v>
                </c:pt>
                <c:pt idx="90">
                  <c:v>934.3</c:v>
                </c:pt>
                <c:pt idx="91">
                  <c:v>3703.2000000000003</c:v>
                </c:pt>
                <c:pt idx="92">
                  <c:v>4083.3</c:v>
                </c:pt>
                <c:pt idx="93">
                  <c:v>3097.9</c:v>
                </c:pt>
                <c:pt idx="94">
                  <c:v>2235.6</c:v>
                </c:pt>
                <c:pt idx="95">
                  <c:v>4928.1000000000004</c:v>
                </c:pt>
                <c:pt idx="96">
                  <c:v>3123.8999999999996</c:v>
                </c:pt>
                <c:pt idx="97">
                  <c:v>3804.2</c:v>
                </c:pt>
                <c:pt idx="98">
                  <c:v>1968.5</c:v>
                </c:pt>
                <c:pt idx="99">
                  <c:v>2600.3000000000002</c:v>
                </c:pt>
                <c:pt idx="100">
                  <c:v>2223.1000000000004</c:v>
                </c:pt>
                <c:pt idx="101">
                  <c:v>1568.1</c:v>
                </c:pt>
                <c:pt idx="102">
                  <c:v>1337.9</c:v>
                </c:pt>
                <c:pt idx="103">
                  <c:v>2657.9</c:v>
                </c:pt>
                <c:pt idx="104">
                  <c:v>3689.2</c:v>
                </c:pt>
                <c:pt idx="105">
                  <c:v>2913.1</c:v>
                </c:pt>
                <c:pt idx="106">
                  <c:v>2906.7</c:v>
                </c:pt>
                <c:pt idx="107">
                  <c:v>1721.8000000000002</c:v>
                </c:pt>
                <c:pt idx="108">
                  <c:v>820.6</c:v>
                </c:pt>
                <c:pt idx="109">
                  <c:v>1826.1</c:v>
                </c:pt>
                <c:pt idx="110">
                  <c:v>2024.5</c:v>
                </c:pt>
                <c:pt idx="111">
                  <c:v>2754.1</c:v>
                </c:pt>
                <c:pt idx="112">
                  <c:v>2844.1</c:v>
                </c:pt>
                <c:pt idx="113">
                  <c:v>2377.6999999999998</c:v>
                </c:pt>
                <c:pt idx="114">
                  <c:v>2428.1999999999998</c:v>
                </c:pt>
                <c:pt idx="115">
                  <c:v>2629.4999999999995</c:v>
                </c:pt>
                <c:pt idx="116">
                  <c:v>2364.7999999999997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52-4EB1-BF55-45CC94ED9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520879"/>
        <c:axId val="1803501743"/>
      </c:lineChart>
      <c:catAx>
        <c:axId val="180352087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501743"/>
        <c:crosses val="autoZero"/>
        <c:auto val="1"/>
        <c:lblAlgn val="ctr"/>
        <c:lblOffset val="100"/>
        <c:noMultiLvlLbl val="0"/>
      </c:catAx>
      <c:valAx>
        <c:axId val="180350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520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ALMOST IDEAL PATTERN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scenarios!$DE$9</c:f>
              <c:strCache>
                <c:ptCount val="1"/>
                <c:pt idx="0">
                  <c:v>direct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scenarios!$DE$10:$DE$40</c:f>
              <c:numCache>
                <c:formatCode>General</c:formatCode>
                <c:ptCount val="31"/>
                <c:pt idx="0">
                  <c:v>167</c:v>
                </c:pt>
                <c:pt idx="1">
                  <c:v>433</c:v>
                </c:pt>
                <c:pt idx="2">
                  <c:v>1</c:v>
                </c:pt>
                <c:pt idx="3">
                  <c:v>403</c:v>
                </c:pt>
                <c:pt idx="4">
                  <c:v>322</c:v>
                </c:pt>
                <c:pt idx="5">
                  <c:v>635</c:v>
                </c:pt>
                <c:pt idx="6">
                  <c:v>556</c:v>
                </c:pt>
                <c:pt idx="7">
                  <c:v>701</c:v>
                </c:pt>
                <c:pt idx="8">
                  <c:v>393</c:v>
                </c:pt>
                <c:pt idx="9">
                  <c:v>430</c:v>
                </c:pt>
                <c:pt idx="10">
                  <c:v>406</c:v>
                </c:pt>
                <c:pt idx="11">
                  <c:v>1069</c:v>
                </c:pt>
                <c:pt idx="12">
                  <c:v>267</c:v>
                </c:pt>
                <c:pt idx="13">
                  <c:v>189</c:v>
                </c:pt>
                <c:pt idx="14">
                  <c:v>634</c:v>
                </c:pt>
                <c:pt idx="15">
                  <c:v>368</c:v>
                </c:pt>
                <c:pt idx="16">
                  <c:v>137</c:v>
                </c:pt>
                <c:pt idx="17">
                  <c:v>363</c:v>
                </c:pt>
                <c:pt idx="18">
                  <c:v>958</c:v>
                </c:pt>
                <c:pt idx="19">
                  <c:v>116</c:v>
                </c:pt>
                <c:pt idx="20">
                  <c:v>301</c:v>
                </c:pt>
                <c:pt idx="21">
                  <c:v>297</c:v>
                </c:pt>
                <c:pt idx="22">
                  <c:v>541</c:v>
                </c:pt>
                <c:pt idx="23">
                  <c:v>801</c:v>
                </c:pt>
                <c:pt idx="24">
                  <c:v>306</c:v>
                </c:pt>
                <c:pt idx="25">
                  <c:v>61</c:v>
                </c:pt>
                <c:pt idx="26">
                  <c:v>960</c:v>
                </c:pt>
                <c:pt idx="27">
                  <c:v>911</c:v>
                </c:pt>
                <c:pt idx="28">
                  <c:v>351</c:v>
                </c:pt>
                <c:pt idx="29">
                  <c:v>143</c:v>
                </c:pt>
                <c:pt idx="3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DD-4BA3-83D1-7015CEB57052}"/>
            </c:ext>
          </c:extLst>
        </c:ser>
        <c:ser>
          <c:idx val="1"/>
          <c:order val="1"/>
          <c:tx>
            <c:strRef>
              <c:f>scenarios!$DF$9</c:f>
              <c:strCache>
                <c:ptCount val="1"/>
                <c:pt idx="0">
                  <c:v>inverse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scenarios!$DF$10:$DF$40</c:f>
              <c:numCache>
                <c:formatCode>General</c:formatCode>
                <c:ptCount val="31"/>
                <c:pt idx="0">
                  <c:v>763</c:v>
                </c:pt>
                <c:pt idx="1">
                  <c:v>514</c:v>
                </c:pt>
                <c:pt idx="2">
                  <c:v>1029</c:v>
                </c:pt>
                <c:pt idx="3">
                  <c:v>540</c:v>
                </c:pt>
                <c:pt idx="4">
                  <c:v>754</c:v>
                </c:pt>
                <c:pt idx="5">
                  <c:v>407</c:v>
                </c:pt>
                <c:pt idx="6">
                  <c:v>479</c:v>
                </c:pt>
                <c:pt idx="7">
                  <c:v>242</c:v>
                </c:pt>
                <c:pt idx="8">
                  <c:v>668</c:v>
                </c:pt>
                <c:pt idx="9">
                  <c:v>641</c:v>
                </c:pt>
                <c:pt idx="10">
                  <c:v>647</c:v>
                </c:pt>
                <c:pt idx="11">
                  <c:v>31</c:v>
                </c:pt>
                <c:pt idx="12">
                  <c:v>694</c:v>
                </c:pt>
                <c:pt idx="13">
                  <c:v>761</c:v>
                </c:pt>
                <c:pt idx="14">
                  <c:v>391</c:v>
                </c:pt>
                <c:pt idx="15">
                  <c:v>586</c:v>
                </c:pt>
                <c:pt idx="16">
                  <c:v>797</c:v>
                </c:pt>
                <c:pt idx="17">
                  <c:v>664</c:v>
                </c:pt>
                <c:pt idx="18">
                  <c:v>52</c:v>
                </c:pt>
                <c:pt idx="19">
                  <c:v>908</c:v>
                </c:pt>
                <c:pt idx="20">
                  <c:v>724</c:v>
                </c:pt>
                <c:pt idx="21">
                  <c:v>790</c:v>
                </c:pt>
                <c:pt idx="22">
                  <c:v>416</c:v>
                </c:pt>
                <c:pt idx="23">
                  <c:v>267</c:v>
                </c:pt>
                <c:pt idx="24">
                  <c:v>664</c:v>
                </c:pt>
                <c:pt idx="25">
                  <c:v>896</c:v>
                </c:pt>
                <c:pt idx="26">
                  <c:v>63</c:v>
                </c:pt>
                <c:pt idx="27">
                  <c:v>14</c:v>
                </c:pt>
                <c:pt idx="28">
                  <c:v>661</c:v>
                </c:pt>
                <c:pt idx="29">
                  <c:v>852</c:v>
                </c:pt>
                <c:pt idx="30">
                  <c:v>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DD-4BA3-83D1-7015CEB57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9578159"/>
        <c:axId val="1339575663"/>
      </c:lineChart>
      <c:catAx>
        <c:axId val="1339578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9575663"/>
        <c:crosses val="autoZero"/>
        <c:auto val="1"/>
        <c:lblAlgn val="ctr"/>
        <c:lblOffset val="100"/>
        <c:noMultiLvlLbl val="0"/>
      </c:catAx>
      <c:valAx>
        <c:axId val="1339575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9578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Symmetry</a:t>
            </a:r>
            <a:r>
              <a:rPr lang="hu-HU" baseline="0"/>
              <a:t> in case of a random input-output relationship II. </a:t>
            </a:r>
            <a:endParaRPr lang="en-GB"/>
          </a:p>
        </c:rich>
      </c:tx>
      <c:layout>
        <c:manualLayout>
          <c:xMode val="edge"/>
          <c:yMode val="edge"/>
          <c:x val="0.18559711286089239"/>
          <c:y val="4.09053810223510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'[1]rnd-based symmetry (2)'!$V$106</c:f>
              <c:strCache>
                <c:ptCount val="1"/>
                <c:pt idx="0">
                  <c:v>direct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'[1]rnd-based symmetry (2)'!$V$107:$V$138</c:f>
              <c:numCache>
                <c:formatCode>General</c:formatCode>
                <c:ptCount val="32"/>
                <c:pt idx="0">
                  <c:v>29692.5</c:v>
                </c:pt>
                <c:pt idx="1">
                  <c:v>40085</c:v>
                </c:pt>
                <c:pt idx="2">
                  <c:v>61364.6</c:v>
                </c:pt>
                <c:pt idx="3">
                  <c:v>0</c:v>
                </c:pt>
                <c:pt idx="4">
                  <c:v>20125.2</c:v>
                </c:pt>
                <c:pt idx="5">
                  <c:v>0</c:v>
                </c:pt>
                <c:pt idx="6">
                  <c:v>38270.300000000003</c:v>
                </c:pt>
                <c:pt idx="7">
                  <c:v>13856.5</c:v>
                </c:pt>
                <c:pt idx="8">
                  <c:v>24908.6</c:v>
                </c:pt>
                <c:pt idx="9">
                  <c:v>24084.1</c:v>
                </c:pt>
                <c:pt idx="10">
                  <c:v>39260</c:v>
                </c:pt>
                <c:pt idx="11">
                  <c:v>13361.7</c:v>
                </c:pt>
                <c:pt idx="12">
                  <c:v>63673.7</c:v>
                </c:pt>
                <c:pt idx="13">
                  <c:v>55426.100000000006</c:v>
                </c:pt>
                <c:pt idx="14">
                  <c:v>12041.8</c:v>
                </c:pt>
                <c:pt idx="15">
                  <c:v>24908.6</c:v>
                </c:pt>
                <c:pt idx="16">
                  <c:v>72911.5</c:v>
                </c:pt>
                <c:pt idx="17">
                  <c:v>25238.7</c:v>
                </c:pt>
                <c:pt idx="18">
                  <c:v>24578.5</c:v>
                </c:pt>
                <c:pt idx="19">
                  <c:v>28207.9</c:v>
                </c:pt>
                <c:pt idx="20">
                  <c:v>20125.2</c:v>
                </c:pt>
                <c:pt idx="21">
                  <c:v>62189.1</c:v>
                </c:pt>
                <c:pt idx="22">
                  <c:v>11877</c:v>
                </c:pt>
                <c:pt idx="23">
                  <c:v>30847.1</c:v>
                </c:pt>
                <c:pt idx="24">
                  <c:v>29032.9</c:v>
                </c:pt>
                <c:pt idx="25">
                  <c:v>41735</c:v>
                </c:pt>
                <c:pt idx="26">
                  <c:v>26063.600000000002</c:v>
                </c:pt>
                <c:pt idx="27">
                  <c:v>55755.7</c:v>
                </c:pt>
                <c:pt idx="28">
                  <c:v>17815.5</c:v>
                </c:pt>
                <c:pt idx="29">
                  <c:v>51961.9</c:v>
                </c:pt>
                <c:pt idx="30">
                  <c:v>74726.3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83-4883-A79A-C20103FBF338}"/>
            </c:ext>
          </c:extLst>
        </c:ser>
        <c:ser>
          <c:idx val="1"/>
          <c:order val="1"/>
          <c:tx>
            <c:strRef>
              <c:f>'[1]rnd-based symmetry (2)'!$W$106</c:f>
              <c:strCache>
                <c:ptCount val="1"/>
                <c:pt idx="0">
                  <c:v>inverse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'[1]rnd-based symmetry (2)'!$W$107:$W$138</c:f>
              <c:numCache>
                <c:formatCode>General</c:formatCode>
                <c:ptCount val="32"/>
                <c:pt idx="0">
                  <c:v>0</c:v>
                </c:pt>
                <c:pt idx="1">
                  <c:v>49982.5</c:v>
                </c:pt>
                <c:pt idx="2">
                  <c:v>27713.1</c:v>
                </c:pt>
                <c:pt idx="3">
                  <c:v>51467.100000000006</c:v>
                </c:pt>
                <c:pt idx="4">
                  <c:v>43219</c:v>
                </c:pt>
                <c:pt idx="5">
                  <c:v>12041.8</c:v>
                </c:pt>
                <c:pt idx="6">
                  <c:v>26063.599999999999</c:v>
                </c:pt>
                <c:pt idx="7">
                  <c:v>0</c:v>
                </c:pt>
                <c:pt idx="8">
                  <c:v>54271.600000000006</c:v>
                </c:pt>
                <c:pt idx="9">
                  <c:v>34311.299999999996</c:v>
                </c:pt>
                <c:pt idx="10">
                  <c:v>48827.5</c:v>
                </c:pt>
                <c:pt idx="11">
                  <c:v>18970.099999999999</c:v>
                </c:pt>
                <c:pt idx="12">
                  <c:v>28372.699999999997</c:v>
                </c:pt>
                <c:pt idx="13">
                  <c:v>0</c:v>
                </c:pt>
                <c:pt idx="14">
                  <c:v>24248.9</c:v>
                </c:pt>
                <c:pt idx="15">
                  <c:v>0</c:v>
                </c:pt>
                <c:pt idx="16">
                  <c:v>12206.599999999999</c:v>
                </c:pt>
                <c:pt idx="17">
                  <c:v>27218.2</c:v>
                </c:pt>
                <c:pt idx="18">
                  <c:v>33816.300000000003</c:v>
                </c:pt>
                <c:pt idx="19">
                  <c:v>2474.4</c:v>
                </c:pt>
                <c:pt idx="20">
                  <c:v>6598.2</c:v>
                </c:pt>
                <c:pt idx="21">
                  <c:v>6598.2</c:v>
                </c:pt>
                <c:pt idx="22">
                  <c:v>0</c:v>
                </c:pt>
                <c:pt idx="23">
                  <c:v>17650.7</c:v>
                </c:pt>
                <c:pt idx="24">
                  <c:v>6598.2</c:v>
                </c:pt>
                <c:pt idx="25">
                  <c:v>43384.3</c:v>
                </c:pt>
                <c:pt idx="26">
                  <c:v>34311.299999999996</c:v>
                </c:pt>
                <c:pt idx="27">
                  <c:v>43219</c:v>
                </c:pt>
                <c:pt idx="28">
                  <c:v>18970.099999999999</c:v>
                </c:pt>
                <c:pt idx="29">
                  <c:v>37115.699999999997</c:v>
                </c:pt>
                <c:pt idx="30">
                  <c:v>8412.9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83-4883-A79A-C20103FBF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404399"/>
        <c:axId val="1202407727"/>
      </c:lineChart>
      <c:catAx>
        <c:axId val="120240439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407727"/>
        <c:crosses val="autoZero"/>
        <c:auto val="1"/>
        <c:lblAlgn val="ctr"/>
        <c:lblOffset val="100"/>
        <c:noMultiLvlLbl val="0"/>
      </c:catAx>
      <c:valAx>
        <c:axId val="1202407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404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EUR/HUF: model2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'[eur_huf_holnap_integralva (3).xlsx]modell2'!$AV$230:$AV$301</c:f>
              <c:numCache>
                <c:formatCode>General</c:formatCode>
                <c:ptCount val="72"/>
                <c:pt idx="0">
                  <c:v>97.5</c:v>
                </c:pt>
                <c:pt idx="1">
                  <c:v>14109.5</c:v>
                </c:pt>
                <c:pt idx="2">
                  <c:v>14337</c:v>
                </c:pt>
                <c:pt idx="3">
                  <c:v>14443.5</c:v>
                </c:pt>
                <c:pt idx="4">
                  <c:v>14508</c:v>
                </c:pt>
                <c:pt idx="5">
                  <c:v>14576.5</c:v>
                </c:pt>
                <c:pt idx="6">
                  <c:v>15287.5</c:v>
                </c:pt>
                <c:pt idx="7">
                  <c:v>27202.5</c:v>
                </c:pt>
                <c:pt idx="8">
                  <c:v>27522</c:v>
                </c:pt>
                <c:pt idx="9">
                  <c:v>33148.5</c:v>
                </c:pt>
                <c:pt idx="10">
                  <c:v>33564</c:v>
                </c:pt>
                <c:pt idx="11">
                  <c:v>36362.5</c:v>
                </c:pt>
                <c:pt idx="12">
                  <c:v>38334</c:v>
                </c:pt>
                <c:pt idx="13">
                  <c:v>40099.5</c:v>
                </c:pt>
                <c:pt idx="14">
                  <c:v>41310.5</c:v>
                </c:pt>
                <c:pt idx="15">
                  <c:v>40644</c:v>
                </c:pt>
                <c:pt idx="16">
                  <c:v>40644</c:v>
                </c:pt>
                <c:pt idx="17">
                  <c:v>41484.5</c:v>
                </c:pt>
                <c:pt idx="18">
                  <c:v>41472.5</c:v>
                </c:pt>
                <c:pt idx="19">
                  <c:v>40804.5</c:v>
                </c:pt>
                <c:pt idx="20">
                  <c:v>41292.5</c:v>
                </c:pt>
                <c:pt idx="21">
                  <c:v>41245.5</c:v>
                </c:pt>
                <c:pt idx="22">
                  <c:v>41313.5</c:v>
                </c:pt>
                <c:pt idx="23">
                  <c:v>41313.5</c:v>
                </c:pt>
                <c:pt idx="24">
                  <c:v>41313.5</c:v>
                </c:pt>
                <c:pt idx="25">
                  <c:v>41283.5</c:v>
                </c:pt>
                <c:pt idx="26">
                  <c:v>41269</c:v>
                </c:pt>
                <c:pt idx="27">
                  <c:v>41060.5</c:v>
                </c:pt>
                <c:pt idx="28">
                  <c:v>40770.5</c:v>
                </c:pt>
                <c:pt idx="29">
                  <c:v>39737</c:v>
                </c:pt>
                <c:pt idx="30">
                  <c:v>26139</c:v>
                </c:pt>
                <c:pt idx="31">
                  <c:v>39580</c:v>
                </c:pt>
                <c:pt idx="32">
                  <c:v>41037</c:v>
                </c:pt>
                <c:pt idx="33">
                  <c:v>40024</c:v>
                </c:pt>
                <c:pt idx="34">
                  <c:v>40829.5</c:v>
                </c:pt>
                <c:pt idx="35">
                  <c:v>40932.5</c:v>
                </c:pt>
                <c:pt idx="36">
                  <c:v>18152.5</c:v>
                </c:pt>
                <c:pt idx="37">
                  <c:v>24155</c:v>
                </c:pt>
                <c:pt idx="38">
                  <c:v>17774</c:v>
                </c:pt>
                <c:pt idx="39">
                  <c:v>16336</c:v>
                </c:pt>
                <c:pt idx="40">
                  <c:v>16145</c:v>
                </c:pt>
                <c:pt idx="41">
                  <c:v>15250</c:v>
                </c:pt>
                <c:pt idx="42">
                  <c:v>14790.5</c:v>
                </c:pt>
                <c:pt idx="43">
                  <c:v>14796.5</c:v>
                </c:pt>
                <c:pt idx="44">
                  <c:v>14241.5</c:v>
                </c:pt>
                <c:pt idx="45">
                  <c:v>14241.5</c:v>
                </c:pt>
                <c:pt idx="46">
                  <c:v>14145.5</c:v>
                </c:pt>
                <c:pt idx="47">
                  <c:v>14145.5</c:v>
                </c:pt>
                <c:pt idx="48">
                  <c:v>13956</c:v>
                </c:pt>
                <c:pt idx="49">
                  <c:v>14145.5</c:v>
                </c:pt>
                <c:pt idx="50">
                  <c:v>335</c:v>
                </c:pt>
                <c:pt idx="51">
                  <c:v>14181</c:v>
                </c:pt>
                <c:pt idx="52">
                  <c:v>13128</c:v>
                </c:pt>
                <c:pt idx="53">
                  <c:v>13128</c:v>
                </c:pt>
                <c:pt idx="54">
                  <c:v>13192.5</c:v>
                </c:pt>
                <c:pt idx="55">
                  <c:v>13008.5</c:v>
                </c:pt>
                <c:pt idx="56">
                  <c:v>950</c:v>
                </c:pt>
                <c:pt idx="57">
                  <c:v>859</c:v>
                </c:pt>
                <c:pt idx="58">
                  <c:v>15196</c:v>
                </c:pt>
                <c:pt idx="59">
                  <c:v>15075</c:v>
                </c:pt>
                <c:pt idx="60">
                  <c:v>26139.5</c:v>
                </c:pt>
                <c:pt idx="61">
                  <c:v>26368.5</c:v>
                </c:pt>
                <c:pt idx="62">
                  <c:v>14983</c:v>
                </c:pt>
                <c:pt idx="63">
                  <c:v>14743.5</c:v>
                </c:pt>
                <c:pt idx="64">
                  <c:v>15313</c:v>
                </c:pt>
                <c:pt idx="65">
                  <c:v>28019.5</c:v>
                </c:pt>
                <c:pt idx="66">
                  <c:v>21463.5</c:v>
                </c:pt>
                <c:pt idx="67">
                  <c:v>21463.5</c:v>
                </c:pt>
                <c:pt idx="68">
                  <c:v>23101</c:v>
                </c:pt>
                <c:pt idx="69">
                  <c:v>21885.5</c:v>
                </c:pt>
                <c:pt idx="70">
                  <c:v>30936.5</c:v>
                </c:pt>
                <c:pt idx="71">
                  <c:v>31776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'[eur_huf_holnap_integralva (3).xlsx]modell2'!$AV$229</c15:sqref>
                        </c15:formulaRef>
                      </c:ext>
                    </c:extLst>
                    <c:strCache>
                      <c:ptCount val="1"/>
                      <c:pt idx="0">
                        <c:v>direkt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616-4744-9BB9-8DABBA27390B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'[eur_huf_holnap_integralva (3).xlsx]modell2'!$AW$230:$AW$301</c:f>
              <c:numCache>
                <c:formatCode>General</c:formatCode>
                <c:ptCount val="72"/>
                <c:pt idx="0">
                  <c:v>41924</c:v>
                </c:pt>
                <c:pt idx="1">
                  <c:v>28032</c:v>
                </c:pt>
                <c:pt idx="2">
                  <c:v>27804.5</c:v>
                </c:pt>
                <c:pt idx="3">
                  <c:v>27698.5</c:v>
                </c:pt>
                <c:pt idx="4">
                  <c:v>27744.5</c:v>
                </c:pt>
                <c:pt idx="5">
                  <c:v>27174</c:v>
                </c:pt>
                <c:pt idx="6">
                  <c:v>26952.5</c:v>
                </c:pt>
                <c:pt idx="7">
                  <c:v>15150.5</c:v>
                </c:pt>
                <c:pt idx="8">
                  <c:v>14855</c:v>
                </c:pt>
                <c:pt idx="9">
                  <c:v>9228</c:v>
                </c:pt>
                <c:pt idx="10">
                  <c:v>8812.5</c:v>
                </c:pt>
                <c:pt idx="11">
                  <c:v>6305.5</c:v>
                </c:pt>
                <c:pt idx="12">
                  <c:v>4455</c:v>
                </c:pt>
                <c:pt idx="13">
                  <c:v>2882.5</c:v>
                </c:pt>
                <c:pt idx="14">
                  <c:v>1983</c:v>
                </c:pt>
                <c:pt idx="15">
                  <c:v>1316.5</c:v>
                </c:pt>
                <c:pt idx="16">
                  <c:v>1316.5</c:v>
                </c:pt>
                <c:pt idx="17">
                  <c:v>476.5</c:v>
                </c:pt>
                <c:pt idx="18">
                  <c:v>447</c:v>
                </c:pt>
                <c:pt idx="19">
                  <c:v>447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1463</c:v>
                </c:pt>
                <c:pt idx="30">
                  <c:v>15061</c:v>
                </c:pt>
                <c:pt idx="31">
                  <c:v>1620</c:v>
                </c:pt>
                <c:pt idx="32">
                  <c:v>164</c:v>
                </c:pt>
                <c:pt idx="33">
                  <c:v>1177</c:v>
                </c:pt>
                <c:pt idx="34">
                  <c:v>0</c:v>
                </c:pt>
                <c:pt idx="35">
                  <c:v>21.5</c:v>
                </c:pt>
                <c:pt idx="36">
                  <c:v>22129</c:v>
                </c:pt>
                <c:pt idx="37">
                  <c:v>16126</c:v>
                </c:pt>
                <c:pt idx="38">
                  <c:v>22507.5</c:v>
                </c:pt>
                <c:pt idx="39">
                  <c:v>23841.5</c:v>
                </c:pt>
                <c:pt idx="40">
                  <c:v>23964.5</c:v>
                </c:pt>
                <c:pt idx="41">
                  <c:v>25255</c:v>
                </c:pt>
                <c:pt idx="42">
                  <c:v>25400.5</c:v>
                </c:pt>
                <c:pt idx="43">
                  <c:v>25569</c:v>
                </c:pt>
                <c:pt idx="44">
                  <c:v>26124.5</c:v>
                </c:pt>
                <c:pt idx="45">
                  <c:v>26124.5</c:v>
                </c:pt>
                <c:pt idx="46">
                  <c:v>26470.5</c:v>
                </c:pt>
                <c:pt idx="47">
                  <c:v>26434</c:v>
                </c:pt>
                <c:pt idx="48">
                  <c:v>26756.5</c:v>
                </c:pt>
                <c:pt idx="49">
                  <c:v>27012</c:v>
                </c:pt>
                <c:pt idx="50">
                  <c:v>40715.5</c:v>
                </c:pt>
                <c:pt idx="51">
                  <c:v>26869.5</c:v>
                </c:pt>
                <c:pt idx="52">
                  <c:v>27923</c:v>
                </c:pt>
                <c:pt idx="53">
                  <c:v>27915</c:v>
                </c:pt>
                <c:pt idx="54">
                  <c:v>27659.5</c:v>
                </c:pt>
                <c:pt idx="55">
                  <c:v>27574.5</c:v>
                </c:pt>
                <c:pt idx="56">
                  <c:v>40494.5</c:v>
                </c:pt>
                <c:pt idx="57">
                  <c:v>40402</c:v>
                </c:pt>
                <c:pt idx="58">
                  <c:v>26065</c:v>
                </c:pt>
                <c:pt idx="59">
                  <c:v>26185</c:v>
                </c:pt>
                <c:pt idx="60">
                  <c:v>14691</c:v>
                </c:pt>
                <c:pt idx="61">
                  <c:v>14436</c:v>
                </c:pt>
                <c:pt idx="62">
                  <c:v>25784</c:v>
                </c:pt>
                <c:pt idx="63">
                  <c:v>26257</c:v>
                </c:pt>
                <c:pt idx="64">
                  <c:v>25565</c:v>
                </c:pt>
                <c:pt idx="65">
                  <c:v>12858.5</c:v>
                </c:pt>
                <c:pt idx="66">
                  <c:v>19414.5</c:v>
                </c:pt>
                <c:pt idx="67">
                  <c:v>19472</c:v>
                </c:pt>
                <c:pt idx="68">
                  <c:v>18333</c:v>
                </c:pt>
                <c:pt idx="69">
                  <c:v>19169.5</c:v>
                </c:pt>
                <c:pt idx="70">
                  <c:v>10513</c:v>
                </c:pt>
                <c:pt idx="71">
                  <c:v>12668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'[eur_huf_holnap_integralva (3).xlsx]modell2'!$AW$229</c15:sqref>
                        </c15:formulaRef>
                      </c:ext>
                    </c:extLst>
                    <c:strCache>
                      <c:ptCount val="1"/>
                      <c:pt idx="0">
                        <c:v>inverz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616-4744-9BB9-8DABBA273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0605248"/>
        <c:axId val="1570610656"/>
      </c:lineChart>
      <c:catAx>
        <c:axId val="15706052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0610656"/>
        <c:crosses val="autoZero"/>
        <c:auto val="1"/>
        <c:lblAlgn val="ctr"/>
        <c:lblOffset val="100"/>
        <c:noMultiLvlLbl val="0"/>
      </c:catAx>
      <c:valAx>
        <c:axId val="157061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060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EUR/HUF: model3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'[eur_huf_holnap_integralva (3).xlsx]modell3'!$AV$230:$AV$301</c:f>
              <c:numCache>
                <c:formatCode>General</c:formatCode>
                <c:ptCount val="72"/>
                <c:pt idx="0">
                  <c:v>72</c:v>
                </c:pt>
                <c:pt idx="1">
                  <c:v>14013.6</c:v>
                </c:pt>
                <c:pt idx="2">
                  <c:v>14013.6</c:v>
                </c:pt>
                <c:pt idx="3">
                  <c:v>14340.1</c:v>
                </c:pt>
                <c:pt idx="4">
                  <c:v>14422.6</c:v>
                </c:pt>
                <c:pt idx="5">
                  <c:v>14422.6</c:v>
                </c:pt>
                <c:pt idx="6">
                  <c:v>15476.1</c:v>
                </c:pt>
                <c:pt idx="7">
                  <c:v>15839.6</c:v>
                </c:pt>
                <c:pt idx="8">
                  <c:v>15919.1</c:v>
                </c:pt>
                <c:pt idx="9">
                  <c:v>21489.1</c:v>
                </c:pt>
                <c:pt idx="10">
                  <c:v>21845.1</c:v>
                </c:pt>
                <c:pt idx="11">
                  <c:v>22258.1</c:v>
                </c:pt>
                <c:pt idx="12">
                  <c:v>22822.6</c:v>
                </c:pt>
                <c:pt idx="13">
                  <c:v>22919.1</c:v>
                </c:pt>
                <c:pt idx="14">
                  <c:v>42277.2</c:v>
                </c:pt>
                <c:pt idx="15">
                  <c:v>41610.699999999997</c:v>
                </c:pt>
                <c:pt idx="16">
                  <c:v>41610.199999999997</c:v>
                </c:pt>
                <c:pt idx="17">
                  <c:v>41610.199999999997</c:v>
                </c:pt>
                <c:pt idx="18">
                  <c:v>41569.699999999997</c:v>
                </c:pt>
                <c:pt idx="19">
                  <c:v>40928.199999999997</c:v>
                </c:pt>
                <c:pt idx="20">
                  <c:v>41292.699999999997</c:v>
                </c:pt>
                <c:pt idx="21">
                  <c:v>41245.699999999997</c:v>
                </c:pt>
                <c:pt idx="22">
                  <c:v>41313.699999999997</c:v>
                </c:pt>
                <c:pt idx="23">
                  <c:v>40582.699999999997</c:v>
                </c:pt>
                <c:pt idx="24">
                  <c:v>40582.699999999997</c:v>
                </c:pt>
                <c:pt idx="25">
                  <c:v>40552.699999999997</c:v>
                </c:pt>
                <c:pt idx="26">
                  <c:v>40537.699999999997</c:v>
                </c:pt>
                <c:pt idx="27">
                  <c:v>40329.699999999997</c:v>
                </c:pt>
                <c:pt idx="28">
                  <c:v>40039.699999999997</c:v>
                </c:pt>
                <c:pt idx="29">
                  <c:v>40467.199999999997</c:v>
                </c:pt>
                <c:pt idx="30">
                  <c:v>26652.1</c:v>
                </c:pt>
                <c:pt idx="31">
                  <c:v>40224.199999999997</c:v>
                </c:pt>
                <c:pt idx="32">
                  <c:v>40339.699999999997</c:v>
                </c:pt>
                <c:pt idx="33">
                  <c:v>40408.699999999997</c:v>
                </c:pt>
                <c:pt idx="34">
                  <c:v>40008.699999999997</c:v>
                </c:pt>
                <c:pt idx="35">
                  <c:v>40168.699999999997</c:v>
                </c:pt>
                <c:pt idx="36">
                  <c:v>20529.099999999999</c:v>
                </c:pt>
                <c:pt idx="37">
                  <c:v>26690.1</c:v>
                </c:pt>
                <c:pt idx="38">
                  <c:v>19597.599999999999</c:v>
                </c:pt>
                <c:pt idx="39">
                  <c:v>19213.599999999999</c:v>
                </c:pt>
                <c:pt idx="40">
                  <c:v>18986.599999999999</c:v>
                </c:pt>
                <c:pt idx="41">
                  <c:v>42</c:v>
                </c:pt>
                <c:pt idx="42">
                  <c:v>42</c:v>
                </c:pt>
                <c:pt idx="43">
                  <c:v>0</c:v>
                </c:pt>
                <c:pt idx="44">
                  <c:v>42</c:v>
                </c:pt>
                <c:pt idx="45">
                  <c:v>42</c:v>
                </c:pt>
                <c:pt idx="46">
                  <c:v>42</c:v>
                </c:pt>
                <c:pt idx="47">
                  <c:v>42</c:v>
                </c:pt>
                <c:pt idx="48">
                  <c:v>42</c:v>
                </c:pt>
                <c:pt idx="49">
                  <c:v>42</c:v>
                </c:pt>
                <c:pt idx="50">
                  <c:v>114</c:v>
                </c:pt>
                <c:pt idx="51">
                  <c:v>14013.6</c:v>
                </c:pt>
                <c:pt idx="52">
                  <c:v>14013.6</c:v>
                </c:pt>
                <c:pt idx="53">
                  <c:v>14051.6</c:v>
                </c:pt>
                <c:pt idx="54">
                  <c:v>14051.6</c:v>
                </c:pt>
                <c:pt idx="55">
                  <c:v>13729.6</c:v>
                </c:pt>
                <c:pt idx="56">
                  <c:v>1133.5</c:v>
                </c:pt>
                <c:pt idx="57">
                  <c:v>38</c:v>
                </c:pt>
                <c:pt idx="58">
                  <c:v>14049.6</c:v>
                </c:pt>
                <c:pt idx="59">
                  <c:v>14280.1</c:v>
                </c:pt>
                <c:pt idx="60">
                  <c:v>14051.6</c:v>
                </c:pt>
                <c:pt idx="61">
                  <c:v>14051.6</c:v>
                </c:pt>
                <c:pt idx="62">
                  <c:v>1064.5</c:v>
                </c:pt>
                <c:pt idx="63">
                  <c:v>1130</c:v>
                </c:pt>
                <c:pt idx="64">
                  <c:v>331</c:v>
                </c:pt>
                <c:pt idx="65">
                  <c:v>13916.1</c:v>
                </c:pt>
                <c:pt idx="66">
                  <c:v>7284</c:v>
                </c:pt>
                <c:pt idx="67">
                  <c:v>7320</c:v>
                </c:pt>
                <c:pt idx="68">
                  <c:v>7738.5</c:v>
                </c:pt>
                <c:pt idx="69">
                  <c:v>7830</c:v>
                </c:pt>
                <c:pt idx="70">
                  <c:v>33698.699999999997</c:v>
                </c:pt>
                <c:pt idx="71">
                  <c:v>33812.699999999997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'[eur_huf_holnap_integralva (3).xlsx]modell3'!$AV$229</c15:sqref>
                        </c15:formulaRef>
                      </c:ext>
                    </c:extLst>
                    <c:strCache>
                      <c:ptCount val="1"/>
                      <c:pt idx="0">
                        <c:v>direkt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CB2-4EB4-921E-ABFB62724170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'[eur_huf_holnap_integralva (3).xlsx]modell3'!$AW$230:$AW$301</c:f>
              <c:numCache>
                <c:formatCode>General</c:formatCode>
                <c:ptCount val="72"/>
                <c:pt idx="0">
                  <c:v>41949.2</c:v>
                </c:pt>
                <c:pt idx="1">
                  <c:v>28128.6</c:v>
                </c:pt>
                <c:pt idx="2">
                  <c:v>28128.1</c:v>
                </c:pt>
                <c:pt idx="3">
                  <c:v>27802.1</c:v>
                </c:pt>
                <c:pt idx="4">
                  <c:v>27829.599999999999</c:v>
                </c:pt>
                <c:pt idx="5">
                  <c:v>27328.1</c:v>
                </c:pt>
                <c:pt idx="6">
                  <c:v>26764.1</c:v>
                </c:pt>
                <c:pt idx="7">
                  <c:v>26513.599999999999</c:v>
                </c:pt>
                <c:pt idx="8">
                  <c:v>26458.6</c:v>
                </c:pt>
                <c:pt idx="9">
                  <c:v>20888.599999999999</c:v>
                </c:pt>
                <c:pt idx="10">
                  <c:v>20532.099999999999</c:v>
                </c:pt>
                <c:pt idx="11">
                  <c:v>20410.099999999999</c:v>
                </c:pt>
                <c:pt idx="12">
                  <c:v>19967.099999999999</c:v>
                </c:pt>
                <c:pt idx="13">
                  <c:v>20063.099999999999</c:v>
                </c:pt>
                <c:pt idx="14">
                  <c:v>1017</c:v>
                </c:pt>
                <c:pt idx="15">
                  <c:v>350</c:v>
                </c:pt>
                <c:pt idx="16">
                  <c:v>350</c:v>
                </c:pt>
                <c:pt idx="17">
                  <c:v>350</c:v>
                </c:pt>
                <c:pt idx="18">
                  <c:v>350</c:v>
                </c:pt>
                <c:pt idx="19">
                  <c:v>323.5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731</c:v>
                </c:pt>
                <c:pt idx="24">
                  <c:v>731</c:v>
                </c:pt>
                <c:pt idx="25">
                  <c:v>731</c:v>
                </c:pt>
                <c:pt idx="26">
                  <c:v>731</c:v>
                </c:pt>
                <c:pt idx="27">
                  <c:v>731</c:v>
                </c:pt>
                <c:pt idx="28">
                  <c:v>731</c:v>
                </c:pt>
                <c:pt idx="29">
                  <c:v>733.5</c:v>
                </c:pt>
                <c:pt idx="30">
                  <c:v>14548.1</c:v>
                </c:pt>
                <c:pt idx="31">
                  <c:v>976.5</c:v>
                </c:pt>
                <c:pt idx="32">
                  <c:v>861</c:v>
                </c:pt>
                <c:pt idx="33">
                  <c:v>792.5</c:v>
                </c:pt>
                <c:pt idx="34">
                  <c:v>821</c:v>
                </c:pt>
                <c:pt idx="35">
                  <c:v>784.5</c:v>
                </c:pt>
                <c:pt idx="36">
                  <c:v>19753</c:v>
                </c:pt>
                <c:pt idx="37">
                  <c:v>13592</c:v>
                </c:pt>
                <c:pt idx="38">
                  <c:v>20684.099999999999</c:v>
                </c:pt>
                <c:pt idx="39">
                  <c:v>20964.099999999999</c:v>
                </c:pt>
                <c:pt idx="40">
                  <c:v>21122.6</c:v>
                </c:pt>
                <c:pt idx="41">
                  <c:v>40463.199999999997</c:v>
                </c:pt>
                <c:pt idx="42">
                  <c:v>40149.199999999997</c:v>
                </c:pt>
                <c:pt idx="43">
                  <c:v>40365.699999999997</c:v>
                </c:pt>
                <c:pt idx="44">
                  <c:v>40324.199999999997</c:v>
                </c:pt>
                <c:pt idx="45">
                  <c:v>40323.699999999997</c:v>
                </c:pt>
                <c:pt idx="46">
                  <c:v>40573.199999999997</c:v>
                </c:pt>
                <c:pt idx="47">
                  <c:v>40537.699999999997</c:v>
                </c:pt>
                <c:pt idx="48">
                  <c:v>40671.199999999997</c:v>
                </c:pt>
                <c:pt idx="49">
                  <c:v>41114.699999999997</c:v>
                </c:pt>
                <c:pt idx="50">
                  <c:v>40936.199999999997</c:v>
                </c:pt>
                <c:pt idx="51">
                  <c:v>27036.6</c:v>
                </c:pt>
                <c:pt idx="52">
                  <c:v>27037.1</c:v>
                </c:pt>
                <c:pt idx="53">
                  <c:v>26991.599999999999</c:v>
                </c:pt>
                <c:pt idx="54">
                  <c:v>26799.599999999999</c:v>
                </c:pt>
                <c:pt idx="55">
                  <c:v>26852.6</c:v>
                </c:pt>
                <c:pt idx="56">
                  <c:v>40311.1</c:v>
                </c:pt>
                <c:pt idx="57">
                  <c:v>41222.699999999997</c:v>
                </c:pt>
                <c:pt idx="58">
                  <c:v>27210.6</c:v>
                </c:pt>
                <c:pt idx="59">
                  <c:v>26980.1</c:v>
                </c:pt>
                <c:pt idx="60">
                  <c:v>26778.6</c:v>
                </c:pt>
                <c:pt idx="61">
                  <c:v>26753.1</c:v>
                </c:pt>
                <c:pt idx="62">
                  <c:v>39702.6</c:v>
                </c:pt>
                <c:pt idx="63">
                  <c:v>39870.1</c:v>
                </c:pt>
                <c:pt idx="64">
                  <c:v>40546.699999999997</c:v>
                </c:pt>
                <c:pt idx="65">
                  <c:v>26962.1</c:v>
                </c:pt>
                <c:pt idx="66">
                  <c:v>33594.1</c:v>
                </c:pt>
                <c:pt idx="67">
                  <c:v>33615.599999999999</c:v>
                </c:pt>
                <c:pt idx="68">
                  <c:v>33695.1</c:v>
                </c:pt>
                <c:pt idx="69">
                  <c:v>33224.1</c:v>
                </c:pt>
                <c:pt idx="70">
                  <c:v>7750.5</c:v>
                </c:pt>
                <c:pt idx="71">
                  <c:v>7636.5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'[eur_huf_holnap_integralva (3).xlsx]modell3'!$AW$229</c15:sqref>
                        </c15:formulaRef>
                      </c:ext>
                    </c:extLst>
                    <c:strCache>
                      <c:ptCount val="1"/>
                      <c:pt idx="0">
                        <c:v>inverz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CB2-4EB4-921E-ABFB62724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0704752"/>
        <c:axId val="1450709744"/>
      </c:lineChart>
      <c:catAx>
        <c:axId val="14507047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0709744"/>
        <c:crosses val="autoZero"/>
        <c:auto val="1"/>
        <c:lblAlgn val="ctr"/>
        <c:lblOffset val="100"/>
        <c:noMultiLvlLbl val="0"/>
      </c:catAx>
      <c:valAx>
        <c:axId val="145070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0704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EUR/HUF:</a:t>
            </a:r>
            <a:r>
              <a:rPr lang="hu-HU" baseline="0"/>
              <a:t> model1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'[eur_huf_holnap_integralva (3).xlsx]modell1'!$AV$230:$AV$301</c:f>
              <c:numCache>
                <c:formatCode>General</c:formatCode>
                <c:ptCount val="72"/>
                <c:pt idx="0">
                  <c:v>0</c:v>
                </c:pt>
                <c:pt idx="1">
                  <c:v>0</c:v>
                </c:pt>
                <c:pt idx="2">
                  <c:v>1378.5</c:v>
                </c:pt>
                <c:pt idx="3">
                  <c:v>1378.5</c:v>
                </c:pt>
                <c:pt idx="4">
                  <c:v>2510</c:v>
                </c:pt>
                <c:pt idx="5">
                  <c:v>5694.5</c:v>
                </c:pt>
                <c:pt idx="6">
                  <c:v>8821.5</c:v>
                </c:pt>
                <c:pt idx="7">
                  <c:v>11260</c:v>
                </c:pt>
                <c:pt idx="8">
                  <c:v>15013</c:v>
                </c:pt>
                <c:pt idx="9">
                  <c:v>19774.5</c:v>
                </c:pt>
                <c:pt idx="10">
                  <c:v>20283</c:v>
                </c:pt>
                <c:pt idx="11">
                  <c:v>24917</c:v>
                </c:pt>
                <c:pt idx="12">
                  <c:v>25873</c:v>
                </c:pt>
                <c:pt idx="13">
                  <c:v>28212.5</c:v>
                </c:pt>
                <c:pt idx="14">
                  <c:v>30956</c:v>
                </c:pt>
                <c:pt idx="15">
                  <c:v>39792.9</c:v>
                </c:pt>
                <c:pt idx="16">
                  <c:v>39793.5</c:v>
                </c:pt>
                <c:pt idx="17">
                  <c:v>39793.5</c:v>
                </c:pt>
                <c:pt idx="18">
                  <c:v>40160.400000000001</c:v>
                </c:pt>
                <c:pt idx="19">
                  <c:v>41252.400000000001</c:v>
                </c:pt>
                <c:pt idx="20">
                  <c:v>41292.9</c:v>
                </c:pt>
                <c:pt idx="21">
                  <c:v>41245.9</c:v>
                </c:pt>
                <c:pt idx="22">
                  <c:v>41314.400000000001</c:v>
                </c:pt>
                <c:pt idx="23">
                  <c:v>41313.9</c:v>
                </c:pt>
                <c:pt idx="24">
                  <c:v>41313.300000000003</c:v>
                </c:pt>
                <c:pt idx="25">
                  <c:v>41282.9</c:v>
                </c:pt>
                <c:pt idx="26">
                  <c:v>41268.5</c:v>
                </c:pt>
                <c:pt idx="27">
                  <c:v>41060</c:v>
                </c:pt>
                <c:pt idx="28">
                  <c:v>40531.9</c:v>
                </c:pt>
                <c:pt idx="29">
                  <c:v>35773.5</c:v>
                </c:pt>
                <c:pt idx="30">
                  <c:v>38441.5</c:v>
                </c:pt>
                <c:pt idx="31">
                  <c:v>38679</c:v>
                </c:pt>
                <c:pt idx="32">
                  <c:v>37716.400000000001</c:v>
                </c:pt>
                <c:pt idx="33">
                  <c:v>41201.9</c:v>
                </c:pt>
                <c:pt idx="34">
                  <c:v>30671.9</c:v>
                </c:pt>
                <c:pt idx="35">
                  <c:v>26401</c:v>
                </c:pt>
                <c:pt idx="36">
                  <c:v>23175.5</c:v>
                </c:pt>
                <c:pt idx="37">
                  <c:v>21859</c:v>
                </c:pt>
                <c:pt idx="38">
                  <c:v>12679</c:v>
                </c:pt>
                <c:pt idx="39">
                  <c:v>14811</c:v>
                </c:pt>
                <c:pt idx="40">
                  <c:v>9597.5</c:v>
                </c:pt>
                <c:pt idx="41">
                  <c:v>9597.5</c:v>
                </c:pt>
                <c:pt idx="42">
                  <c:v>9597.5</c:v>
                </c:pt>
                <c:pt idx="43">
                  <c:v>8978.5</c:v>
                </c:pt>
                <c:pt idx="44">
                  <c:v>7611</c:v>
                </c:pt>
                <c:pt idx="45">
                  <c:v>4991.5</c:v>
                </c:pt>
                <c:pt idx="46">
                  <c:v>424</c:v>
                </c:pt>
                <c:pt idx="47">
                  <c:v>1464.5</c:v>
                </c:pt>
                <c:pt idx="48">
                  <c:v>1464.5</c:v>
                </c:pt>
                <c:pt idx="49">
                  <c:v>1464.5</c:v>
                </c:pt>
                <c:pt idx="50">
                  <c:v>1040.5</c:v>
                </c:pt>
                <c:pt idx="51">
                  <c:v>1464.5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1492</c:v>
                </c:pt>
                <c:pt idx="56">
                  <c:v>0</c:v>
                </c:pt>
                <c:pt idx="57">
                  <c:v>0</c:v>
                </c:pt>
                <c:pt idx="58">
                  <c:v>4274.5</c:v>
                </c:pt>
                <c:pt idx="59">
                  <c:v>7514</c:v>
                </c:pt>
                <c:pt idx="60">
                  <c:v>8645.5</c:v>
                </c:pt>
                <c:pt idx="61">
                  <c:v>8639.5</c:v>
                </c:pt>
                <c:pt idx="62">
                  <c:v>11604</c:v>
                </c:pt>
                <c:pt idx="63">
                  <c:v>12819.5</c:v>
                </c:pt>
                <c:pt idx="64">
                  <c:v>9776</c:v>
                </c:pt>
                <c:pt idx="65">
                  <c:v>10040.5</c:v>
                </c:pt>
                <c:pt idx="66">
                  <c:v>11463.5</c:v>
                </c:pt>
                <c:pt idx="67">
                  <c:v>15368</c:v>
                </c:pt>
                <c:pt idx="68">
                  <c:v>15368</c:v>
                </c:pt>
                <c:pt idx="69">
                  <c:v>16452</c:v>
                </c:pt>
                <c:pt idx="70">
                  <c:v>15867</c:v>
                </c:pt>
                <c:pt idx="7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18-4800-BAB3-13F63BF9E16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'[eur_huf_holnap_integralva (3).xlsx]modell1'!$AW$230:$AW$301</c:f>
              <c:numCache>
                <c:formatCode>General</c:formatCode>
                <c:ptCount val="72"/>
                <c:pt idx="0">
                  <c:v>42021.4</c:v>
                </c:pt>
                <c:pt idx="1">
                  <c:v>42141.4</c:v>
                </c:pt>
                <c:pt idx="2">
                  <c:v>40763.4</c:v>
                </c:pt>
                <c:pt idx="3">
                  <c:v>40763.4</c:v>
                </c:pt>
                <c:pt idx="4">
                  <c:v>39741.9</c:v>
                </c:pt>
                <c:pt idx="5">
                  <c:v>36056.400000000001</c:v>
                </c:pt>
                <c:pt idx="6">
                  <c:v>33418.9</c:v>
                </c:pt>
                <c:pt idx="7">
                  <c:v>31093.9</c:v>
                </c:pt>
                <c:pt idx="8">
                  <c:v>27364.9</c:v>
                </c:pt>
                <c:pt idx="9">
                  <c:v>22603.4</c:v>
                </c:pt>
                <c:pt idx="10">
                  <c:v>22094.400000000001</c:v>
                </c:pt>
                <c:pt idx="11">
                  <c:v>17751.400000000001</c:v>
                </c:pt>
                <c:pt idx="12">
                  <c:v>16916.400000000001</c:v>
                </c:pt>
                <c:pt idx="13">
                  <c:v>14769.4</c:v>
                </c:pt>
                <c:pt idx="14">
                  <c:v>12338.4</c:v>
                </c:pt>
                <c:pt idx="15">
                  <c:v>2168</c:v>
                </c:pt>
                <c:pt idx="16">
                  <c:v>2168</c:v>
                </c:pt>
                <c:pt idx="17">
                  <c:v>2168</c:v>
                </c:pt>
                <c:pt idx="18">
                  <c:v>1760.5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239</c:v>
                </c:pt>
                <c:pt idx="29">
                  <c:v>5427.5</c:v>
                </c:pt>
                <c:pt idx="30">
                  <c:v>2760</c:v>
                </c:pt>
                <c:pt idx="31">
                  <c:v>2522.5</c:v>
                </c:pt>
                <c:pt idx="32">
                  <c:v>3485</c:v>
                </c:pt>
                <c:pt idx="33">
                  <c:v>0</c:v>
                </c:pt>
                <c:pt idx="34">
                  <c:v>10158.4</c:v>
                </c:pt>
                <c:pt idx="35">
                  <c:v>14553.4</c:v>
                </c:pt>
                <c:pt idx="36">
                  <c:v>17106.400000000001</c:v>
                </c:pt>
                <c:pt idx="37">
                  <c:v>18422.900000000001</c:v>
                </c:pt>
                <c:pt idx="38">
                  <c:v>27603.4</c:v>
                </c:pt>
                <c:pt idx="39">
                  <c:v>25367.4</c:v>
                </c:pt>
                <c:pt idx="40">
                  <c:v>30512.400000000001</c:v>
                </c:pt>
                <c:pt idx="41">
                  <c:v>30906.400000000001</c:v>
                </c:pt>
                <c:pt idx="42">
                  <c:v>30593.4</c:v>
                </c:pt>
                <c:pt idx="43">
                  <c:v>31386.9</c:v>
                </c:pt>
                <c:pt idx="44">
                  <c:v>32754.9</c:v>
                </c:pt>
                <c:pt idx="45">
                  <c:v>35373.9</c:v>
                </c:pt>
                <c:pt idx="46">
                  <c:v>40190.9</c:v>
                </c:pt>
                <c:pt idx="47">
                  <c:v>39115.4</c:v>
                </c:pt>
                <c:pt idx="48">
                  <c:v>39248.400000000001</c:v>
                </c:pt>
                <c:pt idx="49">
                  <c:v>39692.400000000001</c:v>
                </c:pt>
                <c:pt idx="50">
                  <c:v>40010.400000000001</c:v>
                </c:pt>
                <c:pt idx="51">
                  <c:v>39585.9</c:v>
                </c:pt>
                <c:pt idx="52">
                  <c:v>41049.4</c:v>
                </c:pt>
                <c:pt idx="53">
                  <c:v>41041.9</c:v>
                </c:pt>
                <c:pt idx="54">
                  <c:v>40850.9</c:v>
                </c:pt>
                <c:pt idx="55">
                  <c:v>39089.4</c:v>
                </c:pt>
                <c:pt idx="56">
                  <c:v>41444.9</c:v>
                </c:pt>
                <c:pt idx="57">
                  <c:v>41259.9</c:v>
                </c:pt>
                <c:pt idx="58">
                  <c:v>36985.9</c:v>
                </c:pt>
                <c:pt idx="59">
                  <c:v>33746.400000000001</c:v>
                </c:pt>
                <c:pt idx="60">
                  <c:v>32185.4</c:v>
                </c:pt>
                <c:pt idx="61">
                  <c:v>32164.9</c:v>
                </c:pt>
                <c:pt idx="62">
                  <c:v>29163.4</c:v>
                </c:pt>
                <c:pt idx="63">
                  <c:v>28180.9</c:v>
                </c:pt>
                <c:pt idx="64">
                  <c:v>31101.9</c:v>
                </c:pt>
                <c:pt idx="65">
                  <c:v>30837.4</c:v>
                </c:pt>
                <c:pt idx="66">
                  <c:v>29413.9</c:v>
                </c:pt>
                <c:pt idx="67">
                  <c:v>25567.9</c:v>
                </c:pt>
                <c:pt idx="68">
                  <c:v>26065.9</c:v>
                </c:pt>
                <c:pt idx="69">
                  <c:v>24603.4</c:v>
                </c:pt>
                <c:pt idx="70">
                  <c:v>25581.9</c:v>
                </c:pt>
                <c:pt idx="7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18-4800-BAB3-13F63BF9E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6423648"/>
        <c:axId val="1466425728"/>
      </c:lineChart>
      <c:catAx>
        <c:axId val="14664236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6425728"/>
        <c:crosses val="autoZero"/>
        <c:auto val="1"/>
        <c:lblAlgn val="ctr"/>
        <c:lblOffset val="100"/>
        <c:noMultiLvlLbl val="0"/>
      </c:catAx>
      <c:valAx>
        <c:axId val="14664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642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Tourism: step1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'[stadat_turizmus_kovetkezo_negyedev (1).xlsx]step1'!$X$71:$X$89</c:f>
              <c:numCache>
                <c:formatCode>General</c:formatCode>
                <c:ptCount val="19"/>
                <c:pt idx="0">
                  <c:v>1734.9</c:v>
                </c:pt>
                <c:pt idx="1">
                  <c:v>2973.1</c:v>
                </c:pt>
                <c:pt idx="2">
                  <c:v>3301.2999999999997</c:v>
                </c:pt>
                <c:pt idx="3">
                  <c:v>1929.7000000000003</c:v>
                </c:pt>
                <c:pt idx="4">
                  <c:v>1801.8000000000002</c:v>
                </c:pt>
                <c:pt idx="5">
                  <c:v>2796.8</c:v>
                </c:pt>
                <c:pt idx="6">
                  <c:v>3059.1000000000004</c:v>
                </c:pt>
                <c:pt idx="7">
                  <c:v>788.80000000000007</c:v>
                </c:pt>
                <c:pt idx="8">
                  <c:v>348.3</c:v>
                </c:pt>
                <c:pt idx="9">
                  <c:v>1462.3</c:v>
                </c:pt>
                <c:pt idx="10">
                  <c:v>1698.3</c:v>
                </c:pt>
                <c:pt idx="11">
                  <c:v>0</c:v>
                </c:pt>
                <c:pt idx="12">
                  <c:v>0</c:v>
                </c:pt>
                <c:pt idx="13">
                  <c:v>1698.3</c:v>
                </c:pt>
                <c:pt idx="14">
                  <c:v>2488.1999999999998</c:v>
                </c:pt>
                <c:pt idx="15">
                  <c:v>1162.9000000000001</c:v>
                </c:pt>
                <c:pt idx="16">
                  <c:v>1162.9000000000001</c:v>
                </c:pt>
                <c:pt idx="17">
                  <c:v>2796.8</c:v>
                </c:pt>
                <c:pt idx="18">
                  <c:v>3407.3999999999996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'[stadat_turizmus_kovetkezo_negyedev (1).xlsx]step1'!$X$70</c15:sqref>
                        </c15:formulaRef>
                      </c:ext>
                    </c:extLst>
                    <c:strCache>
                      <c:ptCount val="1"/>
                      <c:pt idx="0">
                        <c:v>direkt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F96-4958-98B7-AA976F3C2A23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'[stadat_turizmus_kovetkezo_negyedev (1).xlsx]step1'!$Y$71:$Y$89</c:f>
              <c:numCache>
                <c:formatCode>General</c:formatCode>
                <c:ptCount val="19"/>
                <c:pt idx="0">
                  <c:v>1841.5</c:v>
                </c:pt>
                <c:pt idx="1">
                  <c:v>1727.6000000000001</c:v>
                </c:pt>
                <c:pt idx="2">
                  <c:v>0</c:v>
                </c:pt>
                <c:pt idx="3">
                  <c:v>1129.9000000000001</c:v>
                </c:pt>
                <c:pt idx="4">
                  <c:v>1429.8000000000002</c:v>
                </c:pt>
                <c:pt idx="5">
                  <c:v>1541.6000000000001</c:v>
                </c:pt>
                <c:pt idx="6">
                  <c:v>0</c:v>
                </c:pt>
                <c:pt idx="7">
                  <c:v>1099.5</c:v>
                </c:pt>
                <c:pt idx="8">
                  <c:v>1841.5</c:v>
                </c:pt>
                <c:pt idx="9">
                  <c:v>2411.9</c:v>
                </c:pt>
                <c:pt idx="10">
                  <c:v>30.4</c:v>
                </c:pt>
                <c:pt idx="11">
                  <c:v>1841.5</c:v>
                </c:pt>
                <c:pt idx="12">
                  <c:v>2411.9</c:v>
                </c:pt>
                <c:pt idx="13">
                  <c:v>1841.5</c:v>
                </c:pt>
                <c:pt idx="14">
                  <c:v>0</c:v>
                </c:pt>
                <c:pt idx="15">
                  <c:v>1841.5</c:v>
                </c:pt>
                <c:pt idx="16">
                  <c:v>1841.5</c:v>
                </c:pt>
                <c:pt idx="17">
                  <c:v>1429.8000000000002</c:v>
                </c:pt>
                <c:pt idx="18">
                  <c:v>1129.9000000000001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'[stadat_turizmus_kovetkezo_negyedev (1).xlsx]step1'!$Y$70</c15:sqref>
                        </c15:formulaRef>
                      </c:ext>
                    </c:extLst>
                    <c:strCache>
                      <c:ptCount val="1"/>
                      <c:pt idx="0">
                        <c:v>inverz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F96-4958-98B7-AA976F3C2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81568"/>
        <c:axId val="26182400"/>
      </c:line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'[stadat_turizmus_kovetkezo_negyedev (1).xlsx]step1'!$Z$71:$Z$89</c:f>
              <c:numCache>
                <c:formatCode>General</c:formatCode>
                <c:ptCount val="19"/>
                <c:pt idx="0">
                  <c:v>3576.4</c:v>
                </c:pt>
                <c:pt idx="1">
                  <c:v>4700.7</c:v>
                </c:pt>
                <c:pt idx="2">
                  <c:v>3301.2999999999997</c:v>
                </c:pt>
                <c:pt idx="3">
                  <c:v>3059.6000000000004</c:v>
                </c:pt>
                <c:pt idx="4">
                  <c:v>3231.6000000000004</c:v>
                </c:pt>
                <c:pt idx="5">
                  <c:v>4338.4000000000005</c:v>
                </c:pt>
                <c:pt idx="6">
                  <c:v>3059.1000000000004</c:v>
                </c:pt>
                <c:pt idx="7">
                  <c:v>1888.3000000000002</c:v>
                </c:pt>
                <c:pt idx="8">
                  <c:v>2189.8000000000002</c:v>
                </c:pt>
                <c:pt idx="9">
                  <c:v>3874.2</c:v>
                </c:pt>
                <c:pt idx="10">
                  <c:v>1728.7</c:v>
                </c:pt>
                <c:pt idx="11">
                  <c:v>1841.5</c:v>
                </c:pt>
                <c:pt idx="12">
                  <c:v>2411.9</c:v>
                </c:pt>
                <c:pt idx="13">
                  <c:v>3539.8</c:v>
                </c:pt>
                <c:pt idx="14">
                  <c:v>2488.1999999999998</c:v>
                </c:pt>
                <c:pt idx="15">
                  <c:v>3004.4</c:v>
                </c:pt>
                <c:pt idx="16">
                  <c:v>3004.4</c:v>
                </c:pt>
                <c:pt idx="17">
                  <c:v>4226.6000000000004</c:v>
                </c:pt>
                <c:pt idx="18">
                  <c:v>4537.2999999999993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'[stadat_turizmus_kovetkezo_negyedev (1).xlsx]step1'!$Z$70</c15:sqref>
                        </c15:formulaRef>
                      </c:ext>
                    </c:extLst>
                    <c:strCache>
                      <c:ptCount val="1"/>
                      <c:pt idx="0">
                        <c:v>összeg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2F96-4958-98B7-AA976F3C2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9795968"/>
        <c:axId val="1979795552"/>
      </c:lineChart>
      <c:catAx>
        <c:axId val="2618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82400"/>
        <c:crosses val="autoZero"/>
        <c:auto val="1"/>
        <c:lblAlgn val="ctr"/>
        <c:lblOffset val="100"/>
        <c:noMultiLvlLbl val="0"/>
      </c:catAx>
      <c:valAx>
        <c:axId val="2618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81568"/>
        <c:crosses val="autoZero"/>
        <c:crossBetween val="between"/>
      </c:valAx>
      <c:valAx>
        <c:axId val="19797955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795968"/>
        <c:crosses val="max"/>
        <c:crossBetween val="between"/>
      </c:valAx>
      <c:catAx>
        <c:axId val="1979795968"/>
        <c:scaling>
          <c:orientation val="minMax"/>
        </c:scaling>
        <c:delete val="1"/>
        <c:axPos val="b"/>
        <c:majorTickMark val="out"/>
        <c:minorTickMark val="none"/>
        <c:tickLblPos val="nextTo"/>
        <c:crossAx val="1979795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Tourism:</a:t>
            </a:r>
            <a:r>
              <a:rPr lang="hu-HU" baseline="0"/>
              <a:t> </a:t>
            </a:r>
            <a:r>
              <a:rPr lang="hu-HU"/>
              <a:t>step2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'[stadat_turizmus_kovetkezo_negyedev (1).xlsx]step2'!$X$71:$X$89</c:f>
              <c:numCache>
                <c:formatCode>General</c:formatCode>
                <c:ptCount val="19"/>
                <c:pt idx="0">
                  <c:v>1915.8</c:v>
                </c:pt>
                <c:pt idx="1">
                  <c:v>3215.2</c:v>
                </c:pt>
                <c:pt idx="2">
                  <c:v>3311.8</c:v>
                </c:pt>
                <c:pt idx="3">
                  <c:v>2381.5</c:v>
                </c:pt>
                <c:pt idx="4">
                  <c:v>2561.9</c:v>
                </c:pt>
                <c:pt idx="5">
                  <c:v>2619.1999999999998</c:v>
                </c:pt>
                <c:pt idx="6">
                  <c:v>3068.9</c:v>
                </c:pt>
                <c:pt idx="7">
                  <c:v>1223.2</c:v>
                </c:pt>
                <c:pt idx="8">
                  <c:v>143.69999999999999</c:v>
                </c:pt>
                <c:pt idx="9">
                  <c:v>1486.4</c:v>
                </c:pt>
                <c:pt idx="10">
                  <c:v>1843.5</c:v>
                </c:pt>
                <c:pt idx="11">
                  <c:v>0</c:v>
                </c:pt>
                <c:pt idx="12">
                  <c:v>0</c:v>
                </c:pt>
                <c:pt idx="13">
                  <c:v>1723.6</c:v>
                </c:pt>
                <c:pt idx="14">
                  <c:v>2496.3000000000002</c:v>
                </c:pt>
                <c:pt idx="15">
                  <c:v>1306.5</c:v>
                </c:pt>
                <c:pt idx="16">
                  <c:v>1306.5</c:v>
                </c:pt>
                <c:pt idx="17">
                  <c:v>2619.1999999999998</c:v>
                </c:pt>
                <c:pt idx="18">
                  <c:v>1723.6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'[stadat_turizmus_kovetkezo_negyedev (1).xlsx]step2'!$X$70</c15:sqref>
                        </c15:formulaRef>
                      </c:ext>
                    </c:extLst>
                    <c:strCache>
                      <c:ptCount val="1"/>
                      <c:pt idx="0">
                        <c:v>direkt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564-435E-9985-D671B080B68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'[stadat_turizmus_kovetkezo_negyedev (1).xlsx]step2'!$Y$71:$Y$89</c:f>
              <c:numCache>
                <c:formatCode>General</c:formatCode>
                <c:ptCount val="19"/>
                <c:pt idx="0">
                  <c:v>1707.1000000000001</c:v>
                </c:pt>
                <c:pt idx="1">
                  <c:v>1500.3</c:v>
                </c:pt>
                <c:pt idx="2">
                  <c:v>0</c:v>
                </c:pt>
                <c:pt idx="3">
                  <c:v>687.4</c:v>
                </c:pt>
                <c:pt idx="4">
                  <c:v>1017.7</c:v>
                </c:pt>
                <c:pt idx="5">
                  <c:v>1360.8</c:v>
                </c:pt>
                <c:pt idx="6">
                  <c:v>0</c:v>
                </c:pt>
                <c:pt idx="7">
                  <c:v>671.4</c:v>
                </c:pt>
                <c:pt idx="8">
                  <c:v>1707.1000000000001</c:v>
                </c:pt>
                <c:pt idx="9">
                  <c:v>2279.1999999999998</c:v>
                </c:pt>
                <c:pt idx="10">
                  <c:v>0</c:v>
                </c:pt>
                <c:pt idx="11">
                  <c:v>1707.1000000000001</c:v>
                </c:pt>
                <c:pt idx="12">
                  <c:v>2279.1999999999998</c:v>
                </c:pt>
                <c:pt idx="13">
                  <c:v>1707.1000000000001</c:v>
                </c:pt>
                <c:pt idx="14">
                  <c:v>0</c:v>
                </c:pt>
                <c:pt idx="15">
                  <c:v>1707.1000000000001</c:v>
                </c:pt>
                <c:pt idx="16">
                  <c:v>1707.1000000000001</c:v>
                </c:pt>
                <c:pt idx="17">
                  <c:v>1017.7</c:v>
                </c:pt>
                <c:pt idx="18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'[stadat_turizmus_kovetkezo_negyedev (1).xlsx]step2'!$Y$70</c15:sqref>
                        </c15:formulaRef>
                      </c:ext>
                    </c:extLst>
                    <c:strCache>
                      <c:ptCount val="1"/>
                      <c:pt idx="0">
                        <c:v>inverz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564-435E-9985-D671B080B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90752"/>
        <c:axId val="81886592"/>
      </c:line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'[stadat_turizmus_kovetkezo_negyedev (1).xlsx]step2'!$Z$71:$Z$89</c:f>
              <c:numCache>
                <c:formatCode>General</c:formatCode>
                <c:ptCount val="19"/>
                <c:pt idx="0">
                  <c:v>3622.9</c:v>
                </c:pt>
                <c:pt idx="1">
                  <c:v>4715.5</c:v>
                </c:pt>
                <c:pt idx="2">
                  <c:v>3311.8</c:v>
                </c:pt>
                <c:pt idx="3">
                  <c:v>3068.9</c:v>
                </c:pt>
                <c:pt idx="4">
                  <c:v>3579.6000000000004</c:v>
                </c:pt>
                <c:pt idx="5">
                  <c:v>3980</c:v>
                </c:pt>
                <c:pt idx="6">
                  <c:v>3068.9</c:v>
                </c:pt>
                <c:pt idx="7">
                  <c:v>1894.6</c:v>
                </c:pt>
                <c:pt idx="8">
                  <c:v>1850.8000000000002</c:v>
                </c:pt>
                <c:pt idx="9">
                  <c:v>3765.6</c:v>
                </c:pt>
                <c:pt idx="10">
                  <c:v>1843.5</c:v>
                </c:pt>
                <c:pt idx="11">
                  <c:v>1707.1000000000001</c:v>
                </c:pt>
                <c:pt idx="12">
                  <c:v>2279.1999999999998</c:v>
                </c:pt>
                <c:pt idx="13">
                  <c:v>3430.7</c:v>
                </c:pt>
                <c:pt idx="14">
                  <c:v>2496.3000000000002</c:v>
                </c:pt>
                <c:pt idx="15">
                  <c:v>3013.6000000000004</c:v>
                </c:pt>
                <c:pt idx="16">
                  <c:v>3013.6000000000004</c:v>
                </c:pt>
                <c:pt idx="17">
                  <c:v>3636.8999999999996</c:v>
                </c:pt>
                <c:pt idx="18">
                  <c:v>1723.6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'[stadat_turizmus_kovetkezo_negyedev (1).xlsx]step2'!$Z$70</c15:sqref>
                        </c15:formulaRef>
                      </c:ext>
                    </c:extLst>
                    <c:strCache>
                      <c:ptCount val="1"/>
                      <c:pt idx="0">
                        <c:v>összeg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5564-435E-9985-D671B080B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74576"/>
        <c:axId val="90269584"/>
      </c:lineChart>
      <c:catAx>
        <c:axId val="818907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86592"/>
        <c:crosses val="autoZero"/>
        <c:auto val="1"/>
        <c:lblAlgn val="ctr"/>
        <c:lblOffset val="100"/>
        <c:noMultiLvlLbl val="0"/>
      </c:catAx>
      <c:valAx>
        <c:axId val="8188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90752"/>
        <c:crosses val="autoZero"/>
        <c:crossBetween val="between"/>
      </c:valAx>
      <c:valAx>
        <c:axId val="9026958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74576"/>
        <c:crosses val="max"/>
        <c:crossBetween val="between"/>
      </c:valAx>
      <c:catAx>
        <c:axId val="90274576"/>
        <c:scaling>
          <c:orientation val="minMax"/>
        </c:scaling>
        <c:delete val="1"/>
        <c:axPos val="b"/>
        <c:majorTickMark val="out"/>
        <c:minorTickMark val="none"/>
        <c:tickLblPos val="nextTo"/>
        <c:crossAx val="90269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Tourism:step3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'[stadat_turizmus_kovetkezo_negyedev (1).xlsx]step3'!$X$71:$X$89</c:f>
              <c:numCache>
                <c:formatCode>General</c:formatCode>
                <c:ptCount val="19"/>
                <c:pt idx="0">
                  <c:v>1866</c:v>
                </c:pt>
                <c:pt idx="1">
                  <c:v>3145.8999999999996</c:v>
                </c:pt>
                <c:pt idx="2">
                  <c:v>3291.8</c:v>
                </c:pt>
                <c:pt idx="3">
                  <c:v>2119.7000000000003</c:v>
                </c:pt>
                <c:pt idx="4">
                  <c:v>2007.6000000000001</c:v>
                </c:pt>
                <c:pt idx="5">
                  <c:v>3000.5</c:v>
                </c:pt>
                <c:pt idx="6">
                  <c:v>3050.3</c:v>
                </c:pt>
                <c:pt idx="7">
                  <c:v>1043.6000000000001</c:v>
                </c:pt>
                <c:pt idx="8">
                  <c:v>347.2</c:v>
                </c:pt>
                <c:pt idx="9">
                  <c:v>1593.2</c:v>
                </c:pt>
                <c:pt idx="10">
                  <c:v>1829.5</c:v>
                </c:pt>
                <c:pt idx="11">
                  <c:v>0</c:v>
                </c:pt>
                <c:pt idx="12">
                  <c:v>0</c:v>
                </c:pt>
                <c:pt idx="13">
                  <c:v>1829.5</c:v>
                </c:pt>
                <c:pt idx="14">
                  <c:v>2481.3000000000002</c:v>
                </c:pt>
                <c:pt idx="15">
                  <c:v>1295.3000000000002</c:v>
                </c:pt>
                <c:pt idx="16">
                  <c:v>1295.3000000000002</c:v>
                </c:pt>
                <c:pt idx="17">
                  <c:v>3000.5</c:v>
                </c:pt>
                <c:pt idx="18">
                  <c:v>3171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'[stadat_turizmus_kovetkezo_negyedev (1).xlsx]step3'!$X$70</c15:sqref>
                        </c15:formulaRef>
                      </c:ext>
                    </c:extLst>
                    <c:strCache>
                      <c:ptCount val="1"/>
                      <c:pt idx="0">
                        <c:v>direkt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3B7-424C-9E35-EF62477E9CBD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'[stadat_turizmus_kovetkezo_negyedev (1).xlsx]step3'!$Y$71:$Y$89</c:f>
              <c:numCache>
                <c:formatCode>General</c:formatCode>
                <c:ptCount val="19"/>
                <c:pt idx="0">
                  <c:v>1699.5</c:v>
                </c:pt>
                <c:pt idx="1">
                  <c:v>1540.8</c:v>
                </c:pt>
                <c:pt idx="2">
                  <c:v>0</c:v>
                </c:pt>
                <c:pt idx="3">
                  <c:v>930.1</c:v>
                </c:pt>
                <c:pt idx="4">
                  <c:v>1213.5999999999999</c:v>
                </c:pt>
                <c:pt idx="5">
                  <c:v>1325.1</c:v>
                </c:pt>
                <c:pt idx="6">
                  <c:v>0</c:v>
                </c:pt>
                <c:pt idx="7">
                  <c:v>839.2</c:v>
                </c:pt>
                <c:pt idx="8">
                  <c:v>1699.5</c:v>
                </c:pt>
                <c:pt idx="9">
                  <c:v>2268.1</c:v>
                </c:pt>
                <c:pt idx="10">
                  <c:v>0</c:v>
                </c:pt>
                <c:pt idx="11">
                  <c:v>1699.5</c:v>
                </c:pt>
                <c:pt idx="12">
                  <c:v>2268.1</c:v>
                </c:pt>
                <c:pt idx="13">
                  <c:v>1699.5</c:v>
                </c:pt>
                <c:pt idx="14">
                  <c:v>0</c:v>
                </c:pt>
                <c:pt idx="15">
                  <c:v>1699.5</c:v>
                </c:pt>
                <c:pt idx="16">
                  <c:v>1699.5</c:v>
                </c:pt>
                <c:pt idx="17">
                  <c:v>1213.5999999999999</c:v>
                </c:pt>
                <c:pt idx="18">
                  <c:v>839.2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'[stadat_turizmus_kovetkezo_negyedev (1).xlsx]step3'!$Y$70</c15:sqref>
                        </c15:formulaRef>
                      </c:ext>
                    </c:extLst>
                    <c:strCache>
                      <c:ptCount val="1"/>
                      <c:pt idx="0">
                        <c:v>inverz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3B7-424C-9E35-EF62477E9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7904"/>
        <c:axId val="22987072"/>
      </c:line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'[stadat_turizmus_kovetkezo_negyedev (1).xlsx]step3'!$Z$71:$Z$89</c:f>
              <c:numCache>
                <c:formatCode>General</c:formatCode>
                <c:ptCount val="19"/>
                <c:pt idx="0">
                  <c:v>3565.5</c:v>
                </c:pt>
                <c:pt idx="1">
                  <c:v>4686.7</c:v>
                </c:pt>
                <c:pt idx="2">
                  <c:v>3291.8</c:v>
                </c:pt>
                <c:pt idx="3">
                  <c:v>3049.8</c:v>
                </c:pt>
                <c:pt idx="4">
                  <c:v>3221.2</c:v>
                </c:pt>
                <c:pt idx="5">
                  <c:v>4325.6000000000004</c:v>
                </c:pt>
                <c:pt idx="6">
                  <c:v>3050.3</c:v>
                </c:pt>
                <c:pt idx="7">
                  <c:v>1882.8000000000002</c:v>
                </c:pt>
                <c:pt idx="8">
                  <c:v>2046.7</c:v>
                </c:pt>
                <c:pt idx="9">
                  <c:v>3861.3</c:v>
                </c:pt>
                <c:pt idx="10">
                  <c:v>1829.5</c:v>
                </c:pt>
                <c:pt idx="11">
                  <c:v>1699.5</c:v>
                </c:pt>
                <c:pt idx="12">
                  <c:v>2268.1</c:v>
                </c:pt>
                <c:pt idx="13">
                  <c:v>3529</c:v>
                </c:pt>
                <c:pt idx="14">
                  <c:v>2481.3000000000002</c:v>
                </c:pt>
                <c:pt idx="15">
                  <c:v>2994.8</c:v>
                </c:pt>
                <c:pt idx="16">
                  <c:v>2994.8</c:v>
                </c:pt>
                <c:pt idx="17">
                  <c:v>4214.1000000000004</c:v>
                </c:pt>
                <c:pt idx="18">
                  <c:v>4010.2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'[stadat_turizmus_kovetkezo_negyedev (1).xlsx]step3'!$Z$70</c15:sqref>
                        </c15:formulaRef>
                      </c:ext>
                    </c:extLst>
                    <c:strCache>
                      <c:ptCount val="1"/>
                      <c:pt idx="0">
                        <c:v>összeg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F3B7-424C-9E35-EF62477E9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85808"/>
        <c:axId val="88586640"/>
      </c:lineChart>
      <c:catAx>
        <c:axId val="229879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7072"/>
        <c:crosses val="autoZero"/>
        <c:auto val="1"/>
        <c:lblAlgn val="ctr"/>
        <c:lblOffset val="100"/>
        <c:noMultiLvlLbl val="0"/>
      </c:catAx>
      <c:valAx>
        <c:axId val="2298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7904"/>
        <c:crosses val="autoZero"/>
        <c:crossBetween val="between"/>
      </c:valAx>
      <c:valAx>
        <c:axId val="8858664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85808"/>
        <c:crosses val="max"/>
        <c:crossBetween val="between"/>
      </c:valAx>
      <c:catAx>
        <c:axId val="88585808"/>
        <c:scaling>
          <c:orientation val="minMax"/>
        </c:scaling>
        <c:delete val="1"/>
        <c:axPos val="b"/>
        <c:majorTickMark val="out"/>
        <c:minorTickMark val="none"/>
        <c:tickLblPos val="nextTo"/>
        <c:crossAx val="88586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Winter</a:t>
            </a:r>
            <a:endParaRPr lang="hu-HU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'[tel_2022 (2).xlsx]coco7'!$BH$281:$BH$408</c:f>
              <c:numCache>
                <c:formatCode>General</c:formatCode>
                <c:ptCount val="128"/>
                <c:pt idx="0">
                  <c:v>9034.9</c:v>
                </c:pt>
                <c:pt idx="1">
                  <c:v>7338.5</c:v>
                </c:pt>
                <c:pt idx="2">
                  <c:v>5127.3</c:v>
                </c:pt>
                <c:pt idx="3">
                  <c:v>3234.3</c:v>
                </c:pt>
                <c:pt idx="4">
                  <c:v>2218.4</c:v>
                </c:pt>
                <c:pt idx="5">
                  <c:v>2541.3000000000002</c:v>
                </c:pt>
                <c:pt idx="6">
                  <c:v>3169.8</c:v>
                </c:pt>
                <c:pt idx="7">
                  <c:v>3617.3</c:v>
                </c:pt>
                <c:pt idx="8">
                  <c:v>4482.2000000000007</c:v>
                </c:pt>
                <c:pt idx="9">
                  <c:v>5981.6</c:v>
                </c:pt>
                <c:pt idx="10">
                  <c:v>8516.9</c:v>
                </c:pt>
                <c:pt idx="11">
                  <c:v>8838.9</c:v>
                </c:pt>
                <c:pt idx="12">
                  <c:v>8037.9</c:v>
                </c:pt>
                <c:pt idx="13">
                  <c:v>7399.5</c:v>
                </c:pt>
                <c:pt idx="14">
                  <c:v>5656.2000000000007</c:v>
                </c:pt>
                <c:pt idx="15">
                  <c:v>3733.8</c:v>
                </c:pt>
                <c:pt idx="16">
                  <c:v>2170.9</c:v>
                </c:pt>
                <c:pt idx="17">
                  <c:v>2547.3000000000002</c:v>
                </c:pt>
                <c:pt idx="18">
                  <c:v>2981.4</c:v>
                </c:pt>
                <c:pt idx="19">
                  <c:v>4234.8</c:v>
                </c:pt>
                <c:pt idx="20">
                  <c:v>4832.2000000000007</c:v>
                </c:pt>
                <c:pt idx="21">
                  <c:v>5758.7000000000007</c:v>
                </c:pt>
                <c:pt idx="22">
                  <c:v>8547.9</c:v>
                </c:pt>
                <c:pt idx="23">
                  <c:v>9567.9</c:v>
                </c:pt>
                <c:pt idx="24">
                  <c:v>9341.4</c:v>
                </c:pt>
                <c:pt idx="25">
                  <c:v>7954.1</c:v>
                </c:pt>
                <c:pt idx="26">
                  <c:v>5980.7000000000007</c:v>
                </c:pt>
                <c:pt idx="27">
                  <c:v>4275.8</c:v>
                </c:pt>
                <c:pt idx="28">
                  <c:v>2876.9</c:v>
                </c:pt>
                <c:pt idx="29">
                  <c:v>3431.3</c:v>
                </c:pt>
                <c:pt idx="30">
                  <c:v>3272.3</c:v>
                </c:pt>
                <c:pt idx="31">
                  <c:v>3907.3</c:v>
                </c:pt>
                <c:pt idx="32">
                  <c:v>4899.7000000000007</c:v>
                </c:pt>
                <c:pt idx="33">
                  <c:v>6287.1</c:v>
                </c:pt>
                <c:pt idx="34">
                  <c:v>8207.5</c:v>
                </c:pt>
                <c:pt idx="35">
                  <c:v>9348.4</c:v>
                </c:pt>
                <c:pt idx="36">
                  <c:v>9174.9</c:v>
                </c:pt>
                <c:pt idx="37">
                  <c:v>7817.9</c:v>
                </c:pt>
                <c:pt idx="38">
                  <c:v>5321.8</c:v>
                </c:pt>
                <c:pt idx="39">
                  <c:v>3741.3</c:v>
                </c:pt>
                <c:pt idx="40">
                  <c:v>2643.4</c:v>
                </c:pt>
                <c:pt idx="41">
                  <c:v>2722.9</c:v>
                </c:pt>
                <c:pt idx="42">
                  <c:v>3430.3</c:v>
                </c:pt>
                <c:pt idx="43">
                  <c:v>4034.3</c:v>
                </c:pt>
                <c:pt idx="44">
                  <c:v>5136.7000000000007</c:v>
                </c:pt>
                <c:pt idx="45">
                  <c:v>6809</c:v>
                </c:pt>
                <c:pt idx="46">
                  <c:v>8498.5</c:v>
                </c:pt>
                <c:pt idx="47">
                  <c:v>9078.4</c:v>
                </c:pt>
                <c:pt idx="48">
                  <c:v>8968.9</c:v>
                </c:pt>
                <c:pt idx="49">
                  <c:v>7537.9</c:v>
                </c:pt>
                <c:pt idx="50">
                  <c:v>6234.6</c:v>
                </c:pt>
                <c:pt idx="51">
                  <c:v>4187.8</c:v>
                </c:pt>
                <c:pt idx="52">
                  <c:v>3649.8</c:v>
                </c:pt>
                <c:pt idx="53">
                  <c:v>3890.8</c:v>
                </c:pt>
                <c:pt idx="54">
                  <c:v>4213.8</c:v>
                </c:pt>
                <c:pt idx="55">
                  <c:v>4367.8</c:v>
                </c:pt>
                <c:pt idx="56">
                  <c:v>4778.2000000000007</c:v>
                </c:pt>
                <c:pt idx="57">
                  <c:v>6358.6</c:v>
                </c:pt>
                <c:pt idx="58">
                  <c:v>8324.5</c:v>
                </c:pt>
                <c:pt idx="59">
                  <c:v>9296.9</c:v>
                </c:pt>
                <c:pt idx="60">
                  <c:v>9200.4</c:v>
                </c:pt>
                <c:pt idx="61">
                  <c:v>8174.9</c:v>
                </c:pt>
                <c:pt idx="62">
                  <c:v>6408.1</c:v>
                </c:pt>
                <c:pt idx="63">
                  <c:v>4477.8</c:v>
                </c:pt>
                <c:pt idx="64">
                  <c:v>3365.4</c:v>
                </c:pt>
                <c:pt idx="65">
                  <c:v>3454.3</c:v>
                </c:pt>
                <c:pt idx="66">
                  <c:v>4212.8</c:v>
                </c:pt>
                <c:pt idx="67">
                  <c:v>3983.8</c:v>
                </c:pt>
                <c:pt idx="68">
                  <c:v>5079.2000000000007</c:v>
                </c:pt>
                <c:pt idx="69">
                  <c:v>6860</c:v>
                </c:pt>
                <c:pt idx="70">
                  <c:v>8729.7999999999993</c:v>
                </c:pt>
                <c:pt idx="71">
                  <c:v>9487.4</c:v>
                </c:pt>
                <c:pt idx="72">
                  <c:v>9201.4</c:v>
                </c:pt>
                <c:pt idx="73">
                  <c:v>7661</c:v>
                </c:pt>
                <c:pt idx="74">
                  <c:v>6237.7000000000007</c:v>
                </c:pt>
                <c:pt idx="75">
                  <c:v>3786.8</c:v>
                </c:pt>
                <c:pt idx="76">
                  <c:v>3493.3</c:v>
                </c:pt>
                <c:pt idx="77">
                  <c:v>2941.8</c:v>
                </c:pt>
                <c:pt idx="78">
                  <c:v>3779.8</c:v>
                </c:pt>
                <c:pt idx="79">
                  <c:v>4037.8</c:v>
                </c:pt>
                <c:pt idx="80">
                  <c:v>4608.2000000000007</c:v>
                </c:pt>
                <c:pt idx="81">
                  <c:v>6380.6</c:v>
                </c:pt>
                <c:pt idx="82">
                  <c:v>8630</c:v>
                </c:pt>
                <c:pt idx="83">
                  <c:v>9545.9</c:v>
                </c:pt>
                <c:pt idx="84">
                  <c:v>9091.9</c:v>
                </c:pt>
                <c:pt idx="85">
                  <c:v>7823</c:v>
                </c:pt>
                <c:pt idx="86">
                  <c:v>5559.2</c:v>
                </c:pt>
                <c:pt idx="87">
                  <c:v>3496.3</c:v>
                </c:pt>
                <c:pt idx="88">
                  <c:v>2634.9</c:v>
                </c:pt>
                <c:pt idx="89">
                  <c:v>3284.3</c:v>
                </c:pt>
                <c:pt idx="90">
                  <c:v>3882.3</c:v>
                </c:pt>
                <c:pt idx="91">
                  <c:v>4151.3999999999996</c:v>
                </c:pt>
                <c:pt idx="92">
                  <c:v>5344.2000000000007</c:v>
                </c:pt>
                <c:pt idx="93">
                  <c:v>7421.5</c:v>
                </c:pt>
                <c:pt idx="94">
                  <c:v>9426.2999999999993</c:v>
                </c:pt>
                <c:pt idx="95">
                  <c:v>9790.4</c:v>
                </c:pt>
                <c:pt idx="96">
                  <c:v>9307.4</c:v>
                </c:pt>
                <c:pt idx="97">
                  <c:v>8025.9</c:v>
                </c:pt>
                <c:pt idx="98">
                  <c:v>6349.1</c:v>
                </c:pt>
                <c:pt idx="99">
                  <c:v>5017.8</c:v>
                </c:pt>
                <c:pt idx="100">
                  <c:v>3450.3</c:v>
                </c:pt>
                <c:pt idx="101">
                  <c:v>3164.4</c:v>
                </c:pt>
                <c:pt idx="102">
                  <c:v>3321.8</c:v>
                </c:pt>
                <c:pt idx="103">
                  <c:v>4697.8</c:v>
                </c:pt>
                <c:pt idx="104">
                  <c:v>5793.7000000000007</c:v>
                </c:pt>
                <c:pt idx="105">
                  <c:v>7309.5</c:v>
                </c:pt>
                <c:pt idx="106">
                  <c:v>8739.4</c:v>
                </c:pt>
                <c:pt idx="107">
                  <c:v>9649.9</c:v>
                </c:pt>
                <c:pt idx="108">
                  <c:v>9636.4</c:v>
                </c:pt>
                <c:pt idx="109">
                  <c:v>8373.9</c:v>
                </c:pt>
                <c:pt idx="110">
                  <c:v>6592.1</c:v>
                </c:pt>
                <c:pt idx="111">
                  <c:v>4740.3</c:v>
                </c:pt>
                <c:pt idx="112">
                  <c:v>3840.7000000000003</c:v>
                </c:pt>
                <c:pt idx="113">
                  <c:v>3637.3</c:v>
                </c:pt>
                <c:pt idx="114">
                  <c:v>4735.8</c:v>
                </c:pt>
                <c:pt idx="115">
                  <c:v>4387.8</c:v>
                </c:pt>
                <c:pt idx="116">
                  <c:v>5405.1</c:v>
                </c:pt>
                <c:pt idx="117">
                  <c:v>6868.5</c:v>
                </c:pt>
                <c:pt idx="118">
                  <c:v>8531.4</c:v>
                </c:pt>
                <c:pt idx="119">
                  <c:v>9344.4</c:v>
                </c:pt>
                <c:pt idx="120">
                  <c:v>9462.9</c:v>
                </c:pt>
                <c:pt idx="121">
                  <c:v>8348.9</c:v>
                </c:pt>
                <c:pt idx="122">
                  <c:v>6522.6</c:v>
                </c:pt>
                <c:pt idx="123">
                  <c:v>4177.8</c:v>
                </c:pt>
                <c:pt idx="124">
                  <c:v>3634.3</c:v>
                </c:pt>
                <c:pt idx="126">
                  <c:v>3215.3</c:v>
                </c:pt>
                <c:pt idx="127">
                  <c:v>3215.3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'[tel_2022 (2).xlsx]coco7'!$BH$280</c15:sqref>
                        </c15:formulaRef>
                      </c:ext>
                    </c:extLst>
                    <c:strCache>
                      <c:ptCount val="1"/>
                      <c:pt idx="0">
                        <c:v>direkt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'[tel_2022 (2).xlsx]coco7'!$BG$281:$BG$408</c15:sqref>
                        </c15:formulaRef>
                      </c:ext>
                    </c:extLst>
                    <c:strCache>
                      <c:ptCount val="128"/>
                      <c:pt idx="0">
                        <c:v>O1</c:v>
                      </c:pt>
                      <c:pt idx="1">
                        <c:v>O2</c:v>
                      </c:pt>
                      <c:pt idx="2">
                        <c:v>O3</c:v>
                      </c:pt>
                      <c:pt idx="3">
                        <c:v>O4</c:v>
                      </c:pt>
                      <c:pt idx="4">
                        <c:v>O5</c:v>
                      </c:pt>
                      <c:pt idx="5">
                        <c:v>O6</c:v>
                      </c:pt>
                      <c:pt idx="6">
                        <c:v>O7</c:v>
                      </c:pt>
                      <c:pt idx="7">
                        <c:v>O8</c:v>
                      </c:pt>
                      <c:pt idx="8">
                        <c:v>O9</c:v>
                      </c:pt>
                      <c:pt idx="9">
                        <c:v>O10</c:v>
                      </c:pt>
                      <c:pt idx="10">
                        <c:v>O11</c:v>
                      </c:pt>
                      <c:pt idx="11">
                        <c:v>O12</c:v>
                      </c:pt>
                      <c:pt idx="12">
                        <c:v>O13</c:v>
                      </c:pt>
                      <c:pt idx="13">
                        <c:v>O14</c:v>
                      </c:pt>
                      <c:pt idx="14">
                        <c:v>O15</c:v>
                      </c:pt>
                      <c:pt idx="15">
                        <c:v>O16</c:v>
                      </c:pt>
                      <c:pt idx="16">
                        <c:v>O17</c:v>
                      </c:pt>
                      <c:pt idx="17">
                        <c:v>O18</c:v>
                      </c:pt>
                      <c:pt idx="18">
                        <c:v>O19</c:v>
                      </c:pt>
                      <c:pt idx="19">
                        <c:v>O20</c:v>
                      </c:pt>
                      <c:pt idx="20">
                        <c:v>O21</c:v>
                      </c:pt>
                      <c:pt idx="21">
                        <c:v>O22</c:v>
                      </c:pt>
                      <c:pt idx="22">
                        <c:v>O23</c:v>
                      </c:pt>
                      <c:pt idx="23">
                        <c:v>O24</c:v>
                      </c:pt>
                      <c:pt idx="24">
                        <c:v>O25</c:v>
                      </c:pt>
                      <c:pt idx="25">
                        <c:v>O26</c:v>
                      </c:pt>
                      <c:pt idx="26">
                        <c:v>O27</c:v>
                      </c:pt>
                      <c:pt idx="27">
                        <c:v>O28</c:v>
                      </c:pt>
                      <c:pt idx="28">
                        <c:v>O29</c:v>
                      </c:pt>
                      <c:pt idx="29">
                        <c:v>O30</c:v>
                      </c:pt>
                      <c:pt idx="30">
                        <c:v>O31</c:v>
                      </c:pt>
                      <c:pt idx="31">
                        <c:v>O32</c:v>
                      </c:pt>
                      <c:pt idx="32">
                        <c:v>O33</c:v>
                      </c:pt>
                      <c:pt idx="33">
                        <c:v>O34</c:v>
                      </c:pt>
                      <c:pt idx="34">
                        <c:v>O35</c:v>
                      </c:pt>
                      <c:pt idx="35">
                        <c:v>O36</c:v>
                      </c:pt>
                      <c:pt idx="36">
                        <c:v>O37</c:v>
                      </c:pt>
                      <c:pt idx="37">
                        <c:v>O38</c:v>
                      </c:pt>
                      <c:pt idx="38">
                        <c:v>O39</c:v>
                      </c:pt>
                      <c:pt idx="39">
                        <c:v>O40</c:v>
                      </c:pt>
                      <c:pt idx="40">
                        <c:v>O41</c:v>
                      </c:pt>
                      <c:pt idx="41">
                        <c:v>O42</c:v>
                      </c:pt>
                      <c:pt idx="42">
                        <c:v>O43</c:v>
                      </c:pt>
                      <c:pt idx="43">
                        <c:v>O44</c:v>
                      </c:pt>
                      <c:pt idx="44">
                        <c:v>O45</c:v>
                      </c:pt>
                      <c:pt idx="45">
                        <c:v>O46</c:v>
                      </c:pt>
                      <c:pt idx="46">
                        <c:v>O47</c:v>
                      </c:pt>
                      <c:pt idx="47">
                        <c:v>O48</c:v>
                      </c:pt>
                      <c:pt idx="48">
                        <c:v>O49</c:v>
                      </c:pt>
                      <c:pt idx="49">
                        <c:v>O50</c:v>
                      </c:pt>
                      <c:pt idx="50">
                        <c:v>O51</c:v>
                      </c:pt>
                      <c:pt idx="51">
                        <c:v>O52</c:v>
                      </c:pt>
                      <c:pt idx="52">
                        <c:v>O53</c:v>
                      </c:pt>
                      <c:pt idx="53">
                        <c:v>O54</c:v>
                      </c:pt>
                      <c:pt idx="54">
                        <c:v>O55</c:v>
                      </c:pt>
                      <c:pt idx="55">
                        <c:v>O56</c:v>
                      </c:pt>
                      <c:pt idx="56">
                        <c:v>O57</c:v>
                      </c:pt>
                      <c:pt idx="57">
                        <c:v>O58</c:v>
                      </c:pt>
                      <c:pt idx="58">
                        <c:v>O59</c:v>
                      </c:pt>
                      <c:pt idx="59">
                        <c:v>O60</c:v>
                      </c:pt>
                      <c:pt idx="60">
                        <c:v>O61</c:v>
                      </c:pt>
                      <c:pt idx="61">
                        <c:v>O62</c:v>
                      </c:pt>
                      <c:pt idx="62">
                        <c:v>O63</c:v>
                      </c:pt>
                      <c:pt idx="63">
                        <c:v>O64</c:v>
                      </c:pt>
                      <c:pt idx="64">
                        <c:v>O65</c:v>
                      </c:pt>
                      <c:pt idx="65">
                        <c:v>O66</c:v>
                      </c:pt>
                      <c:pt idx="66">
                        <c:v>O67</c:v>
                      </c:pt>
                      <c:pt idx="67">
                        <c:v>O68</c:v>
                      </c:pt>
                      <c:pt idx="68">
                        <c:v>O69</c:v>
                      </c:pt>
                      <c:pt idx="69">
                        <c:v>O70</c:v>
                      </c:pt>
                      <c:pt idx="70">
                        <c:v>O71</c:v>
                      </c:pt>
                      <c:pt idx="71">
                        <c:v>O72</c:v>
                      </c:pt>
                      <c:pt idx="72">
                        <c:v>O73</c:v>
                      </c:pt>
                      <c:pt idx="73">
                        <c:v>O74</c:v>
                      </c:pt>
                      <c:pt idx="74">
                        <c:v>O75</c:v>
                      </c:pt>
                      <c:pt idx="75">
                        <c:v>O76</c:v>
                      </c:pt>
                      <c:pt idx="76">
                        <c:v>O77</c:v>
                      </c:pt>
                      <c:pt idx="77">
                        <c:v>O78</c:v>
                      </c:pt>
                      <c:pt idx="78">
                        <c:v>O79</c:v>
                      </c:pt>
                      <c:pt idx="79">
                        <c:v>O80</c:v>
                      </c:pt>
                      <c:pt idx="80">
                        <c:v>O81</c:v>
                      </c:pt>
                      <c:pt idx="81">
                        <c:v>O82</c:v>
                      </c:pt>
                      <c:pt idx="82">
                        <c:v>O83</c:v>
                      </c:pt>
                      <c:pt idx="83">
                        <c:v>O84</c:v>
                      </c:pt>
                      <c:pt idx="84">
                        <c:v>O85</c:v>
                      </c:pt>
                      <c:pt idx="85">
                        <c:v>O86</c:v>
                      </c:pt>
                      <c:pt idx="86">
                        <c:v>O87</c:v>
                      </c:pt>
                      <c:pt idx="87">
                        <c:v>O88</c:v>
                      </c:pt>
                      <c:pt idx="88">
                        <c:v>O89</c:v>
                      </c:pt>
                      <c:pt idx="89">
                        <c:v>O90</c:v>
                      </c:pt>
                      <c:pt idx="90">
                        <c:v>O91</c:v>
                      </c:pt>
                      <c:pt idx="91">
                        <c:v>O92</c:v>
                      </c:pt>
                      <c:pt idx="92">
                        <c:v>O93</c:v>
                      </c:pt>
                      <c:pt idx="93">
                        <c:v>O94</c:v>
                      </c:pt>
                      <c:pt idx="94">
                        <c:v>O95</c:v>
                      </c:pt>
                      <c:pt idx="95">
                        <c:v>O96</c:v>
                      </c:pt>
                      <c:pt idx="96">
                        <c:v>O97</c:v>
                      </c:pt>
                      <c:pt idx="97">
                        <c:v>O98</c:v>
                      </c:pt>
                      <c:pt idx="98">
                        <c:v>O99</c:v>
                      </c:pt>
                      <c:pt idx="99">
                        <c:v>O100</c:v>
                      </c:pt>
                      <c:pt idx="100">
                        <c:v>O101</c:v>
                      </c:pt>
                      <c:pt idx="101">
                        <c:v>O102</c:v>
                      </c:pt>
                      <c:pt idx="102">
                        <c:v>O103</c:v>
                      </c:pt>
                      <c:pt idx="103">
                        <c:v>O104</c:v>
                      </c:pt>
                      <c:pt idx="104">
                        <c:v>O105</c:v>
                      </c:pt>
                      <c:pt idx="105">
                        <c:v>O106</c:v>
                      </c:pt>
                      <c:pt idx="106">
                        <c:v>O107</c:v>
                      </c:pt>
                      <c:pt idx="107">
                        <c:v>O108</c:v>
                      </c:pt>
                      <c:pt idx="108">
                        <c:v>O109</c:v>
                      </c:pt>
                      <c:pt idx="109">
                        <c:v>O110</c:v>
                      </c:pt>
                      <c:pt idx="110">
                        <c:v>O111</c:v>
                      </c:pt>
                      <c:pt idx="111">
                        <c:v>O112</c:v>
                      </c:pt>
                      <c:pt idx="112">
                        <c:v>O113</c:v>
                      </c:pt>
                      <c:pt idx="113">
                        <c:v>O114</c:v>
                      </c:pt>
                      <c:pt idx="114">
                        <c:v>O115</c:v>
                      </c:pt>
                      <c:pt idx="115">
                        <c:v>O116</c:v>
                      </c:pt>
                      <c:pt idx="116">
                        <c:v>O117</c:v>
                      </c:pt>
                      <c:pt idx="117">
                        <c:v>O118</c:v>
                      </c:pt>
                      <c:pt idx="118">
                        <c:v>O119</c:v>
                      </c:pt>
                      <c:pt idx="119">
                        <c:v>O120</c:v>
                      </c:pt>
                      <c:pt idx="120">
                        <c:v>O121</c:v>
                      </c:pt>
                      <c:pt idx="121">
                        <c:v>O122</c:v>
                      </c:pt>
                      <c:pt idx="122">
                        <c:v>O123</c:v>
                      </c:pt>
                      <c:pt idx="123">
                        <c:v>O124</c:v>
                      </c:pt>
                      <c:pt idx="124">
                        <c:v>O125</c:v>
                      </c:pt>
                      <c:pt idx="126">
                        <c:v>2021.I.</c:v>
                      </c:pt>
                      <c:pt idx="127">
                        <c:v>2021.I.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52BD-4D07-A2AB-91AC15A2D407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'[tel_2022 (2).xlsx]coco7'!$BI$281:$BI$408</c:f>
              <c:numCache>
                <c:formatCode>General</c:formatCode>
                <c:ptCount val="128"/>
                <c:pt idx="0">
                  <c:v>3115.4</c:v>
                </c:pt>
                <c:pt idx="1">
                  <c:v>4192.5</c:v>
                </c:pt>
                <c:pt idx="2">
                  <c:v>5813.6</c:v>
                </c:pt>
                <c:pt idx="3">
                  <c:v>7706.1</c:v>
                </c:pt>
                <c:pt idx="4">
                  <c:v>7711.6</c:v>
                </c:pt>
                <c:pt idx="5">
                  <c:v>7549.2000000000007</c:v>
                </c:pt>
                <c:pt idx="6">
                  <c:v>6930.6</c:v>
                </c:pt>
                <c:pt idx="7">
                  <c:v>7183</c:v>
                </c:pt>
                <c:pt idx="8">
                  <c:v>6927</c:v>
                </c:pt>
                <c:pt idx="9">
                  <c:v>5758.2000000000007</c:v>
                </c:pt>
                <c:pt idx="10">
                  <c:v>3601.3</c:v>
                </c:pt>
                <c:pt idx="11">
                  <c:v>3280.4</c:v>
                </c:pt>
                <c:pt idx="12">
                  <c:v>4261.3999999999996</c:v>
                </c:pt>
                <c:pt idx="13">
                  <c:v>4631.3999999999996</c:v>
                </c:pt>
                <c:pt idx="14">
                  <c:v>5505.2</c:v>
                </c:pt>
                <c:pt idx="15">
                  <c:v>6726.6</c:v>
                </c:pt>
                <c:pt idx="16">
                  <c:v>8199.1</c:v>
                </c:pt>
                <c:pt idx="17">
                  <c:v>7712.7000000000007</c:v>
                </c:pt>
                <c:pt idx="18">
                  <c:v>6898.2000000000007</c:v>
                </c:pt>
                <c:pt idx="19">
                  <c:v>6724.9000000000005</c:v>
                </c:pt>
                <c:pt idx="20">
                  <c:v>6486.6</c:v>
                </c:pt>
                <c:pt idx="21">
                  <c:v>6091.7000000000007</c:v>
                </c:pt>
                <c:pt idx="22">
                  <c:v>3692.4</c:v>
                </c:pt>
                <c:pt idx="23">
                  <c:v>2892.9</c:v>
                </c:pt>
                <c:pt idx="24">
                  <c:v>3098.4</c:v>
                </c:pt>
                <c:pt idx="25">
                  <c:v>4016.4</c:v>
                </c:pt>
                <c:pt idx="26">
                  <c:v>5280.7000000000007</c:v>
                </c:pt>
                <c:pt idx="27">
                  <c:v>6605.1</c:v>
                </c:pt>
                <c:pt idx="28">
                  <c:v>7193.6</c:v>
                </c:pt>
                <c:pt idx="29">
                  <c:v>6707.7000000000007</c:v>
                </c:pt>
                <c:pt idx="30">
                  <c:v>7068.2000000000007</c:v>
                </c:pt>
                <c:pt idx="31">
                  <c:v>6543.5</c:v>
                </c:pt>
                <c:pt idx="32">
                  <c:v>6459.6</c:v>
                </c:pt>
                <c:pt idx="33">
                  <c:v>5432.7000000000007</c:v>
                </c:pt>
                <c:pt idx="34">
                  <c:v>3861.2000000000003</c:v>
                </c:pt>
                <c:pt idx="35">
                  <c:v>3070.9</c:v>
                </c:pt>
                <c:pt idx="36">
                  <c:v>3204.4</c:v>
                </c:pt>
                <c:pt idx="37">
                  <c:v>3773</c:v>
                </c:pt>
                <c:pt idx="38">
                  <c:v>6039.1</c:v>
                </c:pt>
                <c:pt idx="39">
                  <c:v>7079.6</c:v>
                </c:pt>
                <c:pt idx="40">
                  <c:v>7637.1</c:v>
                </c:pt>
                <c:pt idx="41">
                  <c:v>7617.6</c:v>
                </c:pt>
                <c:pt idx="42">
                  <c:v>7100.6</c:v>
                </c:pt>
                <c:pt idx="43">
                  <c:v>7065.7000000000007</c:v>
                </c:pt>
                <c:pt idx="44">
                  <c:v>6242.6</c:v>
                </c:pt>
                <c:pt idx="45">
                  <c:v>4831.3</c:v>
                </c:pt>
                <c:pt idx="46">
                  <c:v>3590.8</c:v>
                </c:pt>
                <c:pt idx="47">
                  <c:v>3290.4</c:v>
                </c:pt>
                <c:pt idx="48">
                  <c:v>3101.9</c:v>
                </c:pt>
                <c:pt idx="49">
                  <c:v>4293.5</c:v>
                </c:pt>
                <c:pt idx="50">
                  <c:v>5156.2</c:v>
                </c:pt>
                <c:pt idx="51">
                  <c:v>6645.1</c:v>
                </c:pt>
                <c:pt idx="52">
                  <c:v>6770.6</c:v>
                </c:pt>
                <c:pt idx="53">
                  <c:v>6409.2000000000007</c:v>
                </c:pt>
                <c:pt idx="54">
                  <c:v>6146.8</c:v>
                </c:pt>
                <c:pt idx="55">
                  <c:v>6452.1</c:v>
                </c:pt>
                <c:pt idx="56">
                  <c:v>6491.1</c:v>
                </c:pt>
                <c:pt idx="57">
                  <c:v>5371.2000000000007</c:v>
                </c:pt>
                <c:pt idx="58">
                  <c:v>3834.8</c:v>
                </c:pt>
                <c:pt idx="59">
                  <c:v>3213.4</c:v>
                </c:pt>
                <c:pt idx="60">
                  <c:v>3289.4</c:v>
                </c:pt>
                <c:pt idx="61">
                  <c:v>3665.5</c:v>
                </c:pt>
                <c:pt idx="62">
                  <c:v>4721.8</c:v>
                </c:pt>
                <c:pt idx="63">
                  <c:v>6383.6</c:v>
                </c:pt>
                <c:pt idx="64">
                  <c:v>7035.6</c:v>
                </c:pt>
                <c:pt idx="65">
                  <c:v>6586.2000000000007</c:v>
                </c:pt>
                <c:pt idx="66">
                  <c:v>6496.7000000000007</c:v>
                </c:pt>
                <c:pt idx="67">
                  <c:v>6846.5</c:v>
                </c:pt>
                <c:pt idx="68">
                  <c:v>6310.1</c:v>
                </c:pt>
                <c:pt idx="69">
                  <c:v>4859.8</c:v>
                </c:pt>
                <c:pt idx="70">
                  <c:v>3479.3</c:v>
                </c:pt>
                <c:pt idx="71">
                  <c:v>2852.4</c:v>
                </c:pt>
                <c:pt idx="72">
                  <c:v>2957.9</c:v>
                </c:pt>
                <c:pt idx="73">
                  <c:v>4329.5</c:v>
                </c:pt>
                <c:pt idx="74">
                  <c:v>4843.2</c:v>
                </c:pt>
                <c:pt idx="75">
                  <c:v>6844.1</c:v>
                </c:pt>
                <c:pt idx="76">
                  <c:v>6647.7000000000007</c:v>
                </c:pt>
                <c:pt idx="77">
                  <c:v>6718.2000000000007</c:v>
                </c:pt>
                <c:pt idx="78">
                  <c:v>6630.5</c:v>
                </c:pt>
                <c:pt idx="79">
                  <c:v>7052</c:v>
                </c:pt>
                <c:pt idx="80">
                  <c:v>6580.7000000000007</c:v>
                </c:pt>
                <c:pt idx="81">
                  <c:v>5438.7000000000007</c:v>
                </c:pt>
                <c:pt idx="82">
                  <c:v>3709.9</c:v>
                </c:pt>
                <c:pt idx="83">
                  <c:v>2794.4</c:v>
                </c:pt>
                <c:pt idx="84">
                  <c:v>3347.9</c:v>
                </c:pt>
                <c:pt idx="85">
                  <c:v>3857.4</c:v>
                </c:pt>
                <c:pt idx="86">
                  <c:v>5731.0999999999995</c:v>
                </c:pt>
                <c:pt idx="87">
                  <c:v>7214.1</c:v>
                </c:pt>
                <c:pt idx="88">
                  <c:v>7735.1</c:v>
                </c:pt>
                <c:pt idx="89">
                  <c:v>7145.7000000000007</c:v>
                </c:pt>
                <c:pt idx="90">
                  <c:v>6227.7999999999993</c:v>
                </c:pt>
                <c:pt idx="91">
                  <c:v>6349.7000000000007</c:v>
                </c:pt>
                <c:pt idx="92">
                  <c:v>6414.5</c:v>
                </c:pt>
                <c:pt idx="93">
                  <c:v>4667.3</c:v>
                </c:pt>
                <c:pt idx="94">
                  <c:v>2803.4</c:v>
                </c:pt>
                <c:pt idx="95">
                  <c:v>2579.9</c:v>
                </c:pt>
                <c:pt idx="96">
                  <c:v>3202.4</c:v>
                </c:pt>
                <c:pt idx="97">
                  <c:v>3905</c:v>
                </c:pt>
                <c:pt idx="98">
                  <c:v>5151.7</c:v>
                </c:pt>
                <c:pt idx="99">
                  <c:v>5844.1</c:v>
                </c:pt>
                <c:pt idx="100">
                  <c:v>6830.1</c:v>
                </c:pt>
                <c:pt idx="101">
                  <c:v>6946.6</c:v>
                </c:pt>
                <c:pt idx="102">
                  <c:v>7268.1</c:v>
                </c:pt>
                <c:pt idx="103">
                  <c:v>6352.6</c:v>
                </c:pt>
                <c:pt idx="104">
                  <c:v>5646.2000000000007</c:v>
                </c:pt>
                <c:pt idx="105">
                  <c:v>4190.3</c:v>
                </c:pt>
                <c:pt idx="106">
                  <c:v>3750.3</c:v>
                </c:pt>
                <c:pt idx="107">
                  <c:v>2708.9</c:v>
                </c:pt>
                <c:pt idx="108">
                  <c:v>2833.4</c:v>
                </c:pt>
                <c:pt idx="109">
                  <c:v>3496</c:v>
                </c:pt>
                <c:pt idx="110">
                  <c:v>4878.3</c:v>
                </c:pt>
                <c:pt idx="111">
                  <c:v>6261.6</c:v>
                </c:pt>
                <c:pt idx="112">
                  <c:v>6608.6</c:v>
                </c:pt>
                <c:pt idx="113">
                  <c:v>6502.2000000000007</c:v>
                </c:pt>
                <c:pt idx="114">
                  <c:v>5994.3</c:v>
                </c:pt>
                <c:pt idx="115">
                  <c:v>6472.1</c:v>
                </c:pt>
                <c:pt idx="116">
                  <c:v>6023.7000000000007</c:v>
                </c:pt>
                <c:pt idx="117">
                  <c:v>4701.3</c:v>
                </c:pt>
                <c:pt idx="118">
                  <c:v>3568.3</c:v>
                </c:pt>
                <c:pt idx="119">
                  <c:v>2955.4</c:v>
                </c:pt>
                <c:pt idx="120">
                  <c:v>2947.4</c:v>
                </c:pt>
                <c:pt idx="121">
                  <c:v>3570.5</c:v>
                </c:pt>
                <c:pt idx="122">
                  <c:v>4747.3999999999996</c:v>
                </c:pt>
                <c:pt idx="123">
                  <c:v>6483.1</c:v>
                </c:pt>
                <c:pt idx="124">
                  <c:v>6837.2000000000007</c:v>
                </c:pt>
                <c:pt idx="126">
                  <c:v>6569.2000000000007</c:v>
                </c:pt>
                <c:pt idx="127">
                  <c:v>6569.2000000000007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'[tel_2022 (2).xlsx]coco7'!$BI$280</c15:sqref>
                        </c15:formulaRef>
                      </c:ext>
                    </c:extLst>
                    <c:strCache>
                      <c:ptCount val="1"/>
                      <c:pt idx="0">
                        <c:v>inverz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'[tel_2022 (2).xlsx]coco7'!$BG$281:$BG$408</c15:sqref>
                        </c15:formulaRef>
                      </c:ext>
                    </c:extLst>
                    <c:strCache>
                      <c:ptCount val="128"/>
                      <c:pt idx="0">
                        <c:v>O1</c:v>
                      </c:pt>
                      <c:pt idx="1">
                        <c:v>O2</c:v>
                      </c:pt>
                      <c:pt idx="2">
                        <c:v>O3</c:v>
                      </c:pt>
                      <c:pt idx="3">
                        <c:v>O4</c:v>
                      </c:pt>
                      <c:pt idx="4">
                        <c:v>O5</c:v>
                      </c:pt>
                      <c:pt idx="5">
                        <c:v>O6</c:v>
                      </c:pt>
                      <c:pt idx="6">
                        <c:v>O7</c:v>
                      </c:pt>
                      <c:pt idx="7">
                        <c:v>O8</c:v>
                      </c:pt>
                      <c:pt idx="8">
                        <c:v>O9</c:v>
                      </c:pt>
                      <c:pt idx="9">
                        <c:v>O10</c:v>
                      </c:pt>
                      <c:pt idx="10">
                        <c:v>O11</c:v>
                      </c:pt>
                      <c:pt idx="11">
                        <c:v>O12</c:v>
                      </c:pt>
                      <c:pt idx="12">
                        <c:v>O13</c:v>
                      </c:pt>
                      <c:pt idx="13">
                        <c:v>O14</c:v>
                      </c:pt>
                      <c:pt idx="14">
                        <c:v>O15</c:v>
                      </c:pt>
                      <c:pt idx="15">
                        <c:v>O16</c:v>
                      </c:pt>
                      <c:pt idx="16">
                        <c:v>O17</c:v>
                      </c:pt>
                      <c:pt idx="17">
                        <c:v>O18</c:v>
                      </c:pt>
                      <c:pt idx="18">
                        <c:v>O19</c:v>
                      </c:pt>
                      <c:pt idx="19">
                        <c:v>O20</c:v>
                      </c:pt>
                      <c:pt idx="20">
                        <c:v>O21</c:v>
                      </c:pt>
                      <c:pt idx="21">
                        <c:v>O22</c:v>
                      </c:pt>
                      <c:pt idx="22">
                        <c:v>O23</c:v>
                      </c:pt>
                      <c:pt idx="23">
                        <c:v>O24</c:v>
                      </c:pt>
                      <c:pt idx="24">
                        <c:v>O25</c:v>
                      </c:pt>
                      <c:pt idx="25">
                        <c:v>O26</c:v>
                      </c:pt>
                      <c:pt idx="26">
                        <c:v>O27</c:v>
                      </c:pt>
                      <c:pt idx="27">
                        <c:v>O28</c:v>
                      </c:pt>
                      <c:pt idx="28">
                        <c:v>O29</c:v>
                      </c:pt>
                      <c:pt idx="29">
                        <c:v>O30</c:v>
                      </c:pt>
                      <c:pt idx="30">
                        <c:v>O31</c:v>
                      </c:pt>
                      <c:pt idx="31">
                        <c:v>O32</c:v>
                      </c:pt>
                      <c:pt idx="32">
                        <c:v>O33</c:v>
                      </c:pt>
                      <c:pt idx="33">
                        <c:v>O34</c:v>
                      </c:pt>
                      <c:pt idx="34">
                        <c:v>O35</c:v>
                      </c:pt>
                      <c:pt idx="35">
                        <c:v>O36</c:v>
                      </c:pt>
                      <c:pt idx="36">
                        <c:v>O37</c:v>
                      </c:pt>
                      <c:pt idx="37">
                        <c:v>O38</c:v>
                      </c:pt>
                      <c:pt idx="38">
                        <c:v>O39</c:v>
                      </c:pt>
                      <c:pt idx="39">
                        <c:v>O40</c:v>
                      </c:pt>
                      <c:pt idx="40">
                        <c:v>O41</c:v>
                      </c:pt>
                      <c:pt idx="41">
                        <c:v>O42</c:v>
                      </c:pt>
                      <c:pt idx="42">
                        <c:v>O43</c:v>
                      </c:pt>
                      <c:pt idx="43">
                        <c:v>O44</c:v>
                      </c:pt>
                      <c:pt idx="44">
                        <c:v>O45</c:v>
                      </c:pt>
                      <c:pt idx="45">
                        <c:v>O46</c:v>
                      </c:pt>
                      <c:pt idx="46">
                        <c:v>O47</c:v>
                      </c:pt>
                      <c:pt idx="47">
                        <c:v>O48</c:v>
                      </c:pt>
                      <c:pt idx="48">
                        <c:v>O49</c:v>
                      </c:pt>
                      <c:pt idx="49">
                        <c:v>O50</c:v>
                      </c:pt>
                      <c:pt idx="50">
                        <c:v>O51</c:v>
                      </c:pt>
                      <c:pt idx="51">
                        <c:v>O52</c:v>
                      </c:pt>
                      <c:pt idx="52">
                        <c:v>O53</c:v>
                      </c:pt>
                      <c:pt idx="53">
                        <c:v>O54</c:v>
                      </c:pt>
                      <c:pt idx="54">
                        <c:v>O55</c:v>
                      </c:pt>
                      <c:pt idx="55">
                        <c:v>O56</c:v>
                      </c:pt>
                      <c:pt idx="56">
                        <c:v>O57</c:v>
                      </c:pt>
                      <c:pt idx="57">
                        <c:v>O58</c:v>
                      </c:pt>
                      <c:pt idx="58">
                        <c:v>O59</c:v>
                      </c:pt>
                      <c:pt idx="59">
                        <c:v>O60</c:v>
                      </c:pt>
                      <c:pt idx="60">
                        <c:v>O61</c:v>
                      </c:pt>
                      <c:pt idx="61">
                        <c:v>O62</c:v>
                      </c:pt>
                      <c:pt idx="62">
                        <c:v>O63</c:v>
                      </c:pt>
                      <c:pt idx="63">
                        <c:v>O64</c:v>
                      </c:pt>
                      <c:pt idx="64">
                        <c:v>O65</c:v>
                      </c:pt>
                      <c:pt idx="65">
                        <c:v>O66</c:v>
                      </c:pt>
                      <c:pt idx="66">
                        <c:v>O67</c:v>
                      </c:pt>
                      <c:pt idx="67">
                        <c:v>O68</c:v>
                      </c:pt>
                      <c:pt idx="68">
                        <c:v>O69</c:v>
                      </c:pt>
                      <c:pt idx="69">
                        <c:v>O70</c:v>
                      </c:pt>
                      <c:pt idx="70">
                        <c:v>O71</c:v>
                      </c:pt>
                      <c:pt idx="71">
                        <c:v>O72</c:v>
                      </c:pt>
                      <c:pt idx="72">
                        <c:v>O73</c:v>
                      </c:pt>
                      <c:pt idx="73">
                        <c:v>O74</c:v>
                      </c:pt>
                      <c:pt idx="74">
                        <c:v>O75</c:v>
                      </c:pt>
                      <c:pt idx="75">
                        <c:v>O76</c:v>
                      </c:pt>
                      <c:pt idx="76">
                        <c:v>O77</c:v>
                      </c:pt>
                      <c:pt idx="77">
                        <c:v>O78</c:v>
                      </c:pt>
                      <c:pt idx="78">
                        <c:v>O79</c:v>
                      </c:pt>
                      <c:pt idx="79">
                        <c:v>O80</c:v>
                      </c:pt>
                      <c:pt idx="80">
                        <c:v>O81</c:v>
                      </c:pt>
                      <c:pt idx="81">
                        <c:v>O82</c:v>
                      </c:pt>
                      <c:pt idx="82">
                        <c:v>O83</c:v>
                      </c:pt>
                      <c:pt idx="83">
                        <c:v>O84</c:v>
                      </c:pt>
                      <c:pt idx="84">
                        <c:v>O85</c:v>
                      </c:pt>
                      <c:pt idx="85">
                        <c:v>O86</c:v>
                      </c:pt>
                      <c:pt idx="86">
                        <c:v>O87</c:v>
                      </c:pt>
                      <c:pt idx="87">
                        <c:v>O88</c:v>
                      </c:pt>
                      <c:pt idx="88">
                        <c:v>O89</c:v>
                      </c:pt>
                      <c:pt idx="89">
                        <c:v>O90</c:v>
                      </c:pt>
                      <c:pt idx="90">
                        <c:v>O91</c:v>
                      </c:pt>
                      <c:pt idx="91">
                        <c:v>O92</c:v>
                      </c:pt>
                      <c:pt idx="92">
                        <c:v>O93</c:v>
                      </c:pt>
                      <c:pt idx="93">
                        <c:v>O94</c:v>
                      </c:pt>
                      <c:pt idx="94">
                        <c:v>O95</c:v>
                      </c:pt>
                      <c:pt idx="95">
                        <c:v>O96</c:v>
                      </c:pt>
                      <c:pt idx="96">
                        <c:v>O97</c:v>
                      </c:pt>
                      <c:pt idx="97">
                        <c:v>O98</c:v>
                      </c:pt>
                      <c:pt idx="98">
                        <c:v>O99</c:v>
                      </c:pt>
                      <c:pt idx="99">
                        <c:v>O100</c:v>
                      </c:pt>
                      <c:pt idx="100">
                        <c:v>O101</c:v>
                      </c:pt>
                      <c:pt idx="101">
                        <c:v>O102</c:v>
                      </c:pt>
                      <c:pt idx="102">
                        <c:v>O103</c:v>
                      </c:pt>
                      <c:pt idx="103">
                        <c:v>O104</c:v>
                      </c:pt>
                      <c:pt idx="104">
                        <c:v>O105</c:v>
                      </c:pt>
                      <c:pt idx="105">
                        <c:v>O106</c:v>
                      </c:pt>
                      <c:pt idx="106">
                        <c:v>O107</c:v>
                      </c:pt>
                      <c:pt idx="107">
                        <c:v>O108</c:v>
                      </c:pt>
                      <c:pt idx="108">
                        <c:v>O109</c:v>
                      </c:pt>
                      <c:pt idx="109">
                        <c:v>O110</c:v>
                      </c:pt>
                      <c:pt idx="110">
                        <c:v>O111</c:v>
                      </c:pt>
                      <c:pt idx="111">
                        <c:v>O112</c:v>
                      </c:pt>
                      <c:pt idx="112">
                        <c:v>O113</c:v>
                      </c:pt>
                      <c:pt idx="113">
                        <c:v>O114</c:v>
                      </c:pt>
                      <c:pt idx="114">
                        <c:v>O115</c:v>
                      </c:pt>
                      <c:pt idx="115">
                        <c:v>O116</c:v>
                      </c:pt>
                      <c:pt idx="116">
                        <c:v>O117</c:v>
                      </c:pt>
                      <c:pt idx="117">
                        <c:v>O118</c:v>
                      </c:pt>
                      <c:pt idx="118">
                        <c:v>O119</c:v>
                      </c:pt>
                      <c:pt idx="119">
                        <c:v>O120</c:v>
                      </c:pt>
                      <c:pt idx="120">
                        <c:v>O121</c:v>
                      </c:pt>
                      <c:pt idx="121">
                        <c:v>O122</c:v>
                      </c:pt>
                      <c:pt idx="122">
                        <c:v>O123</c:v>
                      </c:pt>
                      <c:pt idx="123">
                        <c:v>O124</c:v>
                      </c:pt>
                      <c:pt idx="124">
                        <c:v>O125</c:v>
                      </c:pt>
                      <c:pt idx="126">
                        <c:v>2021.I.</c:v>
                      </c:pt>
                      <c:pt idx="127">
                        <c:v>2021.I.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52BD-4D07-A2AB-91AC15A2D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9094576"/>
        <c:axId val="999094992"/>
      </c:lineChart>
      <c:catAx>
        <c:axId val="999094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9094992"/>
        <c:crosses val="autoZero"/>
        <c:auto val="1"/>
        <c:lblAlgn val="ctr"/>
        <c:lblOffset val="100"/>
        <c:noMultiLvlLbl val="0"/>
      </c:catAx>
      <c:valAx>
        <c:axId val="99909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9094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38100</xdr:rowOff>
    </xdr:from>
    <xdr:to>
      <xdr:col>5</xdr:col>
      <xdr:colOff>480060</xdr:colOff>
      <xdr:row>55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806BDA3-5D75-42CA-9494-C58F58E045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43</xdr:row>
      <xdr:rowOff>1</xdr:rowOff>
    </xdr:from>
    <xdr:to>
      <xdr:col>12</xdr:col>
      <xdr:colOff>533400</xdr:colOff>
      <xdr:row>55</xdr:row>
      <xdr:rowOff>68581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1646547-F769-41F9-B33F-9E5C5066D0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580627</xdr:colOff>
      <xdr:row>83</xdr:row>
      <xdr:rowOff>56403</xdr:rowOff>
    </xdr:from>
    <xdr:to>
      <xdr:col>20</xdr:col>
      <xdr:colOff>117232</xdr:colOff>
      <xdr:row>98</xdr:row>
      <xdr:rowOff>99538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D03C750-DC6F-46A6-AC69-A40709B33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</xdr:colOff>
      <xdr:row>83</xdr:row>
      <xdr:rowOff>0</xdr:rowOff>
    </xdr:from>
    <xdr:to>
      <xdr:col>26</xdr:col>
      <xdr:colOff>527540</xdr:colOff>
      <xdr:row>98</xdr:row>
      <xdr:rowOff>117231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7A6F518F-F26F-4C81-ADF4-B5B46B6BD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0</xdr:colOff>
      <xdr:row>83</xdr:row>
      <xdr:rowOff>0</xdr:rowOff>
    </xdr:from>
    <xdr:to>
      <xdr:col>33</xdr:col>
      <xdr:colOff>355600</xdr:colOff>
      <xdr:row>98</xdr:row>
      <xdr:rowOff>152400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F061D16A-A7C0-4DA3-A12F-806F232333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1</xdr:colOff>
      <xdr:row>30</xdr:row>
      <xdr:rowOff>0</xdr:rowOff>
    </xdr:from>
    <xdr:to>
      <xdr:col>40</xdr:col>
      <xdr:colOff>584201</xdr:colOff>
      <xdr:row>42</xdr:row>
      <xdr:rowOff>76200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4363587E-293C-43ED-AD5F-6BAF6EF8C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1</xdr:colOff>
      <xdr:row>30</xdr:row>
      <xdr:rowOff>0</xdr:rowOff>
    </xdr:from>
    <xdr:to>
      <xdr:col>47</xdr:col>
      <xdr:colOff>539751</xdr:colOff>
      <xdr:row>42</xdr:row>
      <xdr:rowOff>79375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E052F5F-86FD-4A7D-BED2-2982E1510D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0</xdr:colOff>
      <xdr:row>29</xdr:row>
      <xdr:rowOff>0</xdr:rowOff>
    </xdr:from>
    <xdr:to>
      <xdr:col>54</xdr:col>
      <xdr:colOff>571500</xdr:colOff>
      <xdr:row>42</xdr:row>
      <xdr:rowOff>47625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713EE7F0-0581-439A-A8B8-D89FD9B6D5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56</xdr:col>
      <xdr:colOff>0</xdr:colOff>
      <xdr:row>137</xdr:row>
      <xdr:rowOff>1</xdr:rowOff>
    </xdr:from>
    <xdr:to>
      <xdr:col>61</xdr:col>
      <xdr:colOff>591552</xdr:colOff>
      <xdr:row>149</xdr:row>
      <xdr:rowOff>140368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F8688F31-F810-461C-B82E-B80F663C1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63</xdr:col>
      <xdr:colOff>1</xdr:colOff>
      <xdr:row>151</xdr:row>
      <xdr:rowOff>34120</xdr:rowOff>
    </xdr:from>
    <xdr:to>
      <xdr:col>68</xdr:col>
      <xdr:colOff>576650</xdr:colOff>
      <xdr:row>163</xdr:row>
      <xdr:rowOff>34120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B7CA17C0-51E7-45DF-8DE3-9FDCADDD3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70</xdr:col>
      <xdr:colOff>1</xdr:colOff>
      <xdr:row>67</xdr:row>
      <xdr:rowOff>1</xdr:rowOff>
    </xdr:from>
    <xdr:to>
      <xdr:col>75</xdr:col>
      <xdr:colOff>597244</xdr:colOff>
      <xdr:row>79</xdr:row>
      <xdr:rowOff>41191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78C3F5C7-74B5-40D1-BB20-9781B6B529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77</xdr:col>
      <xdr:colOff>0</xdr:colOff>
      <xdr:row>66</xdr:row>
      <xdr:rowOff>102973</xdr:rowOff>
    </xdr:from>
    <xdr:to>
      <xdr:col>83</xdr:col>
      <xdr:colOff>123568</xdr:colOff>
      <xdr:row>80</xdr:row>
      <xdr:rowOff>72571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8E4A9688-7633-4205-BE68-5C713EBA4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84</xdr:col>
      <xdr:colOff>247135</xdr:colOff>
      <xdr:row>147</xdr:row>
      <xdr:rowOff>41189</xdr:rowOff>
    </xdr:from>
    <xdr:to>
      <xdr:col>96</xdr:col>
      <xdr:colOff>104517</xdr:colOff>
      <xdr:row>162</xdr:row>
      <xdr:rowOff>54341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4D44374B-D846-4F6A-ABDE-A5236B6D0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84</xdr:col>
      <xdr:colOff>185350</xdr:colOff>
      <xdr:row>130</xdr:row>
      <xdr:rowOff>0</xdr:rowOff>
    </xdr:from>
    <xdr:to>
      <xdr:col>96</xdr:col>
      <xdr:colOff>61782</xdr:colOff>
      <xdr:row>145</xdr:row>
      <xdr:rowOff>13152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9885BF9E-4CE9-469F-9313-DF17E3B61F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84</xdr:col>
      <xdr:colOff>308919</xdr:colOff>
      <xdr:row>164</xdr:row>
      <xdr:rowOff>0</xdr:rowOff>
    </xdr:from>
    <xdr:to>
      <xdr:col>96</xdr:col>
      <xdr:colOff>144162</xdr:colOff>
      <xdr:row>179</xdr:row>
      <xdr:rowOff>13152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40400A7E-2B0D-45FE-976D-469505D15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97</xdr:col>
      <xdr:colOff>1</xdr:colOff>
      <xdr:row>41</xdr:row>
      <xdr:rowOff>0</xdr:rowOff>
    </xdr:from>
    <xdr:to>
      <xdr:col>103</xdr:col>
      <xdr:colOff>102973</xdr:colOff>
      <xdr:row>54</xdr:row>
      <xdr:rowOff>0</xdr:rowOff>
    </xdr:to>
    <xdr:graphicFrame macro="">
      <xdr:nvGraphicFramePr>
        <xdr:cNvPr id="22" name="Diagram 21">
          <a:extLst>
            <a:ext uri="{FF2B5EF4-FFF2-40B4-BE49-F238E27FC236}">
              <a16:creationId xmlns:a16="http://schemas.microsoft.com/office/drawing/2014/main" id="{083F9CD3-9C01-4B0E-9BFF-7E44056D80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84</xdr:col>
      <xdr:colOff>349771</xdr:colOff>
      <xdr:row>180</xdr:row>
      <xdr:rowOff>99934</xdr:rowOff>
    </xdr:from>
    <xdr:to>
      <xdr:col>96</xdr:col>
      <xdr:colOff>99934</xdr:colOff>
      <xdr:row>195</xdr:row>
      <xdr:rowOff>124918</xdr:rowOff>
    </xdr:to>
    <xdr:graphicFrame macro="">
      <xdr:nvGraphicFramePr>
        <xdr:cNvPr id="24" name="Diagram 23">
          <a:extLst>
            <a:ext uri="{FF2B5EF4-FFF2-40B4-BE49-F238E27FC236}">
              <a16:creationId xmlns:a16="http://schemas.microsoft.com/office/drawing/2014/main" id="{AF6A40A7-311C-498D-94DA-CACFCA1EE2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104</xdr:col>
      <xdr:colOff>181131</xdr:colOff>
      <xdr:row>40</xdr:row>
      <xdr:rowOff>133662</xdr:rowOff>
    </xdr:from>
    <xdr:to>
      <xdr:col>114</xdr:col>
      <xdr:colOff>544285</xdr:colOff>
      <xdr:row>54</xdr:row>
      <xdr:rowOff>-1</xdr:rowOff>
    </xdr:to>
    <xdr:graphicFrame macro="">
      <xdr:nvGraphicFramePr>
        <xdr:cNvPr id="25" name="Diagram 24">
          <a:extLst>
            <a:ext uri="{FF2B5EF4-FFF2-40B4-BE49-F238E27FC236}">
              <a16:creationId xmlns:a16="http://schemas.microsoft.com/office/drawing/2014/main" id="{0556A6D1-4EF6-BB1F-171C-0BE85EC625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19</xdr:col>
      <xdr:colOff>76201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69269523-9CF4-92E2-4CC9-A88FCD45F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172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0</xdr:colOff>
      <xdr:row>0</xdr:row>
      <xdr:rowOff>0</xdr:rowOff>
    </xdr:from>
    <xdr:to>
      <xdr:col>32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07CAF268-02AA-35FA-0D78-A4628DFAC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7652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titude/Downloads/rnd_based_direct_inverse_symmetry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titude/AppData/Local/Temp/scp53361/var/www/miau/data/miau/292/eur_huf_15_na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titude/Downloads/fagyos_napok_szama%20(2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eur_huf_holnap_integralva%20(3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adat_turizmus_kovetkezo_negyedev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tel_2022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konyvtarba_jarok_szam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M"/>
      <sheetName val="rnd-based symmetry"/>
      <sheetName val="OAM (2)"/>
      <sheetName val="rnd-based symmetry (2)"/>
      <sheetName val="info"/>
    </sheetNames>
    <sheetDataSet>
      <sheetData sheetId="0" refreshError="1"/>
      <sheetData sheetId="1">
        <row r="106">
          <cell r="V106" t="str">
            <v>direct</v>
          </cell>
          <cell r="W106" t="str">
            <v>inverse</v>
          </cell>
        </row>
        <row r="107">
          <cell r="V107">
            <v>26694.400000000001</v>
          </cell>
          <cell r="W107">
            <v>0</v>
          </cell>
        </row>
        <row r="108">
          <cell r="V108">
            <v>5353.8</v>
          </cell>
          <cell r="W108">
            <v>0</v>
          </cell>
        </row>
        <row r="109">
          <cell r="V109">
            <v>56689.200000000004</v>
          </cell>
          <cell r="W109">
            <v>15180.5</v>
          </cell>
        </row>
        <row r="110">
          <cell r="V110">
            <v>24714.400000000001</v>
          </cell>
          <cell r="W110">
            <v>1466.7</v>
          </cell>
        </row>
        <row r="111">
          <cell r="V111">
            <v>17160.900000000001</v>
          </cell>
          <cell r="W111">
            <v>20827.300000000003</v>
          </cell>
        </row>
        <row r="112">
          <cell r="V112">
            <v>19067.5</v>
          </cell>
          <cell r="W112">
            <v>1466.7</v>
          </cell>
        </row>
        <row r="113">
          <cell r="V113">
            <v>79716.7</v>
          </cell>
          <cell r="W113">
            <v>3446.7</v>
          </cell>
        </row>
        <row r="114">
          <cell r="V114">
            <v>34761.800000000003</v>
          </cell>
          <cell r="W114">
            <v>23247.3</v>
          </cell>
        </row>
        <row r="115">
          <cell r="V115">
            <v>100617.40000000001</v>
          </cell>
          <cell r="W115">
            <v>0</v>
          </cell>
        </row>
        <row r="116">
          <cell r="V116">
            <v>4693.6000000000004</v>
          </cell>
          <cell r="W116">
            <v>1466.7</v>
          </cell>
        </row>
        <row r="117">
          <cell r="V117">
            <v>17380.599999999999</v>
          </cell>
          <cell r="W117">
            <v>61675.899999999994</v>
          </cell>
        </row>
        <row r="118">
          <cell r="V118">
            <v>0</v>
          </cell>
          <cell r="W118">
            <v>10267.1</v>
          </cell>
        </row>
        <row r="119">
          <cell r="V119">
            <v>80083.199999999997</v>
          </cell>
          <cell r="W119">
            <v>0</v>
          </cell>
        </row>
        <row r="120">
          <cell r="V120">
            <v>86243.4</v>
          </cell>
          <cell r="W120">
            <v>0</v>
          </cell>
        </row>
        <row r="121">
          <cell r="V121">
            <v>0</v>
          </cell>
          <cell r="W121">
            <v>65709.399999999994</v>
          </cell>
        </row>
        <row r="122">
          <cell r="V122">
            <v>28821.3</v>
          </cell>
          <cell r="W122">
            <v>1466.7</v>
          </cell>
        </row>
        <row r="123">
          <cell r="V123">
            <v>29187.8</v>
          </cell>
          <cell r="W123">
            <v>38575</v>
          </cell>
        </row>
        <row r="124">
          <cell r="V124">
            <v>24641.5</v>
          </cell>
          <cell r="W124">
            <v>0</v>
          </cell>
        </row>
        <row r="125">
          <cell r="V125">
            <v>7553.5</v>
          </cell>
          <cell r="W125">
            <v>23247.3</v>
          </cell>
        </row>
        <row r="126">
          <cell r="V126">
            <v>62629.2</v>
          </cell>
          <cell r="W126">
            <v>10267.1</v>
          </cell>
        </row>
        <row r="127">
          <cell r="V127">
            <v>35054.899999999994</v>
          </cell>
          <cell r="W127">
            <v>3960.1000000000004</v>
          </cell>
        </row>
        <row r="128">
          <cell r="V128">
            <v>57202.5</v>
          </cell>
          <cell r="W128">
            <v>20827.3</v>
          </cell>
        </row>
        <row r="129">
          <cell r="V129">
            <v>40115</v>
          </cell>
          <cell r="W129">
            <v>17380.599999999999</v>
          </cell>
        </row>
        <row r="130">
          <cell r="V130">
            <v>12833.8</v>
          </cell>
          <cell r="W130">
            <v>0</v>
          </cell>
        </row>
        <row r="131">
          <cell r="V131">
            <v>70916.2</v>
          </cell>
          <cell r="W131">
            <v>17380.599999999999</v>
          </cell>
        </row>
        <row r="132">
          <cell r="V132">
            <v>67836.100000000006</v>
          </cell>
          <cell r="W132">
            <v>1466.7</v>
          </cell>
        </row>
        <row r="133">
          <cell r="V133">
            <v>5353.8</v>
          </cell>
          <cell r="W133">
            <v>19287.3</v>
          </cell>
        </row>
        <row r="134">
          <cell r="V134">
            <v>49282</v>
          </cell>
          <cell r="W134">
            <v>0</v>
          </cell>
        </row>
        <row r="135">
          <cell r="V135">
            <v>19580.8</v>
          </cell>
          <cell r="W135">
            <v>1466.7</v>
          </cell>
        </row>
        <row r="136">
          <cell r="V136">
            <v>42681.7</v>
          </cell>
          <cell r="W136">
            <v>2493.4</v>
          </cell>
        </row>
        <row r="137">
          <cell r="V137">
            <v>21560.9</v>
          </cell>
          <cell r="W137">
            <v>0</v>
          </cell>
        </row>
      </sheetData>
      <sheetData sheetId="2" refreshError="1"/>
      <sheetData sheetId="3">
        <row r="106">
          <cell r="V106" t="str">
            <v>direct</v>
          </cell>
          <cell r="W106" t="str">
            <v>inverse</v>
          </cell>
        </row>
        <row r="107">
          <cell r="V107">
            <v>29692.5</v>
          </cell>
          <cell r="W107">
            <v>0</v>
          </cell>
        </row>
        <row r="108">
          <cell r="V108">
            <v>40085</v>
          </cell>
          <cell r="W108">
            <v>49982.5</v>
          </cell>
        </row>
        <row r="109">
          <cell r="V109">
            <v>61364.6</v>
          </cell>
          <cell r="W109">
            <v>27713.1</v>
          </cell>
        </row>
        <row r="110">
          <cell r="V110">
            <v>0</v>
          </cell>
          <cell r="W110">
            <v>51467.100000000006</v>
          </cell>
        </row>
        <row r="111">
          <cell r="V111">
            <v>20125.2</v>
          </cell>
          <cell r="W111">
            <v>43219</v>
          </cell>
        </row>
        <row r="112">
          <cell r="V112">
            <v>0</v>
          </cell>
          <cell r="W112">
            <v>12041.8</v>
          </cell>
        </row>
        <row r="113">
          <cell r="V113">
            <v>38270.300000000003</v>
          </cell>
          <cell r="W113">
            <v>26063.599999999999</v>
          </cell>
        </row>
        <row r="114">
          <cell r="V114">
            <v>13856.5</v>
          </cell>
          <cell r="W114">
            <v>0</v>
          </cell>
        </row>
        <row r="115">
          <cell r="V115">
            <v>24908.6</v>
          </cell>
          <cell r="W115">
            <v>54271.600000000006</v>
          </cell>
        </row>
        <row r="116">
          <cell r="V116">
            <v>24084.1</v>
          </cell>
          <cell r="W116">
            <v>34311.299999999996</v>
          </cell>
        </row>
        <row r="117">
          <cell r="V117">
            <v>39260</v>
          </cell>
          <cell r="W117">
            <v>48827.5</v>
          </cell>
        </row>
        <row r="118">
          <cell r="V118">
            <v>13361.7</v>
          </cell>
          <cell r="W118">
            <v>18970.099999999999</v>
          </cell>
        </row>
        <row r="119">
          <cell r="V119">
            <v>63673.7</v>
          </cell>
          <cell r="W119">
            <v>28372.699999999997</v>
          </cell>
        </row>
        <row r="120">
          <cell r="V120">
            <v>55426.100000000006</v>
          </cell>
          <cell r="W120">
            <v>0</v>
          </cell>
        </row>
        <row r="121">
          <cell r="V121">
            <v>12041.8</v>
          </cell>
          <cell r="W121">
            <v>24248.9</v>
          </cell>
        </row>
        <row r="122">
          <cell r="V122">
            <v>24908.6</v>
          </cell>
          <cell r="W122">
            <v>0</v>
          </cell>
        </row>
        <row r="123">
          <cell r="V123">
            <v>72911.5</v>
          </cell>
          <cell r="W123">
            <v>12206.599999999999</v>
          </cell>
        </row>
        <row r="124">
          <cell r="V124">
            <v>25238.7</v>
          </cell>
          <cell r="W124">
            <v>27218.2</v>
          </cell>
        </row>
        <row r="125">
          <cell r="V125">
            <v>24578.5</v>
          </cell>
          <cell r="W125">
            <v>33816.300000000003</v>
          </cell>
        </row>
        <row r="126">
          <cell r="V126">
            <v>28207.9</v>
          </cell>
          <cell r="W126">
            <v>2474.4</v>
          </cell>
        </row>
        <row r="127">
          <cell r="V127">
            <v>20125.2</v>
          </cell>
          <cell r="W127">
            <v>6598.2</v>
          </cell>
        </row>
        <row r="128">
          <cell r="V128">
            <v>62189.1</v>
          </cell>
          <cell r="W128">
            <v>6598.2</v>
          </cell>
        </row>
        <row r="129">
          <cell r="V129">
            <v>11877</v>
          </cell>
          <cell r="W129">
            <v>0</v>
          </cell>
        </row>
        <row r="130">
          <cell r="V130">
            <v>30847.1</v>
          </cell>
          <cell r="W130">
            <v>17650.7</v>
          </cell>
        </row>
        <row r="131">
          <cell r="V131">
            <v>29032.9</v>
          </cell>
          <cell r="W131">
            <v>6598.2</v>
          </cell>
        </row>
        <row r="132">
          <cell r="V132">
            <v>41735</v>
          </cell>
          <cell r="W132">
            <v>43384.3</v>
          </cell>
        </row>
        <row r="133">
          <cell r="V133">
            <v>26063.600000000002</v>
          </cell>
          <cell r="W133">
            <v>34311.299999999996</v>
          </cell>
        </row>
        <row r="134">
          <cell r="V134">
            <v>55755.7</v>
          </cell>
          <cell r="W134">
            <v>43219</v>
          </cell>
        </row>
        <row r="135">
          <cell r="V135">
            <v>17815.5</v>
          </cell>
          <cell r="W135">
            <v>18970.099999999999</v>
          </cell>
        </row>
        <row r="136">
          <cell r="V136">
            <v>51961.9</v>
          </cell>
          <cell r="W136">
            <v>37115.699999999997</v>
          </cell>
        </row>
        <row r="137">
          <cell r="V137">
            <v>74726.3</v>
          </cell>
          <cell r="W137">
            <v>8412.9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ozmenyek_info"/>
      <sheetName val="elozmenyek_trend"/>
      <sheetName val="elozmenyek_10nap"/>
      <sheetName val="elozmenyek_modell_10nap"/>
      <sheetName val="analog_modell_15nap"/>
      <sheetName val="analog_modell_hatter_15nap"/>
      <sheetName val="analog_modell_elorejelzes_15nap"/>
      <sheetName val="info"/>
    </sheetNames>
    <sheetDataSet>
      <sheetData sheetId="0" refreshError="1"/>
      <sheetData sheetId="1" refreshError="1"/>
      <sheetData sheetId="2">
        <row r="2">
          <cell r="AM2" t="str">
            <v>Becslés_direkt</v>
          </cell>
          <cell r="AN2" t="str">
            <v>Becslés inverz</v>
          </cell>
        </row>
        <row r="3">
          <cell r="AM3">
            <v>0</v>
          </cell>
          <cell r="AN3">
            <v>39733</v>
          </cell>
        </row>
        <row r="4">
          <cell r="AM4">
            <v>0</v>
          </cell>
          <cell r="AN4">
            <v>40401.5</v>
          </cell>
        </row>
        <row r="5">
          <cell r="AM5">
            <v>276</v>
          </cell>
          <cell r="AN5">
            <v>40416.5</v>
          </cell>
        </row>
        <row r="6">
          <cell r="AM6">
            <v>492</v>
          </cell>
          <cell r="AN6">
            <v>40013.5</v>
          </cell>
        </row>
        <row r="7">
          <cell r="AM7">
            <v>160.5</v>
          </cell>
          <cell r="AN7">
            <v>40525</v>
          </cell>
        </row>
        <row r="8">
          <cell r="AM8">
            <v>271</v>
          </cell>
          <cell r="AN8">
            <v>40312</v>
          </cell>
        </row>
        <row r="9">
          <cell r="AM9">
            <v>2139</v>
          </cell>
          <cell r="AN9">
            <v>38949</v>
          </cell>
        </row>
        <row r="10">
          <cell r="AM10">
            <v>8514.5</v>
          </cell>
          <cell r="AN10">
            <v>32610.5</v>
          </cell>
        </row>
        <row r="11">
          <cell r="AM11">
            <v>14078.5</v>
          </cell>
          <cell r="AN11">
            <v>26756.5</v>
          </cell>
        </row>
        <row r="12">
          <cell r="AM12">
            <v>13031.5</v>
          </cell>
          <cell r="AN12">
            <v>27868.5</v>
          </cell>
        </row>
        <row r="13">
          <cell r="AM13">
            <v>15066.5</v>
          </cell>
          <cell r="AN13">
            <v>26013.5</v>
          </cell>
        </row>
        <row r="14">
          <cell r="AM14">
            <v>17478.5</v>
          </cell>
          <cell r="AN14">
            <v>23250.5</v>
          </cell>
        </row>
        <row r="15">
          <cell r="AM15">
            <v>17678.5</v>
          </cell>
          <cell r="AN15">
            <v>22832.5</v>
          </cell>
        </row>
        <row r="16">
          <cell r="AM16">
            <v>16265.5</v>
          </cell>
          <cell r="AN16">
            <v>23862.5</v>
          </cell>
        </row>
        <row r="17">
          <cell r="AM17">
            <v>15274.5</v>
          </cell>
          <cell r="AN17">
            <v>24621.5</v>
          </cell>
        </row>
        <row r="18">
          <cell r="AM18">
            <v>15262</v>
          </cell>
          <cell r="AN18">
            <v>25120.5</v>
          </cell>
        </row>
        <row r="19">
          <cell r="AM19">
            <v>15948.5</v>
          </cell>
          <cell r="AN19">
            <v>24385.5</v>
          </cell>
        </row>
        <row r="20">
          <cell r="AM20">
            <v>14796</v>
          </cell>
          <cell r="AN20">
            <v>25353</v>
          </cell>
        </row>
        <row r="21">
          <cell r="AM21">
            <v>12846.5</v>
          </cell>
          <cell r="AN21">
            <v>26911</v>
          </cell>
        </row>
        <row r="22">
          <cell r="AM22">
            <v>4983.5</v>
          </cell>
          <cell r="AN22">
            <v>34564</v>
          </cell>
        </row>
        <row r="23">
          <cell r="AM23">
            <v>4953</v>
          </cell>
          <cell r="AN23">
            <v>34553</v>
          </cell>
        </row>
        <row r="24">
          <cell r="AM24">
            <v>6159.5</v>
          </cell>
          <cell r="AN24">
            <v>33483</v>
          </cell>
        </row>
        <row r="25">
          <cell r="AM25">
            <v>3739</v>
          </cell>
          <cell r="AN25">
            <v>36470.5</v>
          </cell>
        </row>
        <row r="26">
          <cell r="AM26">
            <v>1752</v>
          </cell>
          <cell r="AN26">
            <v>38813</v>
          </cell>
        </row>
        <row r="27">
          <cell r="AM27">
            <v>763</v>
          </cell>
          <cell r="AN27">
            <v>39758</v>
          </cell>
        </row>
        <row r="28">
          <cell r="AM28">
            <v>923.5</v>
          </cell>
          <cell r="AN28">
            <v>39174</v>
          </cell>
        </row>
        <row r="29">
          <cell r="AM29">
            <v>327.5</v>
          </cell>
          <cell r="AN29">
            <v>39562.5</v>
          </cell>
        </row>
        <row r="30">
          <cell r="AM30">
            <v>1214.5</v>
          </cell>
          <cell r="AN30">
            <v>39100</v>
          </cell>
        </row>
        <row r="31">
          <cell r="AM31">
            <v>3005</v>
          </cell>
          <cell r="AN31">
            <v>37613</v>
          </cell>
        </row>
        <row r="32">
          <cell r="AM32">
            <v>9736.5</v>
          </cell>
          <cell r="AN32">
            <v>30893</v>
          </cell>
        </row>
        <row r="33">
          <cell r="AM33">
            <v>8957.5</v>
          </cell>
          <cell r="AN33">
            <v>31693</v>
          </cell>
        </row>
        <row r="34">
          <cell r="AM34">
            <v>2390.5</v>
          </cell>
          <cell r="AN34">
            <v>38354.5</v>
          </cell>
        </row>
        <row r="35">
          <cell r="AM35">
            <v>3458</v>
          </cell>
          <cell r="AN35">
            <v>37669</v>
          </cell>
        </row>
        <row r="36">
          <cell r="AM36">
            <v>7756.5</v>
          </cell>
          <cell r="AN36">
            <v>34265</v>
          </cell>
        </row>
        <row r="37">
          <cell r="AM37">
            <v>17075.5</v>
          </cell>
          <cell r="AN37">
            <v>25065</v>
          </cell>
        </row>
        <row r="38">
          <cell r="AM38">
            <v>17180.5</v>
          </cell>
          <cell r="AN38">
            <v>25070</v>
          </cell>
        </row>
        <row r="39">
          <cell r="AM39">
            <v>19315.5</v>
          </cell>
          <cell r="AN39">
            <v>22434</v>
          </cell>
        </row>
        <row r="40">
          <cell r="AM40">
            <v>35640</v>
          </cell>
          <cell r="AN40">
            <v>6600</v>
          </cell>
        </row>
        <row r="41">
          <cell r="AM41">
            <v>36809.5</v>
          </cell>
          <cell r="AN41">
            <v>5543.5</v>
          </cell>
        </row>
        <row r="42">
          <cell r="AM42">
            <v>38336.5</v>
          </cell>
          <cell r="AN42">
            <v>4040</v>
          </cell>
        </row>
        <row r="43">
          <cell r="AM43">
            <v>40826</v>
          </cell>
          <cell r="AN43">
            <v>1841</v>
          </cell>
        </row>
        <row r="44">
          <cell r="AM44">
            <v>41117</v>
          </cell>
          <cell r="AN44">
            <v>1671</v>
          </cell>
        </row>
        <row r="45">
          <cell r="AM45">
            <v>41244.5</v>
          </cell>
          <cell r="AN45">
            <v>1737</v>
          </cell>
        </row>
        <row r="46">
          <cell r="AM46">
            <v>41400.5</v>
          </cell>
          <cell r="AN46">
            <v>1893</v>
          </cell>
        </row>
        <row r="47">
          <cell r="AM47">
            <v>41960</v>
          </cell>
          <cell r="AN47">
            <v>0</v>
          </cell>
        </row>
        <row r="48">
          <cell r="AM48">
            <v>41686</v>
          </cell>
          <cell r="AN48">
            <v>233.5</v>
          </cell>
        </row>
        <row r="49">
          <cell r="AM49">
            <v>41251.5</v>
          </cell>
          <cell r="AN49">
            <v>0</v>
          </cell>
        </row>
        <row r="50">
          <cell r="AM50">
            <v>41293</v>
          </cell>
          <cell r="AN50">
            <v>0</v>
          </cell>
        </row>
        <row r="51">
          <cell r="AM51">
            <v>41076</v>
          </cell>
          <cell r="AN51">
            <v>170</v>
          </cell>
        </row>
        <row r="52">
          <cell r="AM52">
            <v>41144</v>
          </cell>
          <cell r="AN52">
            <v>170</v>
          </cell>
        </row>
        <row r="53">
          <cell r="AM53">
            <v>41057</v>
          </cell>
          <cell r="AN53">
            <v>227</v>
          </cell>
        </row>
        <row r="54">
          <cell r="AM54">
            <v>41099.5</v>
          </cell>
          <cell r="AN54">
            <v>170</v>
          </cell>
        </row>
        <row r="55">
          <cell r="AM55">
            <v>39330.5</v>
          </cell>
          <cell r="AN55">
            <v>1730.5</v>
          </cell>
        </row>
        <row r="56">
          <cell r="AM56">
            <v>37204.5</v>
          </cell>
          <cell r="AN56">
            <v>3566.5</v>
          </cell>
        </row>
        <row r="57">
          <cell r="AM57">
            <v>35460.5</v>
          </cell>
          <cell r="AN57">
            <v>5740</v>
          </cell>
        </row>
        <row r="59">
          <cell r="AM59">
            <v>39531</v>
          </cell>
          <cell r="AN59">
            <v>5459.5</v>
          </cell>
        </row>
        <row r="60">
          <cell r="AM60">
            <v>38152</v>
          </cell>
          <cell r="AN60">
            <v>5459.5</v>
          </cell>
        </row>
      </sheetData>
      <sheetData sheetId="3" refreshError="1"/>
      <sheetData sheetId="4">
        <row r="2">
          <cell r="BB2" t="str">
            <v>Becslés direkt</v>
          </cell>
          <cell r="BC2" t="str">
            <v>Becslés inverz</v>
          </cell>
        </row>
        <row r="3">
          <cell r="BB3">
            <v>0</v>
          </cell>
          <cell r="BC3">
            <v>40583.4</v>
          </cell>
        </row>
        <row r="4">
          <cell r="BB4">
            <v>0</v>
          </cell>
          <cell r="BC4">
            <v>41088.600000000006</v>
          </cell>
        </row>
        <row r="5">
          <cell r="BB5">
            <v>0</v>
          </cell>
          <cell r="BC5">
            <v>41124.5</v>
          </cell>
        </row>
        <row r="6">
          <cell r="BB6">
            <v>0</v>
          </cell>
          <cell r="BC6">
            <v>40835.4</v>
          </cell>
        </row>
        <row r="7">
          <cell r="BB7">
            <v>0</v>
          </cell>
          <cell r="BC7">
            <v>40900.400000000001</v>
          </cell>
        </row>
        <row r="8">
          <cell r="BB8">
            <v>3693.4</v>
          </cell>
          <cell r="BC8">
            <v>37387.1</v>
          </cell>
        </row>
        <row r="9">
          <cell r="BB9">
            <v>0</v>
          </cell>
          <cell r="BC9">
            <v>40729</v>
          </cell>
        </row>
        <row r="10">
          <cell r="BB10">
            <v>7180.4</v>
          </cell>
          <cell r="BC10">
            <v>33331.1</v>
          </cell>
        </row>
        <row r="11">
          <cell r="BB11">
            <v>7595.4</v>
          </cell>
          <cell r="BC11">
            <v>32532.1</v>
          </cell>
        </row>
        <row r="12">
          <cell r="BB12">
            <v>7595.4</v>
          </cell>
          <cell r="BC12">
            <v>32300.1</v>
          </cell>
        </row>
        <row r="13">
          <cell r="BB13">
            <v>7180.4</v>
          </cell>
          <cell r="BC13">
            <v>33202.5</v>
          </cell>
        </row>
        <row r="14">
          <cell r="BB14">
            <v>8904.4</v>
          </cell>
          <cell r="BC14">
            <v>31429.599999999999</v>
          </cell>
        </row>
        <row r="15">
          <cell r="BB15">
            <v>9319.4</v>
          </cell>
          <cell r="BC15">
            <v>30829.599999999999</v>
          </cell>
        </row>
        <row r="16">
          <cell r="BB16">
            <v>3693.4</v>
          </cell>
          <cell r="BC16">
            <v>36063.5</v>
          </cell>
        </row>
        <row r="17">
          <cell r="BB17">
            <v>3693.4</v>
          </cell>
          <cell r="BC17">
            <v>35855</v>
          </cell>
        </row>
        <row r="18">
          <cell r="BB18">
            <v>1724</v>
          </cell>
          <cell r="BC18">
            <v>37782.5</v>
          </cell>
        </row>
        <row r="19">
          <cell r="BB19">
            <v>0</v>
          </cell>
          <cell r="BC19">
            <v>39642</v>
          </cell>
        </row>
        <row r="20">
          <cell r="BB20">
            <v>0</v>
          </cell>
          <cell r="BC20">
            <v>40209.5</v>
          </cell>
        </row>
        <row r="21">
          <cell r="BB21">
            <v>0</v>
          </cell>
          <cell r="BC21">
            <v>40565.399999999994</v>
          </cell>
        </row>
        <row r="22">
          <cell r="BB22">
            <v>0</v>
          </cell>
          <cell r="BC22">
            <v>40520.5</v>
          </cell>
        </row>
        <row r="23">
          <cell r="BB23">
            <v>0</v>
          </cell>
          <cell r="BC23">
            <v>40097.5</v>
          </cell>
        </row>
        <row r="24">
          <cell r="BB24">
            <v>0</v>
          </cell>
          <cell r="BC24">
            <v>39890.399999999994</v>
          </cell>
        </row>
        <row r="25">
          <cell r="BB25">
            <v>0</v>
          </cell>
          <cell r="BC25">
            <v>40314</v>
          </cell>
        </row>
        <row r="26">
          <cell r="BB26">
            <v>0</v>
          </cell>
          <cell r="BC26">
            <v>40618</v>
          </cell>
        </row>
        <row r="27">
          <cell r="BB27">
            <v>0</v>
          </cell>
          <cell r="BC27">
            <v>40629.599999999999</v>
          </cell>
        </row>
        <row r="28">
          <cell r="BB28">
            <v>0</v>
          </cell>
          <cell r="BC28">
            <v>40650.400000000001</v>
          </cell>
        </row>
        <row r="29">
          <cell r="BB29">
            <v>3693.4</v>
          </cell>
          <cell r="BC29">
            <v>37052.1</v>
          </cell>
        </row>
        <row r="30">
          <cell r="BB30">
            <v>3693.4</v>
          </cell>
          <cell r="BC30">
            <v>37432.6</v>
          </cell>
        </row>
        <row r="31">
          <cell r="BB31">
            <v>16790.8</v>
          </cell>
          <cell r="BC31">
            <v>25230.199999999997</v>
          </cell>
        </row>
        <row r="32">
          <cell r="BB32">
            <v>25322.7</v>
          </cell>
          <cell r="BC32">
            <v>16817.8</v>
          </cell>
        </row>
        <row r="33">
          <cell r="BB33">
            <v>25322.7</v>
          </cell>
          <cell r="BC33">
            <v>16928.3</v>
          </cell>
        </row>
        <row r="34">
          <cell r="BB34">
            <v>33638</v>
          </cell>
          <cell r="BC34">
            <v>8111.9</v>
          </cell>
        </row>
        <row r="35">
          <cell r="BB35">
            <v>28593.1</v>
          </cell>
          <cell r="BC35">
            <v>13646.8</v>
          </cell>
        </row>
        <row r="36">
          <cell r="BB36">
            <v>33708.6</v>
          </cell>
          <cell r="BC36">
            <v>8644.4</v>
          </cell>
        </row>
        <row r="37">
          <cell r="BB37">
            <v>39970</v>
          </cell>
          <cell r="BC37">
            <v>2407</v>
          </cell>
        </row>
        <row r="38">
          <cell r="BB38">
            <v>39058</v>
          </cell>
          <cell r="BC38">
            <v>3610</v>
          </cell>
        </row>
        <row r="39">
          <cell r="BB39">
            <v>39229.5</v>
          </cell>
          <cell r="BC39">
            <v>3559.5</v>
          </cell>
        </row>
        <row r="40">
          <cell r="BB40">
            <v>42360.5</v>
          </cell>
          <cell r="BC40">
            <v>621.5</v>
          </cell>
        </row>
        <row r="41">
          <cell r="BB41">
            <v>43294</v>
          </cell>
          <cell r="BC41">
            <v>0</v>
          </cell>
        </row>
        <row r="42">
          <cell r="BB42">
            <v>41961</v>
          </cell>
          <cell r="BC42">
            <v>0</v>
          </cell>
        </row>
        <row r="43">
          <cell r="BB43">
            <v>41920</v>
          </cell>
          <cell r="BC43">
            <v>0</v>
          </cell>
        </row>
        <row r="44">
          <cell r="BB44">
            <v>41252</v>
          </cell>
          <cell r="BC44">
            <v>0</v>
          </cell>
        </row>
        <row r="45">
          <cell r="BB45">
            <v>41293</v>
          </cell>
          <cell r="BC45">
            <v>0</v>
          </cell>
        </row>
        <row r="46">
          <cell r="BB46">
            <v>41245.5</v>
          </cell>
          <cell r="BC46">
            <v>0</v>
          </cell>
        </row>
        <row r="47">
          <cell r="BB47">
            <v>41313.5</v>
          </cell>
          <cell r="BC47">
            <v>0</v>
          </cell>
        </row>
        <row r="48">
          <cell r="BB48">
            <v>41284</v>
          </cell>
          <cell r="BC48">
            <v>0</v>
          </cell>
        </row>
        <row r="49">
          <cell r="BB49">
            <v>41268.5</v>
          </cell>
          <cell r="BC49">
            <v>0</v>
          </cell>
        </row>
        <row r="50">
          <cell r="BB50">
            <v>41060.5</v>
          </cell>
          <cell r="BC50">
            <v>0</v>
          </cell>
        </row>
        <row r="51">
          <cell r="BB51">
            <v>40770.400000000001</v>
          </cell>
          <cell r="BC51">
            <v>0</v>
          </cell>
        </row>
        <row r="52">
          <cell r="BB52">
            <v>41200.5</v>
          </cell>
          <cell r="BC52">
            <v>0</v>
          </cell>
        </row>
        <row r="54">
          <cell r="BB54">
            <v>57991.3</v>
          </cell>
          <cell r="BC54">
            <v>0</v>
          </cell>
        </row>
        <row r="55">
          <cell r="BB55">
            <v>9319.4</v>
          </cell>
          <cell r="BC55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ksh"/>
      <sheetName val="a-hsg-s-fagyos-napok-szm"/>
      <sheetName val="OAM_nyers"/>
      <sheetName val="OAM_nyers (2)"/>
      <sheetName val="OAM_nyers (3)"/>
      <sheetName val="OAM_nyers (4)"/>
      <sheetName val="OAM_macro"/>
      <sheetName val="OAM_macro2"/>
      <sheetName val="non"/>
      <sheetName val="non2"/>
      <sheetName val="OAM"/>
      <sheetName val="modell"/>
      <sheetName val="modell (2)"/>
      <sheetName val="modell1901-2021"/>
      <sheetName val="modell1901-2022"/>
      <sheetName val="2022"/>
      <sheetName val="2022 (2)"/>
      <sheetName val="benchmark"/>
      <sheetName val="20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358">
          <cell r="AJ358" t="str">
            <v>direkt</v>
          </cell>
          <cell r="AK358" t="str">
            <v>inverz</v>
          </cell>
          <cell r="AL358" t="str">
            <v>direkt</v>
          </cell>
          <cell r="AM358" t="str">
            <v>inverz</v>
          </cell>
          <cell r="AN358" t="str">
            <v>direkt</v>
          </cell>
          <cell r="AO358" t="str">
            <v>inverz</v>
          </cell>
        </row>
        <row r="359">
          <cell r="AJ359">
            <v>1546.2</v>
          </cell>
          <cell r="AK359">
            <v>1140.8999999999999</v>
          </cell>
          <cell r="AL359">
            <v>731.59999999999991</v>
          </cell>
          <cell r="AM359">
            <v>1127.3999999999999</v>
          </cell>
          <cell r="AN359">
            <v>852.6</v>
          </cell>
          <cell r="AO359">
            <v>1579.1000000000001</v>
          </cell>
        </row>
        <row r="360">
          <cell r="AJ360">
            <v>840.6</v>
          </cell>
          <cell r="AK360">
            <v>628.4</v>
          </cell>
          <cell r="AL360">
            <v>981.8</v>
          </cell>
          <cell r="AM360">
            <v>1546.6000000000001</v>
          </cell>
          <cell r="AN360">
            <v>440.3</v>
          </cell>
          <cell r="AO360">
            <v>2105</v>
          </cell>
        </row>
        <row r="361">
          <cell r="AJ361">
            <v>1593.1999999999998</v>
          </cell>
          <cell r="AK361">
            <v>1054.7</v>
          </cell>
          <cell r="AL361">
            <v>633.5</v>
          </cell>
          <cell r="AM361">
            <v>2251.6</v>
          </cell>
          <cell r="AN361">
            <v>547.4</v>
          </cell>
          <cell r="AO361">
            <v>2042.5000000000002</v>
          </cell>
        </row>
        <row r="362">
          <cell r="AJ362">
            <v>2063</v>
          </cell>
          <cell r="AK362">
            <v>393.79999999999995</v>
          </cell>
          <cell r="AL362">
            <v>383.29999999999995</v>
          </cell>
          <cell r="AM362">
            <v>1215.8</v>
          </cell>
          <cell r="AN362">
            <v>725</v>
          </cell>
          <cell r="AO362">
            <v>1736.7</v>
          </cell>
        </row>
        <row r="363">
          <cell r="AJ363">
            <v>1587.2</v>
          </cell>
          <cell r="AK363">
            <v>72.599999999999994</v>
          </cell>
          <cell r="AL363">
            <v>24.5</v>
          </cell>
          <cell r="AM363">
            <v>1360.9</v>
          </cell>
          <cell r="AN363">
            <v>0</v>
          </cell>
          <cell r="AO363">
            <v>1403.5</v>
          </cell>
        </row>
        <row r="364">
          <cell r="AJ364">
            <v>676.5</v>
          </cell>
          <cell r="AK364">
            <v>470.3</v>
          </cell>
          <cell r="AL364">
            <v>0</v>
          </cell>
          <cell r="AM364">
            <v>1546.6000000000001</v>
          </cell>
          <cell r="AN364">
            <v>0</v>
          </cell>
          <cell r="AO364">
            <v>2585.2999999999997</v>
          </cell>
        </row>
        <row r="365">
          <cell r="AJ365">
            <v>1383</v>
          </cell>
          <cell r="AK365">
            <v>371.79999999999995</v>
          </cell>
          <cell r="AL365">
            <v>383.29999999999995</v>
          </cell>
          <cell r="AM365">
            <v>1587.6000000000001</v>
          </cell>
          <cell r="AN365">
            <v>177.6</v>
          </cell>
          <cell r="AO365">
            <v>2812</v>
          </cell>
        </row>
        <row r="366">
          <cell r="AJ366">
            <v>1516.6</v>
          </cell>
          <cell r="AK366">
            <v>956.7</v>
          </cell>
          <cell r="AL366">
            <v>253.7</v>
          </cell>
          <cell r="AM366">
            <v>2567.4</v>
          </cell>
          <cell r="AN366">
            <v>0</v>
          </cell>
          <cell r="AO366">
            <v>2358.6999999999998</v>
          </cell>
        </row>
        <row r="367">
          <cell r="AJ367">
            <v>840.6</v>
          </cell>
          <cell r="AK367">
            <v>1152.3</v>
          </cell>
          <cell r="AL367">
            <v>119.1</v>
          </cell>
          <cell r="AM367">
            <v>3263.8999999999996</v>
          </cell>
          <cell r="AN367">
            <v>0</v>
          </cell>
          <cell r="AO367">
            <v>2585.2999999999997</v>
          </cell>
        </row>
        <row r="368">
          <cell r="AJ368">
            <v>777.6</v>
          </cell>
          <cell r="AK368">
            <v>1064.3</v>
          </cell>
          <cell r="AL368">
            <v>138.1</v>
          </cell>
          <cell r="AM368">
            <v>1588.7</v>
          </cell>
          <cell r="AN368">
            <v>0</v>
          </cell>
          <cell r="AO368">
            <v>2812</v>
          </cell>
        </row>
        <row r="369">
          <cell r="AJ369">
            <v>644</v>
          </cell>
          <cell r="AK369">
            <v>174.6</v>
          </cell>
          <cell r="AL369">
            <v>0</v>
          </cell>
          <cell r="AM369">
            <v>1393.9</v>
          </cell>
          <cell r="AN369">
            <v>0</v>
          </cell>
          <cell r="AO369">
            <v>2541.2999999999997</v>
          </cell>
        </row>
        <row r="370">
          <cell r="AJ370">
            <v>63</v>
          </cell>
          <cell r="AK370">
            <v>470.3</v>
          </cell>
          <cell r="AL370">
            <v>0</v>
          </cell>
          <cell r="AM370">
            <v>5025.5999999999995</v>
          </cell>
          <cell r="AN370">
            <v>0</v>
          </cell>
          <cell r="AO370">
            <v>2747</v>
          </cell>
        </row>
        <row r="371">
          <cell r="AJ371">
            <v>1403</v>
          </cell>
          <cell r="AK371">
            <v>896.2</v>
          </cell>
          <cell r="AL371">
            <v>245.2</v>
          </cell>
          <cell r="AM371">
            <v>1376.5</v>
          </cell>
          <cell r="AN371">
            <v>525.9</v>
          </cell>
          <cell r="AO371">
            <v>2585.2999999999997</v>
          </cell>
        </row>
        <row r="372">
          <cell r="AJ372">
            <v>1247.4000000000001</v>
          </cell>
          <cell r="AK372">
            <v>1140.8999999999999</v>
          </cell>
          <cell r="AL372">
            <v>486.4</v>
          </cell>
          <cell r="AM372">
            <v>1002.2</v>
          </cell>
          <cell r="AN372">
            <v>0</v>
          </cell>
          <cell r="AO372">
            <v>2386.1999999999998</v>
          </cell>
        </row>
        <row r="373">
          <cell r="AJ373">
            <v>509.9</v>
          </cell>
          <cell r="AK373">
            <v>1489.5</v>
          </cell>
          <cell r="AL373">
            <v>495.4</v>
          </cell>
          <cell r="AM373">
            <v>1513.6000000000001</v>
          </cell>
          <cell r="AN373">
            <v>0</v>
          </cell>
          <cell r="AO373">
            <v>2373.1999999999998</v>
          </cell>
        </row>
        <row r="374">
          <cell r="AJ374">
            <v>670.5</v>
          </cell>
          <cell r="AK374">
            <v>1485.1</v>
          </cell>
          <cell r="AL374">
            <v>383.29999999999995</v>
          </cell>
          <cell r="AM374">
            <v>1123.8</v>
          </cell>
          <cell r="AN374">
            <v>126.1</v>
          </cell>
          <cell r="AO374">
            <v>2719.4</v>
          </cell>
        </row>
        <row r="375">
          <cell r="AJ375">
            <v>1623.7</v>
          </cell>
          <cell r="AK375">
            <v>1140.8999999999999</v>
          </cell>
          <cell r="AL375">
            <v>407.79999999999995</v>
          </cell>
          <cell r="AM375">
            <v>1120.8</v>
          </cell>
          <cell r="AN375">
            <v>852.6</v>
          </cell>
          <cell r="AO375">
            <v>2476.2999999999997</v>
          </cell>
        </row>
        <row r="376">
          <cell r="AJ376">
            <v>777.6</v>
          </cell>
          <cell r="AK376">
            <v>393.79999999999995</v>
          </cell>
          <cell r="AL376">
            <v>731.59999999999991</v>
          </cell>
          <cell r="AM376">
            <v>1513.6000000000001</v>
          </cell>
          <cell r="AN376">
            <v>177.6</v>
          </cell>
          <cell r="AO376">
            <v>1715.7</v>
          </cell>
        </row>
        <row r="377">
          <cell r="AJ377">
            <v>1050.8</v>
          </cell>
          <cell r="AK377">
            <v>1974.5</v>
          </cell>
          <cell r="AL377">
            <v>1132.4000000000001</v>
          </cell>
          <cell r="AM377">
            <v>1513.6000000000001</v>
          </cell>
          <cell r="AN377">
            <v>440.3</v>
          </cell>
          <cell r="AO377">
            <v>2162</v>
          </cell>
        </row>
        <row r="378">
          <cell r="AJ378">
            <v>2691.5</v>
          </cell>
          <cell r="AK378">
            <v>72.599999999999994</v>
          </cell>
          <cell r="AL378">
            <v>281.7</v>
          </cell>
          <cell r="AM378">
            <v>1123.8</v>
          </cell>
          <cell r="AN378">
            <v>547.4</v>
          </cell>
          <cell r="AO378">
            <v>2188.1</v>
          </cell>
        </row>
        <row r="379">
          <cell r="AJ379">
            <v>1305</v>
          </cell>
          <cell r="AK379">
            <v>956.7</v>
          </cell>
          <cell r="AL379">
            <v>138.1</v>
          </cell>
          <cell r="AM379">
            <v>1191.3</v>
          </cell>
          <cell r="AN379">
            <v>0</v>
          </cell>
          <cell r="AO379">
            <v>1736.7</v>
          </cell>
        </row>
        <row r="380">
          <cell r="AJ380">
            <v>1597.6999999999998</v>
          </cell>
          <cell r="AK380">
            <v>542.9</v>
          </cell>
          <cell r="AL380">
            <v>138.1</v>
          </cell>
          <cell r="AM380">
            <v>2866.5</v>
          </cell>
          <cell r="AN380">
            <v>0</v>
          </cell>
          <cell r="AO380">
            <v>2599.2999999999997</v>
          </cell>
        </row>
        <row r="381">
          <cell r="AJ381">
            <v>791.1</v>
          </cell>
          <cell r="AK381">
            <v>604</v>
          </cell>
          <cell r="AL381">
            <v>245.2</v>
          </cell>
          <cell r="AM381">
            <v>1579.6999999999998</v>
          </cell>
          <cell r="AN381">
            <v>525.9</v>
          </cell>
          <cell r="AO381">
            <v>2812</v>
          </cell>
        </row>
        <row r="382">
          <cell r="AJ382">
            <v>2337.1999999999998</v>
          </cell>
          <cell r="AK382">
            <v>956.7</v>
          </cell>
          <cell r="AL382">
            <v>731.59999999999991</v>
          </cell>
          <cell r="AM382">
            <v>981.8</v>
          </cell>
          <cell r="AN382">
            <v>852.6</v>
          </cell>
          <cell r="AO382">
            <v>2478.7999999999997</v>
          </cell>
        </row>
        <row r="383">
          <cell r="AJ383">
            <v>1656.1999999999998</v>
          </cell>
          <cell r="AK383">
            <v>195.6</v>
          </cell>
          <cell r="AL383">
            <v>1227</v>
          </cell>
          <cell r="AM383">
            <v>706.1</v>
          </cell>
          <cell r="AN383">
            <v>852.6</v>
          </cell>
          <cell r="AO383">
            <v>1568.6000000000001</v>
          </cell>
        </row>
        <row r="384">
          <cell r="AJ384">
            <v>1171.4000000000001</v>
          </cell>
          <cell r="AK384">
            <v>1103.3</v>
          </cell>
          <cell r="AL384">
            <v>1365.1000000000001</v>
          </cell>
          <cell r="AM384">
            <v>815.2</v>
          </cell>
          <cell r="AN384">
            <v>901.1</v>
          </cell>
          <cell r="AO384">
            <v>2105</v>
          </cell>
        </row>
        <row r="385">
          <cell r="AJ385">
            <v>3073.7</v>
          </cell>
          <cell r="AK385">
            <v>63</v>
          </cell>
          <cell r="AL385">
            <v>1716.3999999999999</v>
          </cell>
          <cell r="AM385">
            <v>143.6</v>
          </cell>
          <cell r="AN385">
            <v>1400</v>
          </cell>
          <cell r="AO385">
            <v>1834.3</v>
          </cell>
        </row>
        <row r="386">
          <cell r="AJ386">
            <v>2986.2</v>
          </cell>
          <cell r="AK386">
            <v>761.1</v>
          </cell>
          <cell r="AL386">
            <v>1365.1000000000001</v>
          </cell>
          <cell r="AM386">
            <v>0</v>
          </cell>
          <cell r="AN386">
            <v>725</v>
          </cell>
          <cell r="AO386">
            <v>585.9</v>
          </cell>
        </row>
        <row r="387">
          <cell r="AJ387">
            <v>2873.1</v>
          </cell>
          <cell r="AK387">
            <v>72.599999999999994</v>
          </cell>
          <cell r="AL387">
            <v>1365.1000000000001</v>
          </cell>
          <cell r="AM387">
            <v>207.1</v>
          </cell>
          <cell r="AN387">
            <v>1073.3</v>
          </cell>
          <cell r="AO387">
            <v>1179.3</v>
          </cell>
        </row>
        <row r="388">
          <cell r="AJ388">
            <v>1617.6999999999998</v>
          </cell>
          <cell r="AK388">
            <v>111.6</v>
          </cell>
          <cell r="AL388">
            <v>1132.4000000000001</v>
          </cell>
          <cell r="AM388">
            <v>909.59999999999991</v>
          </cell>
          <cell r="AN388">
            <v>725</v>
          </cell>
          <cell r="AO388">
            <v>1269.3999999999999</v>
          </cell>
        </row>
        <row r="389">
          <cell r="AJ389">
            <v>1637.2</v>
          </cell>
          <cell r="AK389">
            <v>0</v>
          </cell>
          <cell r="AL389">
            <v>981.8</v>
          </cell>
          <cell r="AM389">
            <v>731</v>
          </cell>
          <cell r="AN389">
            <v>177.6</v>
          </cell>
          <cell r="AO389">
            <v>1179.3</v>
          </cell>
        </row>
        <row r="390">
          <cell r="AJ390">
            <v>1666.6999999999998</v>
          </cell>
          <cell r="AK390">
            <v>1231.4000000000001</v>
          </cell>
          <cell r="AL390">
            <v>391.79999999999995</v>
          </cell>
          <cell r="AM390">
            <v>909.59999999999991</v>
          </cell>
          <cell r="AN390">
            <v>1073.3</v>
          </cell>
          <cell r="AO390">
            <v>2131.9999999999995</v>
          </cell>
        </row>
        <row r="391">
          <cell r="AJ391">
            <v>733.5</v>
          </cell>
          <cell r="AK391">
            <v>184.2</v>
          </cell>
          <cell r="AL391">
            <v>630.5</v>
          </cell>
          <cell r="AM391">
            <v>1360.9</v>
          </cell>
          <cell r="AN391">
            <v>0</v>
          </cell>
          <cell r="AO391">
            <v>1657.2</v>
          </cell>
        </row>
        <row r="392">
          <cell r="AJ392">
            <v>777.6</v>
          </cell>
          <cell r="AK392">
            <v>1068.3</v>
          </cell>
          <cell r="AL392">
            <v>637</v>
          </cell>
          <cell r="AM392">
            <v>945.19999999999993</v>
          </cell>
          <cell r="AN392">
            <v>852.6</v>
          </cell>
          <cell r="AO392">
            <v>2253.1</v>
          </cell>
        </row>
        <row r="393">
          <cell r="AJ393">
            <v>840.6</v>
          </cell>
          <cell r="AK393">
            <v>1068.3</v>
          </cell>
          <cell r="AL393">
            <v>1092.3999999999999</v>
          </cell>
          <cell r="AM393">
            <v>1360.9</v>
          </cell>
          <cell r="AN393">
            <v>1073.3</v>
          </cell>
          <cell r="AO393">
            <v>2266.1</v>
          </cell>
        </row>
        <row r="394">
          <cell r="AJ394">
            <v>2395.7999999999997</v>
          </cell>
          <cell r="AK394">
            <v>1504.2</v>
          </cell>
          <cell r="AL394">
            <v>887.2</v>
          </cell>
          <cell r="AM394">
            <v>2849.6</v>
          </cell>
          <cell r="AN394">
            <v>0</v>
          </cell>
          <cell r="AO394">
            <v>1510.1000000000001</v>
          </cell>
        </row>
        <row r="395">
          <cell r="AJ395">
            <v>3951.4</v>
          </cell>
          <cell r="AK395">
            <v>393.79999999999995</v>
          </cell>
          <cell r="AL395">
            <v>360.79999999999995</v>
          </cell>
          <cell r="AM395">
            <v>1215.8</v>
          </cell>
          <cell r="AN395">
            <v>547.4</v>
          </cell>
          <cell r="AO395">
            <v>2438.1999999999998</v>
          </cell>
        </row>
        <row r="396">
          <cell r="AJ396">
            <v>3369.5</v>
          </cell>
          <cell r="AK396">
            <v>72.599999999999994</v>
          </cell>
          <cell r="AL396">
            <v>383.29999999999995</v>
          </cell>
          <cell r="AM396">
            <v>936.19999999999993</v>
          </cell>
          <cell r="AN396">
            <v>0</v>
          </cell>
          <cell r="AO396">
            <v>2217.1</v>
          </cell>
        </row>
        <row r="397">
          <cell r="AJ397">
            <v>1925</v>
          </cell>
          <cell r="AK397">
            <v>0</v>
          </cell>
          <cell r="AL397">
            <v>731.59999999999991</v>
          </cell>
          <cell r="AM397">
            <v>1007.7</v>
          </cell>
          <cell r="AN397">
            <v>852.6</v>
          </cell>
          <cell r="AO397">
            <v>2383.6999999999998</v>
          </cell>
        </row>
        <row r="398">
          <cell r="AJ398">
            <v>3059.2</v>
          </cell>
          <cell r="AK398">
            <v>0</v>
          </cell>
          <cell r="AL398">
            <v>1227</v>
          </cell>
          <cell r="AM398">
            <v>1413</v>
          </cell>
          <cell r="AN398">
            <v>77.599999999999994</v>
          </cell>
          <cell r="AO398">
            <v>2386.1999999999998</v>
          </cell>
        </row>
        <row r="399">
          <cell r="AJ399">
            <v>840.6</v>
          </cell>
          <cell r="AK399">
            <v>321.2</v>
          </cell>
          <cell r="AL399">
            <v>1132.4000000000001</v>
          </cell>
          <cell r="AM399">
            <v>1019.1999999999999</v>
          </cell>
          <cell r="AN399">
            <v>852.6</v>
          </cell>
          <cell r="AO399">
            <v>2373.1999999999998</v>
          </cell>
        </row>
        <row r="400">
          <cell r="AJ400">
            <v>2005.5</v>
          </cell>
          <cell r="AK400">
            <v>393.79999999999995</v>
          </cell>
          <cell r="AL400">
            <v>988.8</v>
          </cell>
          <cell r="AM400">
            <v>646.9</v>
          </cell>
          <cell r="AN400">
            <v>1400</v>
          </cell>
          <cell r="AO400">
            <v>1460.5</v>
          </cell>
        </row>
        <row r="401">
          <cell r="AJ401">
            <v>1510.1</v>
          </cell>
          <cell r="AK401">
            <v>72.599999999999994</v>
          </cell>
          <cell r="AL401">
            <v>1365.1000000000001</v>
          </cell>
          <cell r="AM401">
            <v>281.7</v>
          </cell>
          <cell r="AN401">
            <v>1107.3</v>
          </cell>
          <cell r="AO401">
            <v>973.7</v>
          </cell>
        </row>
        <row r="402">
          <cell r="AJ402">
            <v>1247.4000000000001</v>
          </cell>
          <cell r="AK402">
            <v>0</v>
          </cell>
          <cell r="AL402">
            <v>1365.1000000000001</v>
          </cell>
          <cell r="AM402">
            <v>385.7</v>
          </cell>
          <cell r="AN402">
            <v>1840.3000000000002</v>
          </cell>
          <cell r="AO402">
            <v>1236.4000000000001</v>
          </cell>
        </row>
        <row r="403">
          <cell r="AJ403">
            <v>1109.8</v>
          </cell>
          <cell r="AK403">
            <v>111.6</v>
          </cell>
          <cell r="AL403">
            <v>1254.5</v>
          </cell>
          <cell r="AM403">
            <v>971.09999999999991</v>
          </cell>
          <cell r="AN403">
            <v>1065.3</v>
          </cell>
          <cell r="AO403">
            <v>791.59999999999991</v>
          </cell>
        </row>
        <row r="404">
          <cell r="AJ404">
            <v>63</v>
          </cell>
          <cell r="AK404">
            <v>791.5</v>
          </cell>
          <cell r="AL404">
            <v>988.3</v>
          </cell>
          <cell r="AM404">
            <v>585.4</v>
          </cell>
          <cell r="AN404">
            <v>1400</v>
          </cell>
          <cell r="AO404">
            <v>1059.8</v>
          </cell>
        </row>
        <row r="405">
          <cell r="AJ405">
            <v>846.1</v>
          </cell>
          <cell r="AK405">
            <v>1304</v>
          </cell>
          <cell r="AL405">
            <v>1092.3999999999999</v>
          </cell>
          <cell r="AM405">
            <v>535.4</v>
          </cell>
          <cell r="AN405">
            <v>1400</v>
          </cell>
          <cell r="AO405">
            <v>733</v>
          </cell>
        </row>
        <row r="406">
          <cell r="AJ406">
            <v>733.5</v>
          </cell>
          <cell r="AK406">
            <v>1164.3999999999999</v>
          </cell>
          <cell r="AL406">
            <v>1365.1000000000001</v>
          </cell>
          <cell r="AM406">
            <v>812.2</v>
          </cell>
          <cell r="AN406">
            <v>1292.9000000000001</v>
          </cell>
          <cell r="AO406">
            <v>867.09999999999991</v>
          </cell>
        </row>
        <row r="407">
          <cell r="AJ407">
            <v>777.6</v>
          </cell>
          <cell r="AK407">
            <v>1029.3</v>
          </cell>
          <cell r="AL407">
            <v>1716.3999999999999</v>
          </cell>
          <cell r="AM407">
            <v>385.7</v>
          </cell>
          <cell r="AN407">
            <v>547.4</v>
          </cell>
          <cell r="AO407">
            <v>1236.4000000000001</v>
          </cell>
        </row>
        <row r="408">
          <cell r="AJ408">
            <v>777.6</v>
          </cell>
          <cell r="AK408">
            <v>1689.7</v>
          </cell>
          <cell r="AL408">
            <v>903.2</v>
          </cell>
          <cell r="AM408">
            <v>909.59999999999991</v>
          </cell>
          <cell r="AN408">
            <v>987.7</v>
          </cell>
          <cell r="AO408">
            <v>1455.5</v>
          </cell>
        </row>
        <row r="409">
          <cell r="AJ409">
            <v>777.6</v>
          </cell>
          <cell r="AK409">
            <v>1052.3</v>
          </cell>
          <cell r="AL409">
            <v>743.09999999999991</v>
          </cell>
          <cell r="AM409">
            <v>2476.6999999999998</v>
          </cell>
          <cell r="AN409">
            <v>547.4</v>
          </cell>
          <cell r="AO409">
            <v>1886.4</v>
          </cell>
        </row>
        <row r="410">
          <cell r="AJ410">
            <v>2458.7999999999997</v>
          </cell>
          <cell r="AK410">
            <v>0</v>
          </cell>
          <cell r="AL410">
            <v>360.79999999999995</v>
          </cell>
          <cell r="AM410">
            <v>1544.1000000000001</v>
          </cell>
          <cell r="AN410">
            <v>177.6</v>
          </cell>
          <cell r="AO410">
            <v>1829.3</v>
          </cell>
        </row>
        <row r="411">
          <cell r="AJ411">
            <v>1368</v>
          </cell>
          <cell r="AK411">
            <v>0</v>
          </cell>
          <cell r="AL411">
            <v>383.29999999999995</v>
          </cell>
          <cell r="AM411">
            <v>1344</v>
          </cell>
          <cell r="AN411">
            <v>852.6</v>
          </cell>
          <cell r="AO411">
            <v>2443.1999999999998</v>
          </cell>
        </row>
        <row r="412">
          <cell r="AJ412">
            <v>1562.6</v>
          </cell>
          <cell r="AK412">
            <v>0</v>
          </cell>
          <cell r="AL412">
            <v>269.7</v>
          </cell>
          <cell r="AM412">
            <v>1393.9</v>
          </cell>
          <cell r="AN412">
            <v>525.9</v>
          </cell>
          <cell r="AO412">
            <v>1715.7</v>
          </cell>
        </row>
        <row r="413">
          <cell r="AJ413">
            <v>707</v>
          </cell>
          <cell r="AK413">
            <v>432.79999999999995</v>
          </cell>
          <cell r="AL413">
            <v>253.7</v>
          </cell>
          <cell r="AM413">
            <v>1587.6000000000001</v>
          </cell>
          <cell r="AN413">
            <v>432.29999999999995</v>
          </cell>
          <cell r="AO413">
            <v>2105</v>
          </cell>
        </row>
        <row r="414">
          <cell r="AJ414">
            <v>1227.9000000000001</v>
          </cell>
          <cell r="AK414">
            <v>542.9</v>
          </cell>
          <cell r="AL414">
            <v>360.79999999999995</v>
          </cell>
          <cell r="AM414">
            <v>1513.6000000000001</v>
          </cell>
          <cell r="AN414">
            <v>547.4</v>
          </cell>
          <cell r="AO414">
            <v>1654.2</v>
          </cell>
        </row>
        <row r="415">
          <cell r="AJ415">
            <v>599.9</v>
          </cell>
          <cell r="AK415">
            <v>1427</v>
          </cell>
          <cell r="AL415">
            <v>383.29999999999995</v>
          </cell>
          <cell r="AM415">
            <v>1344</v>
          </cell>
          <cell r="AN415">
            <v>1400</v>
          </cell>
          <cell r="AO415">
            <v>1602.6000000000001</v>
          </cell>
        </row>
        <row r="416">
          <cell r="AJ416">
            <v>2351.6999999999998</v>
          </cell>
          <cell r="AK416">
            <v>1029.3</v>
          </cell>
          <cell r="AL416">
            <v>498.9</v>
          </cell>
          <cell r="AM416">
            <v>1360.9</v>
          </cell>
          <cell r="AN416">
            <v>852.6</v>
          </cell>
          <cell r="AO416">
            <v>1791.3</v>
          </cell>
        </row>
        <row r="417">
          <cell r="AJ417">
            <v>2923.2</v>
          </cell>
          <cell r="AK417">
            <v>1029.3</v>
          </cell>
          <cell r="AL417">
            <v>388.79999999999995</v>
          </cell>
          <cell r="AM417">
            <v>1513.6000000000001</v>
          </cell>
          <cell r="AN417">
            <v>852.6</v>
          </cell>
          <cell r="AO417">
            <v>1297.9000000000001</v>
          </cell>
        </row>
        <row r="418">
          <cell r="AJ418">
            <v>2027</v>
          </cell>
          <cell r="AK418">
            <v>743.1</v>
          </cell>
          <cell r="AL418">
            <v>637</v>
          </cell>
          <cell r="AM418">
            <v>1344</v>
          </cell>
          <cell r="AN418">
            <v>1513.6</v>
          </cell>
          <cell r="AO418">
            <v>1568.6000000000001</v>
          </cell>
        </row>
        <row r="419">
          <cell r="AJ419">
            <v>2335.6999999999998</v>
          </cell>
          <cell r="AK419">
            <v>0</v>
          </cell>
          <cell r="AL419">
            <v>162.6</v>
          </cell>
          <cell r="AM419">
            <v>1360.9</v>
          </cell>
          <cell r="AN419">
            <v>987.7</v>
          </cell>
          <cell r="AO419">
            <v>1179.4000000000001</v>
          </cell>
        </row>
        <row r="420">
          <cell r="AJ420">
            <v>2885.2</v>
          </cell>
          <cell r="AK420">
            <v>111.6</v>
          </cell>
          <cell r="AL420">
            <v>138.1</v>
          </cell>
          <cell r="AM420">
            <v>1513.6000000000001</v>
          </cell>
          <cell r="AN420">
            <v>547.4</v>
          </cell>
          <cell r="AO420">
            <v>1124.8</v>
          </cell>
        </row>
        <row r="421">
          <cell r="AJ421">
            <v>2632.8999999999996</v>
          </cell>
          <cell r="AK421">
            <v>0</v>
          </cell>
          <cell r="AL421">
            <v>383.29999999999995</v>
          </cell>
          <cell r="AM421">
            <v>1258.5</v>
          </cell>
          <cell r="AN421">
            <v>1400</v>
          </cell>
          <cell r="AO421">
            <v>1416.5</v>
          </cell>
        </row>
        <row r="422">
          <cell r="AJ422">
            <v>1546.2</v>
          </cell>
          <cell r="AK422">
            <v>761.1</v>
          </cell>
          <cell r="AL422">
            <v>486.4</v>
          </cell>
          <cell r="AM422">
            <v>1339</v>
          </cell>
          <cell r="AN422">
            <v>852.6</v>
          </cell>
          <cell r="AO422">
            <v>1254.9000000000001</v>
          </cell>
        </row>
        <row r="423">
          <cell r="AJ423">
            <v>1623.7</v>
          </cell>
          <cell r="AK423">
            <v>393.79999999999995</v>
          </cell>
          <cell r="AL423">
            <v>765.09999999999991</v>
          </cell>
          <cell r="AM423">
            <v>1587.6000000000001</v>
          </cell>
          <cell r="AN423">
            <v>966.2</v>
          </cell>
          <cell r="AO423">
            <v>1568.6000000000001</v>
          </cell>
        </row>
        <row r="424">
          <cell r="AJ424">
            <v>777.6</v>
          </cell>
          <cell r="AK424">
            <v>393.79999999999995</v>
          </cell>
          <cell r="AL424">
            <v>162.6</v>
          </cell>
          <cell r="AM424">
            <v>1123.8</v>
          </cell>
          <cell r="AN424">
            <v>1400</v>
          </cell>
          <cell r="AO424">
            <v>1774.3</v>
          </cell>
        </row>
        <row r="425">
          <cell r="AJ425">
            <v>840.6</v>
          </cell>
          <cell r="AK425">
            <v>0</v>
          </cell>
          <cell r="AL425">
            <v>383.29999999999995</v>
          </cell>
          <cell r="AM425">
            <v>1182.3</v>
          </cell>
          <cell r="AN425">
            <v>1400</v>
          </cell>
          <cell r="AO425">
            <v>791.59999999999991</v>
          </cell>
        </row>
        <row r="426">
          <cell r="AJ426">
            <v>707</v>
          </cell>
          <cell r="AK426">
            <v>474.4</v>
          </cell>
          <cell r="AL426">
            <v>391.79999999999995</v>
          </cell>
          <cell r="AM426">
            <v>1513.6000000000001</v>
          </cell>
          <cell r="AN426">
            <v>1400</v>
          </cell>
          <cell r="AO426">
            <v>585.9</v>
          </cell>
        </row>
        <row r="427">
          <cell r="AJ427">
            <v>733.5</v>
          </cell>
          <cell r="AK427">
            <v>321.2</v>
          </cell>
          <cell r="AL427">
            <v>222.7</v>
          </cell>
          <cell r="AM427">
            <v>1513.6000000000001</v>
          </cell>
          <cell r="AN427">
            <v>547.4</v>
          </cell>
          <cell r="AO427">
            <v>1510.1000000000001</v>
          </cell>
        </row>
        <row r="428">
          <cell r="AJ428">
            <v>170.1</v>
          </cell>
          <cell r="AK428">
            <v>1490</v>
          </cell>
          <cell r="AL428">
            <v>407.79999999999995</v>
          </cell>
          <cell r="AM428">
            <v>1123.8</v>
          </cell>
          <cell r="AN428">
            <v>1400</v>
          </cell>
          <cell r="AO428">
            <v>1124.8</v>
          </cell>
        </row>
        <row r="429">
          <cell r="AJ429">
            <v>599.9</v>
          </cell>
          <cell r="AK429">
            <v>640.5</v>
          </cell>
          <cell r="AL429">
            <v>162.6</v>
          </cell>
          <cell r="AM429">
            <v>1360.9</v>
          </cell>
          <cell r="AN429">
            <v>547.4</v>
          </cell>
          <cell r="AO429">
            <v>1403.5</v>
          </cell>
        </row>
        <row r="430">
          <cell r="AJ430">
            <v>670.5</v>
          </cell>
          <cell r="AK430">
            <v>1814.8</v>
          </cell>
          <cell r="AL430">
            <v>138.1</v>
          </cell>
          <cell r="AM430">
            <v>1513.6000000000001</v>
          </cell>
          <cell r="AN430">
            <v>177.6</v>
          </cell>
          <cell r="AO430">
            <v>1455.5</v>
          </cell>
        </row>
        <row r="431">
          <cell r="AJ431">
            <v>790.1</v>
          </cell>
          <cell r="AK431">
            <v>1891.9</v>
          </cell>
          <cell r="AL431">
            <v>138.1</v>
          </cell>
          <cell r="AM431">
            <v>1513.6000000000001</v>
          </cell>
          <cell r="AN431">
            <v>547.4</v>
          </cell>
          <cell r="AO431">
            <v>2478.7999999999997</v>
          </cell>
        </row>
        <row r="432">
          <cell r="AJ432">
            <v>670.5</v>
          </cell>
          <cell r="AK432">
            <v>1124.8999999999999</v>
          </cell>
          <cell r="AL432">
            <v>0</v>
          </cell>
          <cell r="AM432">
            <v>3052.2</v>
          </cell>
          <cell r="AN432">
            <v>0</v>
          </cell>
          <cell r="AO432">
            <v>1925.4</v>
          </cell>
        </row>
        <row r="433">
          <cell r="AJ433">
            <v>777.6</v>
          </cell>
          <cell r="AK433">
            <v>872.7</v>
          </cell>
          <cell r="AL433">
            <v>245.2</v>
          </cell>
          <cell r="AM433">
            <v>1832.3</v>
          </cell>
          <cell r="AN433">
            <v>525.9</v>
          </cell>
          <cell r="AO433">
            <v>2585.2999999999997</v>
          </cell>
        </row>
        <row r="434">
          <cell r="AJ434">
            <v>840.6</v>
          </cell>
          <cell r="AK434">
            <v>393.79999999999995</v>
          </cell>
          <cell r="AL434">
            <v>24.5</v>
          </cell>
          <cell r="AM434">
            <v>2600.4</v>
          </cell>
          <cell r="AN434">
            <v>0</v>
          </cell>
          <cell r="AO434">
            <v>2208.1</v>
          </cell>
        </row>
        <row r="435">
          <cell r="AJ435">
            <v>777.6</v>
          </cell>
          <cell r="AK435">
            <v>824.1</v>
          </cell>
          <cell r="AL435">
            <v>245.2</v>
          </cell>
          <cell r="AM435">
            <v>1865.3</v>
          </cell>
          <cell r="AN435">
            <v>177.6</v>
          </cell>
          <cell r="AO435">
            <v>2438.1999999999998</v>
          </cell>
        </row>
        <row r="436">
          <cell r="AJ436">
            <v>840.6</v>
          </cell>
          <cell r="AK436">
            <v>184.2</v>
          </cell>
          <cell r="AL436">
            <v>162.6</v>
          </cell>
          <cell r="AM436">
            <v>1667.7</v>
          </cell>
          <cell r="AN436">
            <v>126.1</v>
          </cell>
          <cell r="AO436">
            <v>2478.7999999999997</v>
          </cell>
        </row>
        <row r="437">
          <cell r="AJ437">
            <v>777.6</v>
          </cell>
          <cell r="AK437">
            <v>432.79999999999995</v>
          </cell>
          <cell r="AL437">
            <v>269.7</v>
          </cell>
          <cell r="AM437">
            <v>1222.4000000000001</v>
          </cell>
          <cell r="AN437">
            <v>852.6</v>
          </cell>
          <cell r="AO437">
            <v>2249.6</v>
          </cell>
        </row>
        <row r="438">
          <cell r="AJ438">
            <v>840.6</v>
          </cell>
          <cell r="AK438">
            <v>761.1</v>
          </cell>
          <cell r="AL438">
            <v>624.5</v>
          </cell>
          <cell r="AM438">
            <v>1002.2</v>
          </cell>
          <cell r="AN438">
            <v>0</v>
          </cell>
          <cell r="AO438">
            <v>2252.1</v>
          </cell>
        </row>
        <row r="439">
          <cell r="AJ439">
            <v>840.6</v>
          </cell>
          <cell r="AK439">
            <v>833.7</v>
          </cell>
          <cell r="AL439">
            <v>878.7</v>
          </cell>
          <cell r="AM439">
            <v>1513.6000000000001</v>
          </cell>
          <cell r="AN439">
            <v>177.6</v>
          </cell>
          <cell r="AO439">
            <v>2167.5</v>
          </cell>
        </row>
        <row r="440">
          <cell r="AJ440">
            <v>777.6</v>
          </cell>
          <cell r="AK440">
            <v>310.29999999999995</v>
          </cell>
          <cell r="AL440">
            <v>407.79999999999995</v>
          </cell>
          <cell r="AM440">
            <v>945.19999999999993</v>
          </cell>
          <cell r="AN440">
            <v>1400</v>
          </cell>
          <cell r="AO440">
            <v>2477.2999999999997</v>
          </cell>
        </row>
        <row r="441">
          <cell r="AJ441">
            <v>944.2</v>
          </cell>
          <cell r="AK441">
            <v>0</v>
          </cell>
          <cell r="AL441">
            <v>498.9</v>
          </cell>
          <cell r="AM441">
            <v>1299.4000000000001</v>
          </cell>
          <cell r="AN441">
            <v>852.6</v>
          </cell>
          <cell r="AO441">
            <v>733</v>
          </cell>
        </row>
        <row r="442">
          <cell r="AJ442">
            <v>707</v>
          </cell>
          <cell r="AK442">
            <v>470.3</v>
          </cell>
          <cell r="AL442">
            <v>630.5</v>
          </cell>
          <cell r="AM442">
            <v>1335</v>
          </cell>
          <cell r="AN442">
            <v>1292.9000000000001</v>
          </cell>
          <cell r="AO442">
            <v>1568.6000000000001</v>
          </cell>
        </row>
        <row r="443">
          <cell r="AJ443">
            <v>733.5</v>
          </cell>
          <cell r="AK443">
            <v>111.6</v>
          </cell>
          <cell r="AL443">
            <v>391.79999999999995</v>
          </cell>
          <cell r="AM443">
            <v>1123.8</v>
          </cell>
          <cell r="AN443">
            <v>1400</v>
          </cell>
          <cell r="AO443">
            <v>967.2</v>
          </cell>
        </row>
        <row r="444">
          <cell r="AJ444">
            <v>170.1</v>
          </cell>
          <cell r="AK444">
            <v>1427</v>
          </cell>
          <cell r="AL444">
            <v>606</v>
          </cell>
          <cell r="AM444">
            <v>1182.3</v>
          </cell>
          <cell r="AN444">
            <v>1400</v>
          </cell>
          <cell r="AO444">
            <v>1122.3</v>
          </cell>
        </row>
        <row r="445">
          <cell r="AJ445">
            <v>733.5</v>
          </cell>
          <cell r="AK445">
            <v>968.80000000000007</v>
          </cell>
          <cell r="AL445">
            <v>637</v>
          </cell>
          <cell r="AM445">
            <v>1123.8</v>
          </cell>
          <cell r="AN445">
            <v>1400</v>
          </cell>
          <cell r="AO445">
            <v>255.2</v>
          </cell>
        </row>
        <row r="446">
          <cell r="AJ446">
            <v>107.1</v>
          </cell>
          <cell r="AK446">
            <v>1499.6</v>
          </cell>
          <cell r="AL446">
            <v>765.09999999999991</v>
          </cell>
          <cell r="AM446">
            <v>1036.7</v>
          </cell>
          <cell r="AN446">
            <v>1487.6</v>
          </cell>
          <cell r="AO446">
            <v>867.09999999999991</v>
          </cell>
        </row>
        <row r="447">
          <cell r="AJ447">
            <v>670.5</v>
          </cell>
          <cell r="AK447">
            <v>195.6</v>
          </cell>
          <cell r="AL447">
            <v>869.7</v>
          </cell>
          <cell r="AM447">
            <v>359.79999999999995</v>
          </cell>
          <cell r="AN447">
            <v>1253.9000000000001</v>
          </cell>
          <cell r="AO447">
            <v>973.7</v>
          </cell>
        </row>
        <row r="448">
          <cell r="AJ448">
            <v>273.7</v>
          </cell>
          <cell r="AK448">
            <v>2097.5</v>
          </cell>
          <cell r="AL448">
            <v>1365.1000000000001</v>
          </cell>
          <cell r="AM448">
            <v>829.1</v>
          </cell>
          <cell r="AN448">
            <v>1927.9</v>
          </cell>
          <cell r="AO448">
            <v>867.09999999999991</v>
          </cell>
        </row>
        <row r="449">
          <cell r="AJ449">
            <v>1136.3</v>
          </cell>
          <cell r="AK449">
            <v>319.29999999999995</v>
          </cell>
          <cell r="AL449">
            <v>1716.3999999999999</v>
          </cell>
          <cell r="AM449">
            <v>359.79999999999995</v>
          </cell>
          <cell r="AN449">
            <v>2831.5</v>
          </cell>
          <cell r="AO449">
            <v>255.2</v>
          </cell>
        </row>
        <row r="450">
          <cell r="AJ450">
            <v>1593.1999999999998</v>
          </cell>
          <cell r="AK450">
            <v>2415.3000000000002</v>
          </cell>
          <cell r="AL450">
            <v>1119.9000000000001</v>
          </cell>
          <cell r="AM450">
            <v>702</v>
          </cell>
          <cell r="AN450">
            <v>488.8</v>
          </cell>
          <cell r="AO450">
            <v>585.9</v>
          </cell>
        </row>
        <row r="451">
          <cell r="AJ451">
            <v>1247.4000000000001</v>
          </cell>
          <cell r="AK451">
            <v>1340.4</v>
          </cell>
          <cell r="AL451">
            <v>984.8</v>
          </cell>
          <cell r="AM451">
            <v>971.09999999999991</v>
          </cell>
          <cell r="AN451">
            <v>879.69999999999993</v>
          </cell>
          <cell r="AO451">
            <v>1771.8</v>
          </cell>
        </row>
        <row r="452">
          <cell r="AJ452">
            <v>1180.4000000000001</v>
          </cell>
          <cell r="AK452">
            <v>1236.4999999999998</v>
          </cell>
          <cell r="AL452">
            <v>383.29999999999995</v>
          </cell>
          <cell r="AM452">
            <v>654.5</v>
          </cell>
          <cell r="AN452">
            <v>1400</v>
          </cell>
          <cell r="AO452">
            <v>1206.9000000000001</v>
          </cell>
        </row>
        <row r="453">
          <cell r="AJ453">
            <v>777.6</v>
          </cell>
          <cell r="AK453">
            <v>349.29999999999995</v>
          </cell>
          <cell r="AL453">
            <v>624.5</v>
          </cell>
          <cell r="AM453">
            <v>1153.3</v>
          </cell>
          <cell r="AN453">
            <v>0</v>
          </cell>
          <cell r="AO453">
            <v>733</v>
          </cell>
        </row>
        <row r="454">
          <cell r="AJ454">
            <v>953.2</v>
          </cell>
          <cell r="AK454">
            <v>1231.4000000000001</v>
          </cell>
          <cell r="AL454">
            <v>740.59999999999991</v>
          </cell>
          <cell r="AM454">
            <v>1258.5</v>
          </cell>
          <cell r="AN454">
            <v>852.6</v>
          </cell>
          <cell r="AO454">
            <v>2438.1999999999998</v>
          </cell>
        </row>
        <row r="455">
          <cell r="AJ455">
            <v>733.5</v>
          </cell>
          <cell r="AK455">
            <v>833.7</v>
          </cell>
          <cell r="AL455">
            <v>869.7</v>
          </cell>
          <cell r="AM455">
            <v>441.9</v>
          </cell>
          <cell r="AN455">
            <v>1400</v>
          </cell>
          <cell r="AO455">
            <v>1848.3000000000002</v>
          </cell>
        </row>
        <row r="456">
          <cell r="AJ456">
            <v>644</v>
          </cell>
          <cell r="AK456">
            <v>1499.6</v>
          </cell>
          <cell r="AL456">
            <v>1227</v>
          </cell>
          <cell r="AM456">
            <v>1182.3</v>
          </cell>
          <cell r="AN456">
            <v>1292.9000000000001</v>
          </cell>
          <cell r="AO456">
            <v>1122.3</v>
          </cell>
        </row>
        <row r="457">
          <cell r="AJ457">
            <v>2288.6999999999998</v>
          </cell>
          <cell r="AK457">
            <v>393.79999999999995</v>
          </cell>
          <cell r="AL457">
            <v>1365.1000000000001</v>
          </cell>
          <cell r="AM457">
            <v>592</v>
          </cell>
          <cell r="AN457">
            <v>1400</v>
          </cell>
          <cell r="AO457">
            <v>982.7</v>
          </cell>
        </row>
        <row r="458">
          <cell r="AJ458">
            <v>1305</v>
          </cell>
          <cell r="AK458">
            <v>1690.2</v>
          </cell>
          <cell r="AL458">
            <v>1119.9000000000001</v>
          </cell>
          <cell r="AM458">
            <v>324.2</v>
          </cell>
          <cell r="AN458">
            <v>1165.3</v>
          </cell>
          <cell r="AO458">
            <v>585.9</v>
          </cell>
        </row>
        <row r="459">
          <cell r="AJ459">
            <v>1562.6</v>
          </cell>
          <cell r="AK459">
            <v>72.599999999999994</v>
          </cell>
          <cell r="AL459">
            <v>2155.1</v>
          </cell>
          <cell r="AM459">
            <v>971.09999999999991</v>
          </cell>
          <cell r="AN459">
            <v>1165.3</v>
          </cell>
          <cell r="AO459">
            <v>1179.4000000000001</v>
          </cell>
        </row>
        <row r="460">
          <cell r="AJ460">
            <v>777.6</v>
          </cell>
          <cell r="AK460">
            <v>237.7</v>
          </cell>
          <cell r="AL460">
            <v>734.59999999999991</v>
          </cell>
          <cell r="AM460">
            <v>646.9</v>
          </cell>
          <cell r="AN460">
            <v>1400</v>
          </cell>
          <cell r="AO460">
            <v>683.5</v>
          </cell>
        </row>
        <row r="461">
          <cell r="AJ461">
            <v>1335</v>
          </cell>
          <cell r="AK461">
            <v>470.3</v>
          </cell>
          <cell r="AL461">
            <v>731.59999999999991</v>
          </cell>
          <cell r="AM461">
            <v>389.8</v>
          </cell>
          <cell r="AN461">
            <v>852.6</v>
          </cell>
          <cell r="AO461">
            <v>477.79999999999995</v>
          </cell>
        </row>
        <row r="462">
          <cell r="AJ462">
            <v>63</v>
          </cell>
          <cell r="AK462">
            <v>605.4</v>
          </cell>
          <cell r="AL462">
            <v>1227</v>
          </cell>
          <cell r="AM462">
            <v>604</v>
          </cell>
          <cell r="AN462">
            <v>1292.9000000000001</v>
          </cell>
          <cell r="AO462">
            <v>1448.5</v>
          </cell>
        </row>
        <row r="463">
          <cell r="AJ463">
            <v>599.9</v>
          </cell>
          <cell r="AK463">
            <v>2357.1999999999998</v>
          </cell>
          <cell r="AL463">
            <v>1365.1000000000001</v>
          </cell>
          <cell r="AM463">
            <v>214.2</v>
          </cell>
          <cell r="AN463">
            <v>1840.3000000000002</v>
          </cell>
          <cell r="AO463">
            <v>1117.8</v>
          </cell>
        </row>
        <row r="464">
          <cell r="AJ464">
            <v>733.5</v>
          </cell>
          <cell r="AK464">
            <v>1975.9</v>
          </cell>
          <cell r="AL464">
            <v>1716.3999999999999</v>
          </cell>
          <cell r="AM464">
            <v>145.6</v>
          </cell>
          <cell r="AN464">
            <v>1840.3000000000002</v>
          </cell>
          <cell r="AO464">
            <v>791.59999999999991</v>
          </cell>
        </row>
        <row r="465">
          <cell r="AJ465">
            <v>944.2</v>
          </cell>
          <cell r="AK465">
            <v>2204.6</v>
          </cell>
          <cell r="AL465">
            <v>1365.1000000000001</v>
          </cell>
          <cell r="AM465">
            <v>446.9</v>
          </cell>
          <cell r="AN465">
            <v>1400</v>
          </cell>
          <cell r="AO465">
            <v>255.2</v>
          </cell>
        </row>
        <row r="466">
          <cell r="AJ466">
            <v>1180.4000000000001</v>
          </cell>
          <cell r="AK466">
            <v>854.7</v>
          </cell>
          <cell r="AL466">
            <v>1365.1000000000001</v>
          </cell>
          <cell r="AM466">
            <v>0</v>
          </cell>
          <cell r="AN466">
            <v>1927.9</v>
          </cell>
          <cell r="AO466">
            <v>867.09999999999991</v>
          </cell>
        </row>
        <row r="467">
          <cell r="AJ467">
            <v>727.1</v>
          </cell>
          <cell r="AK467">
            <v>432.79999999999995</v>
          </cell>
          <cell r="AL467">
            <v>1365.1000000000001</v>
          </cell>
          <cell r="AM467">
            <v>0</v>
          </cell>
          <cell r="AN467">
            <v>1400</v>
          </cell>
          <cell r="AO467">
            <v>387.8</v>
          </cell>
        </row>
        <row r="468">
          <cell r="AJ468">
            <v>63</v>
          </cell>
          <cell r="AK468">
            <v>854.5</v>
          </cell>
          <cell r="AL468">
            <v>1365.1000000000001</v>
          </cell>
          <cell r="AM468">
            <v>385.7</v>
          </cell>
          <cell r="AN468">
            <v>1840.3000000000002</v>
          </cell>
          <cell r="AO468">
            <v>585.9</v>
          </cell>
        </row>
        <row r="469">
          <cell r="AJ469">
            <v>63</v>
          </cell>
          <cell r="AK469">
            <v>1439.1000000000001</v>
          </cell>
          <cell r="AL469">
            <v>1483.7</v>
          </cell>
          <cell r="AM469">
            <v>585.4</v>
          </cell>
          <cell r="AN469">
            <v>1927.9</v>
          </cell>
          <cell r="AO469">
            <v>0</v>
          </cell>
        </row>
        <row r="470">
          <cell r="AJ470">
            <v>0</v>
          </cell>
          <cell r="AK470">
            <v>2429.7999999999997</v>
          </cell>
          <cell r="AL470">
            <v>1340.1000000000001</v>
          </cell>
          <cell r="AM470">
            <v>69.099999999999994</v>
          </cell>
          <cell r="AN470">
            <v>1580.6</v>
          </cell>
          <cell r="AO470">
            <v>255.2</v>
          </cell>
        </row>
        <row r="471">
          <cell r="AJ471">
            <v>536.9</v>
          </cell>
          <cell r="AK471">
            <v>2087.5</v>
          </cell>
          <cell r="AL471">
            <v>1365.1000000000001</v>
          </cell>
          <cell r="AM471">
            <v>220.2</v>
          </cell>
          <cell r="AN471">
            <v>1840.3000000000002</v>
          </cell>
          <cell r="AO471">
            <v>536.4</v>
          </cell>
        </row>
        <row r="472">
          <cell r="AJ472">
            <v>536.9</v>
          </cell>
          <cell r="AK472">
            <v>2316.1999999999998</v>
          </cell>
          <cell r="AL472">
            <v>1716.3999999999999</v>
          </cell>
          <cell r="AM472">
            <v>61.5</v>
          </cell>
          <cell r="AN472">
            <v>2650.9</v>
          </cell>
          <cell r="AO472">
            <v>0</v>
          </cell>
        </row>
        <row r="473">
          <cell r="AJ473">
            <v>0</v>
          </cell>
          <cell r="AK473">
            <v>2097.5</v>
          </cell>
          <cell r="AL473">
            <v>1365.1000000000001</v>
          </cell>
          <cell r="AM473">
            <v>0</v>
          </cell>
          <cell r="AN473">
            <v>1927.9</v>
          </cell>
          <cell r="AO473">
            <v>330.7</v>
          </cell>
        </row>
        <row r="475">
          <cell r="AJ475">
            <v>0</v>
          </cell>
          <cell r="AK475">
            <v>2305.2000000000003</v>
          </cell>
          <cell r="AL475">
            <v>3238</v>
          </cell>
          <cell r="AM475">
            <v>69.099999999999994</v>
          </cell>
          <cell r="AN475">
            <v>1694.1999999999998</v>
          </cell>
          <cell r="AO475">
            <v>255.2</v>
          </cell>
        </row>
        <row r="476">
          <cell r="AJ476">
            <v>0</v>
          </cell>
          <cell r="AK476">
            <v>2109.6</v>
          </cell>
          <cell r="AL476">
            <v>1716.3999999999999</v>
          </cell>
          <cell r="AM476">
            <v>0</v>
          </cell>
          <cell r="AN476">
            <v>1345.8999999999999</v>
          </cell>
          <cell r="AO476">
            <v>255.2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l2"/>
      <sheetName val="modell3"/>
      <sheetName val="modell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p1"/>
      <sheetName val="step2"/>
      <sheetName val="step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o7"/>
      <sheetName val="coco7 (2)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5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miau/294/difesa_abstract_full_text_2023_v5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iau.my-x.hu/miau/293/stadat_turizmus_kovetkezo_negyedev.xlsx" TargetMode="External"/><Relationship Id="rId13" Type="http://schemas.openxmlformats.org/officeDocument/2006/relationships/hyperlink" Target="https://miau.my-x.hu/miau/292/fagyos_napok_szama.xlsm" TargetMode="External"/><Relationship Id="rId3" Type="http://schemas.openxmlformats.org/officeDocument/2006/relationships/hyperlink" Target="https://miau.my-x.hu/miau/293/eur_huf_holnap_integralva.xlsx" TargetMode="External"/><Relationship Id="rId7" Type="http://schemas.openxmlformats.org/officeDocument/2006/relationships/hyperlink" Target="https://miau.my-x.hu/miau/293/stadat_turizmus_kovetkezo_negyedev.xlsx" TargetMode="External"/><Relationship Id="rId12" Type="http://schemas.openxmlformats.org/officeDocument/2006/relationships/hyperlink" Target="https://miau.my-x.hu/miau/292/eur_huf_15_nap.xlsx" TargetMode="External"/><Relationship Id="rId2" Type="http://schemas.openxmlformats.org/officeDocument/2006/relationships/hyperlink" Target="https://miau.my-x.hu/miau/294/rnd_based_direct_inverse_symmetry.xlsx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miau.my-x.hu/miau/294/rnd_based_direct_inverse_symmetry.xlsx" TargetMode="External"/><Relationship Id="rId6" Type="http://schemas.openxmlformats.org/officeDocument/2006/relationships/hyperlink" Target="https://miau.my-x.hu/miau/293/stadat_turizmus_kovetkezo_negyedev.xlsx" TargetMode="External"/><Relationship Id="rId11" Type="http://schemas.openxmlformats.org/officeDocument/2006/relationships/hyperlink" Target="https://miau.my-x.hu/miau/292/eur_huf_15_nap.xlsx" TargetMode="External"/><Relationship Id="rId5" Type="http://schemas.openxmlformats.org/officeDocument/2006/relationships/hyperlink" Target="https://miau.my-x.hu/miau/293/eur_huf_holnap_integralva.xls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miau.my-x.hu/miau/290/tel_2022.xlsx" TargetMode="External"/><Relationship Id="rId4" Type="http://schemas.openxmlformats.org/officeDocument/2006/relationships/hyperlink" Target="https://miau.my-x.hu/miau/293/eur_huf_holnap_integralva.xlsx" TargetMode="External"/><Relationship Id="rId9" Type="http://schemas.openxmlformats.org/officeDocument/2006/relationships/hyperlink" Target="https://miau.my-x.hu/miau/290/tel_2022.xlsx" TargetMode="External"/><Relationship Id="rId14" Type="http://schemas.openxmlformats.org/officeDocument/2006/relationships/hyperlink" Target="https://miau.my-x.hu/miau/294/konyvtarba_jarok_szama.xlsx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iau.my-x.hu/miau/293/stadat_turizmus_kovetkezo_negyedev.xlsx" TargetMode="External"/><Relationship Id="rId13" Type="http://schemas.openxmlformats.org/officeDocument/2006/relationships/hyperlink" Target="https://miau.my-x.hu/miau/292/fagyos_napok_szama.xlsm" TargetMode="External"/><Relationship Id="rId3" Type="http://schemas.openxmlformats.org/officeDocument/2006/relationships/hyperlink" Target="https://miau.my-x.hu/miau/293/eur_huf_holnap_integralva.xlsx" TargetMode="External"/><Relationship Id="rId7" Type="http://schemas.openxmlformats.org/officeDocument/2006/relationships/hyperlink" Target="https://miau.my-x.hu/miau/293/stadat_turizmus_kovetkezo_negyedev.xlsx" TargetMode="External"/><Relationship Id="rId12" Type="http://schemas.openxmlformats.org/officeDocument/2006/relationships/hyperlink" Target="https://miau.my-x.hu/miau/292/eur_huf_15_nap.xlsx" TargetMode="External"/><Relationship Id="rId2" Type="http://schemas.openxmlformats.org/officeDocument/2006/relationships/hyperlink" Target="https://miau.my-x.hu/miau/294/rnd_based_direct_inverse_symmetry.xlsx" TargetMode="External"/><Relationship Id="rId1" Type="http://schemas.openxmlformats.org/officeDocument/2006/relationships/hyperlink" Target="https://miau.my-x.hu/miau/294/rnd_based_direct_inverse_symmetry.xlsx" TargetMode="External"/><Relationship Id="rId6" Type="http://schemas.openxmlformats.org/officeDocument/2006/relationships/hyperlink" Target="https://miau.my-x.hu/miau/293/stadat_turizmus_kovetkezo_negyedev.xlsx" TargetMode="External"/><Relationship Id="rId11" Type="http://schemas.openxmlformats.org/officeDocument/2006/relationships/hyperlink" Target="https://miau.my-x.hu/miau/292/eur_huf_15_nap.xlsx" TargetMode="External"/><Relationship Id="rId5" Type="http://schemas.openxmlformats.org/officeDocument/2006/relationships/hyperlink" Target="https://miau.my-x.hu/miau/293/eur_huf_holnap_integralva.xlsx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s://miau.my-x.hu/miau/290/tel_2022.xlsx" TargetMode="External"/><Relationship Id="rId4" Type="http://schemas.openxmlformats.org/officeDocument/2006/relationships/hyperlink" Target="https://miau.my-x.hu/miau/293/eur_huf_holnap_integralva.xlsx" TargetMode="External"/><Relationship Id="rId9" Type="http://schemas.openxmlformats.org/officeDocument/2006/relationships/hyperlink" Target="https://miau.my-x.hu/miau/290/tel_2022.xlsx" TargetMode="External"/><Relationship Id="rId14" Type="http://schemas.openxmlformats.org/officeDocument/2006/relationships/hyperlink" Target="https://miau.my-x.hu/miau/294/konyvtarba_jarok_szama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miau.my-x.hu/myx-free/coco/test/104089520230121162841.html" TargetMode="External"/><Relationship Id="rId1" Type="http://schemas.openxmlformats.org/officeDocument/2006/relationships/hyperlink" Target="https://miau.my-x.hu/myx-free/coco/test/880700320230121162744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miau/295/symmetry-index_difesa-robot-ey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AE411-2D79-4E75-A477-E74D26C1EA2B}">
  <dimension ref="A1:A2"/>
  <sheetViews>
    <sheetView workbookViewId="0"/>
  </sheetViews>
  <sheetFormatPr defaultRowHeight="14.4" x14ac:dyDescent="0.3"/>
  <cols>
    <col min="1" max="1" width="60.44140625" bestFit="1" customWidth="1"/>
  </cols>
  <sheetData>
    <row r="1" spans="1:1" x14ac:dyDescent="0.3">
      <c r="A1" s="3" t="s">
        <v>15</v>
      </c>
    </row>
    <row r="2" spans="1:1" x14ac:dyDescent="0.3">
      <c r="A2" t="s">
        <v>16</v>
      </c>
    </row>
  </sheetData>
  <hyperlinks>
    <hyperlink ref="A1" r:id="rId1" xr:uid="{393A37F8-F013-4485-9A92-5D5940B876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AA611-84F6-4576-A482-F55D94E16A8C}">
  <dimension ref="A8:DK150"/>
  <sheetViews>
    <sheetView topLeftCell="BL1" zoomScale="42" workbookViewId="0">
      <selection activeCell="DA8" sqref="DA8:DK40"/>
    </sheetView>
  </sheetViews>
  <sheetFormatPr defaultRowHeight="14.4" x14ac:dyDescent="0.3"/>
  <cols>
    <col min="1" max="1" width="9.6640625" bestFit="1" customWidth="1"/>
    <col min="2" max="2" width="9.109375" customWidth="1"/>
    <col min="3" max="3" width="11.44140625" customWidth="1"/>
    <col min="4" max="4" width="9.5546875" bestFit="1" customWidth="1"/>
    <col min="5" max="5" width="9" bestFit="1" customWidth="1"/>
    <col min="6" max="6" width="8" bestFit="1" customWidth="1"/>
    <col min="8" max="8" width="9.6640625" bestFit="1" customWidth="1"/>
    <col min="9" max="9" width="7.6640625" bestFit="1" customWidth="1"/>
    <col min="10" max="10" width="13.109375" customWidth="1"/>
    <col min="11" max="11" width="9.5546875" bestFit="1" customWidth="1"/>
    <col min="12" max="12" width="9" bestFit="1" customWidth="1"/>
    <col min="13" max="13" width="8" bestFit="1" customWidth="1"/>
    <col min="105" max="105" width="9.77734375" customWidth="1"/>
  </cols>
  <sheetData>
    <row r="8" spans="1:115" ht="57.6" x14ac:dyDescent="0.3">
      <c r="A8" s="1" t="s">
        <v>0</v>
      </c>
      <c r="B8" s="4" t="s">
        <v>7</v>
      </c>
      <c r="H8" s="1" t="s">
        <v>0</v>
      </c>
      <c r="I8" s="4" t="s">
        <v>8</v>
      </c>
      <c r="O8" s="1" t="s">
        <v>12</v>
      </c>
      <c r="P8" t="s">
        <v>13</v>
      </c>
      <c r="V8" s="1" t="s">
        <v>12</v>
      </c>
      <c r="W8" t="s">
        <v>13</v>
      </c>
      <c r="AC8" s="1" t="s">
        <v>12</v>
      </c>
      <c r="AD8" t="s">
        <v>14</v>
      </c>
      <c r="AJ8" s="1" t="s">
        <v>17</v>
      </c>
      <c r="AK8" t="s">
        <v>18</v>
      </c>
      <c r="AQ8" s="1" t="s">
        <v>17</v>
      </c>
      <c r="AR8" t="s">
        <v>20</v>
      </c>
      <c r="AX8" s="1" t="s">
        <v>17</v>
      </c>
      <c r="AY8" t="s">
        <v>21</v>
      </c>
      <c r="BE8" s="1" t="s">
        <v>22</v>
      </c>
      <c r="BF8" t="s">
        <v>41</v>
      </c>
      <c r="BL8" s="1" t="s">
        <v>22</v>
      </c>
      <c r="BM8" t="s">
        <v>42</v>
      </c>
      <c r="BS8" s="1" t="s">
        <v>43</v>
      </c>
      <c r="BT8" t="s">
        <v>44</v>
      </c>
      <c r="BZ8" s="1" t="s">
        <v>43</v>
      </c>
      <c r="CA8" t="s">
        <v>61</v>
      </c>
      <c r="CG8" s="1" t="s">
        <v>45</v>
      </c>
      <c r="CH8" t="s">
        <v>47</v>
      </c>
      <c r="CK8" s="2" t="s">
        <v>46</v>
      </c>
      <c r="CL8" s="2" t="s">
        <v>46</v>
      </c>
      <c r="CM8" s="2" t="s">
        <v>48</v>
      </c>
      <c r="CN8" s="2" t="s">
        <v>48</v>
      </c>
      <c r="CO8" s="2" t="s">
        <v>49</v>
      </c>
      <c r="CP8" s="2" t="s">
        <v>49</v>
      </c>
      <c r="CQ8" s="2" t="s">
        <v>50</v>
      </c>
      <c r="CR8" s="2" t="s">
        <v>50</v>
      </c>
      <c r="CT8" s="1" t="s">
        <v>66</v>
      </c>
      <c r="CU8" s="10" t="s">
        <v>65</v>
      </c>
      <c r="DA8" s="7" t="s">
        <v>67</v>
      </c>
      <c r="DE8" t="s">
        <v>53</v>
      </c>
      <c r="DF8" t="s">
        <v>53</v>
      </c>
      <c r="DH8" t="s">
        <v>52</v>
      </c>
      <c r="DI8" t="s">
        <v>52</v>
      </c>
      <c r="DJ8">
        <f ca="1">SLOPE(DJ10:DJ40,DK10:DK40)</f>
        <v>0.12762096774193549</v>
      </c>
    </row>
    <row r="9" spans="1:115" x14ac:dyDescent="0.3">
      <c r="A9" t="s">
        <v>9</v>
      </c>
      <c r="B9" t="s">
        <v>10</v>
      </c>
      <c r="C9" t="s">
        <v>3</v>
      </c>
      <c r="D9" t="s">
        <v>11</v>
      </c>
      <c r="E9" t="s">
        <v>5</v>
      </c>
      <c r="F9" t="s">
        <v>6</v>
      </c>
      <c r="H9" t="s">
        <v>9</v>
      </c>
      <c r="I9" t="s">
        <v>10</v>
      </c>
      <c r="J9" t="s">
        <v>3</v>
      </c>
      <c r="K9" t="s">
        <v>11</v>
      </c>
      <c r="L9" t="s">
        <v>5</v>
      </c>
      <c r="M9" t="s">
        <v>6</v>
      </c>
      <c r="O9" t="s">
        <v>9</v>
      </c>
      <c r="P9" t="s">
        <v>10</v>
      </c>
      <c r="Q9" t="s">
        <v>3</v>
      </c>
      <c r="R9" t="s">
        <v>11</v>
      </c>
      <c r="S9" t="s">
        <v>5</v>
      </c>
      <c r="T9" t="s">
        <v>6</v>
      </c>
      <c r="V9" t="s">
        <v>9</v>
      </c>
      <c r="W9" t="s">
        <v>10</v>
      </c>
      <c r="X9" t="s">
        <v>3</v>
      </c>
      <c r="Y9" t="s">
        <v>11</v>
      </c>
      <c r="Z9" t="s">
        <v>5</v>
      </c>
      <c r="AA9" t="s">
        <v>6</v>
      </c>
      <c r="AC9" t="s">
        <v>9</v>
      </c>
      <c r="AD9" t="s">
        <v>10</v>
      </c>
      <c r="AE9" t="s">
        <v>3</v>
      </c>
      <c r="AF9" t="s">
        <v>11</v>
      </c>
      <c r="AG9" t="s">
        <v>5</v>
      </c>
      <c r="AH9" t="s">
        <v>6</v>
      </c>
      <c r="AJ9" t="s">
        <v>9</v>
      </c>
      <c r="AK9" t="s">
        <v>10</v>
      </c>
      <c r="AL9" t="s">
        <v>3</v>
      </c>
      <c r="AM9" t="s">
        <v>11</v>
      </c>
      <c r="AN9" t="s">
        <v>5</v>
      </c>
      <c r="AO9" t="s">
        <v>6</v>
      </c>
      <c r="AQ9" t="s">
        <v>9</v>
      </c>
      <c r="AR9" t="s">
        <v>10</v>
      </c>
      <c r="AS9" t="s">
        <v>3</v>
      </c>
      <c r="AT9" t="s">
        <v>11</v>
      </c>
      <c r="AU9" t="s">
        <v>5</v>
      </c>
      <c r="AV9" t="s">
        <v>6</v>
      </c>
      <c r="AX9" t="s">
        <v>9</v>
      </c>
      <c r="AY9" t="s">
        <v>10</v>
      </c>
      <c r="AZ9" t="s">
        <v>3</v>
      </c>
      <c r="BA9" t="s">
        <v>11</v>
      </c>
      <c r="BB9" t="s">
        <v>5</v>
      </c>
      <c r="BC9" t="s">
        <v>6</v>
      </c>
      <c r="BE9" t="s">
        <v>9</v>
      </c>
      <c r="BF9" t="s">
        <v>10</v>
      </c>
      <c r="BG9" t="s">
        <v>3</v>
      </c>
      <c r="BH9" t="s">
        <v>11</v>
      </c>
      <c r="BI9" t="s">
        <v>5</v>
      </c>
      <c r="BJ9" t="s">
        <v>6</v>
      </c>
      <c r="BL9" t="s">
        <v>9</v>
      </c>
      <c r="BM9" t="s">
        <v>10</v>
      </c>
      <c r="BN9" t="s">
        <v>3</v>
      </c>
      <c r="BO9" t="s">
        <v>11</v>
      </c>
      <c r="BP9" t="s">
        <v>5</v>
      </c>
      <c r="BQ9" t="s">
        <v>6</v>
      </c>
      <c r="BS9" t="s">
        <v>9</v>
      </c>
      <c r="BT9" t="s">
        <v>10</v>
      </c>
      <c r="BU9" t="s">
        <v>3</v>
      </c>
      <c r="BV9" t="s">
        <v>11</v>
      </c>
      <c r="BW9" t="s">
        <v>5</v>
      </c>
      <c r="BX9" t="s">
        <v>6</v>
      </c>
      <c r="BZ9" t="s">
        <v>9</v>
      </c>
      <c r="CA9" t="s">
        <v>10</v>
      </c>
      <c r="CB9" t="s">
        <v>3</v>
      </c>
      <c r="CC9" t="s">
        <v>11</v>
      </c>
      <c r="CD9" t="s">
        <v>5</v>
      </c>
      <c r="CE9" t="s">
        <v>6</v>
      </c>
      <c r="CG9" t="s">
        <v>9</v>
      </c>
      <c r="CH9" t="s">
        <v>10</v>
      </c>
      <c r="CI9" t="s">
        <v>3</v>
      </c>
      <c r="CJ9" t="s">
        <v>11</v>
      </c>
      <c r="CK9" t="s">
        <v>5</v>
      </c>
      <c r="CL9" t="s">
        <v>6</v>
      </c>
      <c r="CM9" t="s">
        <v>5</v>
      </c>
      <c r="CN9" t="s">
        <v>6</v>
      </c>
      <c r="CO9" t="s">
        <v>5</v>
      </c>
      <c r="CP9" t="s">
        <v>6</v>
      </c>
      <c r="CQ9" t="s">
        <v>5</v>
      </c>
      <c r="CR9" t="s">
        <v>6</v>
      </c>
      <c r="CT9" t="s">
        <v>9</v>
      </c>
      <c r="CU9" t="s">
        <v>10</v>
      </c>
      <c r="CV9" t="s">
        <v>3</v>
      </c>
      <c r="CW9" t="s">
        <v>11</v>
      </c>
      <c r="CX9" t="s">
        <v>5</v>
      </c>
      <c r="CY9" t="s">
        <v>6</v>
      </c>
      <c r="DA9" t="s">
        <v>9</v>
      </c>
      <c r="DB9" t="s">
        <v>10</v>
      </c>
      <c r="DC9" t="s">
        <v>3</v>
      </c>
      <c r="DD9" t="s">
        <v>11</v>
      </c>
      <c r="DE9" t="s">
        <v>5</v>
      </c>
      <c r="DF9" t="s">
        <v>6</v>
      </c>
      <c r="DG9" t="s">
        <v>51</v>
      </c>
      <c r="DH9" t="str">
        <f>DE9</f>
        <v>direct</v>
      </c>
      <c r="DI9" t="str">
        <f t="shared" ref="DI9" si="0">DF9</f>
        <v>inverse</v>
      </c>
      <c r="DJ9" t="s">
        <v>55</v>
      </c>
      <c r="DK9" t="s">
        <v>56</v>
      </c>
    </row>
    <row r="10" spans="1:115" x14ac:dyDescent="0.3">
      <c r="A10">
        <v>26694.400000000001</v>
      </c>
      <c r="B10">
        <v>26000</v>
      </c>
      <c r="C10">
        <v>-694.4</v>
      </c>
      <c r="D10">
        <v>-2.67</v>
      </c>
      <c r="E10">
        <v>26694.400000000001</v>
      </c>
      <c r="F10">
        <v>0</v>
      </c>
      <c r="H10">
        <v>29692.6</v>
      </c>
      <c r="I10">
        <v>30000</v>
      </c>
      <c r="J10">
        <v>307.39999999999998</v>
      </c>
      <c r="K10">
        <v>1.02</v>
      </c>
      <c r="L10">
        <v>29692.5</v>
      </c>
      <c r="M10">
        <v>0</v>
      </c>
      <c r="O10">
        <v>42021.5</v>
      </c>
      <c r="P10">
        <v>42021</v>
      </c>
      <c r="Q10">
        <v>-0.5</v>
      </c>
      <c r="R10">
        <v>0</v>
      </c>
      <c r="S10">
        <v>97.5</v>
      </c>
      <c r="T10">
        <v>41924</v>
      </c>
      <c r="V10">
        <v>42021.2</v>
      </c>
      <c r="W10">
        <v>42021</v>
      </c>
      <c r="X10">
        <v>-0.2</v>
      </c>
      <c r="Y10">
        <v>0</v>
      </c>
      <c r="Z10">
        <v>72</v>
      </c>
      <c r="AA10">
        <v>41949.2</v>
      </c>
      <c r="AC10">
        <v>42021.3</v>
      </c>
      <c r="AD10">
        <v>42021</v>
      </c>
      <c r="AE10">
        <v>-0.3</v>
      </c>
      <c r="AF10">
        <v>0</v>
      </c>
      <c r="AG10">
        <v>0</v>
      </c>
      <c r="AH10">
        <v>42021.4</v>
      </c>
      <c r="AJ10">
        <v>3576.4</v>
      </c>
      <c r="AK10">
        <v>3505</v>
      </c>
      <c r="AL10">
        <v>-71.400000000000006</v>
      </c>
      <c r="AM10">
        <v>-2.04</v>
      </c>
      <c r="AN10">
        <v>1734.9</v>
      </c>
      <c r="AO10">
        <v>1841.5</v>
      </c>
      <c r="AQ10">
        <v>3622.9</v>
      </c>
      <c r="AR10">
        <v>3505</v>
      </c>
      <c r="AS10">
        <v>-117.9</v>
      </c>
      <c r="AT10">
        <v>-3.36</v>
      </c>
      <c r="AU10">
        <v>1915.8</v>
      </c>
      <c r="AV10">
        <v>1707.1</v>
      </c>
      <c r="AX10">
        <v>3565.4</v>
      </c>
      <c r="AY10">
        <v>3505</v>
      </c>
      <c r="AZ10">
        <v>-60.4</v>
      </c>
      <c r="BA10">
        <v>-1.72</v>
      </c>
      <c r="BB10">
        <v>1866</v>
      </c>
      <c r="BC10">
        <v>1699.5</v>
      </c>
      <c r="BE10">
        <v>12150.2</v>
      </c>
      <c r="BF10">
        <v>12150</v>
      </c>
      <c r="BG10">
        <v>-0.2</v>
      </c>
      <c r="BH10">
        <v>0</v>
      </c>
      <c r="BI10">
        <v>9034.9</v>
      </c>
      <c r="BJ10">
        <v>3115.4</v>
      </c>
      <c r="BL10">
        <f>BM10</f>
        <v>12150</v>
      </c>
      <c r="BM10">
        <v>12150</v>
      </c>
      <c r="BN10">
        <f>BL10-BM10</f>
        <v>0</v>
      </c>
      <c r="BO10">
        <f>BN10/BM10</f>
        <v>0</v>
      </c>
      <c r="BP10">
        <v>7624.2</v>
      </c>
      <c r="BQ10">
        <v>4526.3999999999996</v>
      </c>
      <c r="BS10">
        <f>BT10</f>
        <v>39733</v>
      </c>
      <c r="BT10">
        <v>39733</v>
      </c>
      <c r="BU10">
        <f>BT10-BS10</f>
        <v>0</v>
      </c>
      <c r="BV10">
        <f>BU10/BT10</f>
        <v>0</v>
      </c>
      <c r="BW10">
        <v>0</v>
      </c>
      <c r="BX10">
        <v>39733</v>
      </c>
      <c r="BZ10">
        <v>40583.4</v>
      </c>
      <c r="CA10">
        <v>40583</v>
      </c>
      <c r="CB10">
        <v>-0.4</v>
      </c>
      <c r="CC10">
        <v>0</v>
      </c>
      <c r="CD10">
        <v>0</v>
      </c>
      <c r="CE10">
        <v>40583.4</v>
      </c>
      <c r="CG10">
        <v>6977.6</v>
      </c>
      <c r="CH10">
        <v>6400</v>
      </c>
      <c r="CI10">
        <v>-577.6</v>
      </c>
      <c r="CJ10">
        <v>-9.0299999999999994</v>
      </c>
      <c r="CK10">
        <v>1546.2</v>
      </c>
      <c r="CL10">
        <v>1140.9000000000001</v>
      </c>
      <c r="CM10">
        <v>731.6</v>
      </c>
      <c r="CN10">
        <v>1127.4000000000001</v>
      </c>
      <c r="CO10">
        <v>852.6</v>
      </c>
      <c r="CP10">
        <v>1579.1</v>
      </c>
      <c r="CQ10">
        <f>CK10+CM10+CO10</f>
        <v>3130.4</v>
      </c>
      <c r="CR10">
        <f>CL10+CN10+CP10</f>
        <v>3847.4</v>
      </c>
      <c r="CT10">
        <v>949</v>
      </c>
      <c r="CU10">
        <v>949</v>
      </c>
      <c r="CV10">
        <v>0</v>
      </c>
      <c r="CW10">
        <v>0</v>
      </c>
      <c r="CX10">
        <v>0</v>
      </c>
      <c r="CY10">
        <v>949</v>
      </c>
      <c r="DA10">
        <f ca="1">RANDBETWEEN(900,1100)</f>
        <v>930</v>
      </c>
      <c r="DB10">
        <f ca="1">DA10</f>
        <v>930</v>
      </c>
      <c r="DC10">
        <f ca="1">DA10-DB10</f>
        <v>0</v>
      </c>
      <c r="DD10">
        <f ca="1">DC10/DB10</f>
        <v>0</v>
      </c>
      <c r="DE10">
        <f ca="1">IF(DG10=1,DH10,DI10)</f>
        <v>167</v>
      </c>
      <c r="DF10">
        <f ca="1">DA10-DE10</f>
        <v>763</v>
      </c>
      <c r="DG10">
        <f ca="1">IF(RAND()&gt;0.5,1,-1)</f>
        <v>1</v>
      </c>
      <c r="DH10">
        <f ca="1">INT(DA10/2*RAND())</f>
        <v>167</v>
      </c>
      <c r="DI10">
        <f ca="1">DA10-DH10</f>
        <v>763</v>
      </c>
      <c r="DJ10">
        <f ca="1">AVERAGE(DE10:DF10)</f>
        <v>465</v>
      </c>
      <c r="DK10">
        <v>1</v>
      </c>
    </row>
    <row r="11" spans="1:115" x14ac:dyDescent="0.3">
      <c r="A11">
        <v>5353.8</v>
      </c>
      <c r="B11">
        <v>2000</v>
      </c>
      <c r="C11">
        <v>-3353.8</v>
      </c>
      <c r="D11">
        <v>-167.69</v>
      </c>
      <c r="E11">
        <v>5353.8</v>
      </c>
      <c r="F11">
        <v>0</v>
      </c>
      <c r="H11">
        <v>90067.4</v>
      </c>
      <c r="I11">
        <v>91000</v>
      </c>
      <c r="J11">
        <v>932.6</v>
      </c>
      <c r="K11">
        <v>1.02</v>
      </c>
      <c r="L11">
        <v>40085</v>
      </c>
      <c r="M11">
        <v>49982.5</v>
      </c>
      <c r="O11">
        <v>42141.5</v>
      </c>
      <c r="P11">
        <v>42141</v>
      </c>
      <c r="Q11">
        <v>-0.5</v>
      </c>
      <c r="R11">
        <v>0</v>
      </c>
      <c r="S11">
        <v>14109.5</v>
      </c>
      <c r="T11">
        <v>28032</v>
      </c>
      <c r="V11">
        <v>42142.2</v>
      </c>
      <c r="W11">
        <v>42141</v>
      </c>
      <c r="X11">
        <v>-1.2</v>
      </c>
      <c r="Y11">
        <v>0</v>
      </c>
      <c r="Z11">
        <v>14013.6</v>
      </c>
      <c r="AA11">
        <v>28128.6</v>
      </c>
      <c r="AC11">
        <v>42141.3</v>
      </c>
      <c r="AD11">
        <v>42141</v>
      </c>
      <c r="AE11">
        <v>-0.3</v>
      </c>
      <c r="AF11">
        <v>0</v>
      </c>
      <c r="AG11">
        <v>0</v>
      </c>
      <c r="AH11">
        <v>42141.4</v>
      </c>
      <c r="AJ11">
        <v>4700.6000000000004</v>
      </c>
      <c r="AK11">
        <v>4897</v>
      </c>
      <c r="AL11">
        <v>196.4</v>
      </c>
      <c r="AM11">
        <v>4.01</v>
      </c>
      <c r="AN11">
        <v>2973.1</v>
      </c>
      <c r="AO11">
        <v>1727.6</v>
      </c>
      <c r="AQ11">
        <v>4715.3999999999996</v>
      </c>
      <c r="AR11">
        <v>4897</v>
      </c>
      <c r="AS11">
        <v>181.6</v>
      </c>
      <c r="AT11">
        <v>3.71</v>
      </c>
      <c r="AU11">
        <v>3215.2</v>
      </c>
      <c r="AV11">
        <v>1500.3</v>
      </c>
      <c r="AX11">
        <v>4686.6000000000004</v>
      </c>
      <c r="AY11">
        <v>4897</v>
      </c>
      <c r="AZ11">
        <v>210.4</v>
      </c>
      <c r="BA11">
        <v>4.3</v>
      </c>
      <c r="BB11">
        <v>3145.9</v>
      </c>
      <c r="BC11">
        <v>1540.8</v>
      </c>
      <c r="BE11">
        <v>11530.7</v>
      </c>
      <c r="BF11">
        <v>11530</v>
      </c>
      <c r="BG11">
        <v>-0.7</v>
      </c>
      <c r="BH11">
        <v>-0.01</v>
      </c>
      <c r="BI11">
        <v>7338.5</v>
      </c>
      <c r="BJ11">
        <v>4192.5</v>
      </c>
      <c r="BL11">
        <f t="shared" ref="BL11:BL74" si="1">BM11</f>
        <v>11530</v>
      </c>
      <c r="BM11">
        <v>11530</v>
      </c>
      <c r="BN11">
        <f t="shared" ref="BN11:BN74" si="2">BL11-BM11</f>
        <v>0</v>
      </c>
      <c r="BO11">
        <f t="shared" ref="BO11:BO74" si="3">BN11/BM11</f>
        <v>0</v>
      </c>
      <c r="BP11">
        <v>7715.8</v>
      </c>
      <c r="BQ11">
        <v>3814.9</v>
      </c>
      <c r="BS11">
        <f t="shared" ref="BS11:BS64" si="4">BT11</f>
        <v>40401</v>
      </c>
      <c r="BT11">
        <v>40401</v>
      </c>
      <c r="BU11">
        <f t="shared" ref="BU11:BU64" si="5">BT11-BS11</f>
        <v>0</v>
      </c>
      <c r="BV11">
        <f t="shared" ref="BV11:BV64" si="6">BU11/BT11</f>
        <v>0</v>
      </c>
      <c r="BW11">
        <v>0</v>
      </c>
      <c r="BX11">
        <v>40401.5</v>
      </c>
      <c r="BZ11">
        <v>41088.400000000001</v>
      </c>
      <c r="CA11">
        <v>41088</v>
      </c>
      <c r="CB11">
        <v>-0.4</v>
      </c>
      <c r="CC11">
        <v>0</v>
      </c>
      <c r="CD11">
        <v>0</v>
      </c>
      <c r="CE11">
        <v>41088.600000000006</v>
      </c>
      <c r="CG11">
        <v>6542.8</v>
      </c>
      <c r="CH11">
        <v>8400</v>
      </c>
      <c r="CI11">
        <v>1857.2</v>
      </c>
      <c r="CJ11">
        <v>22.11</v>
      </c>
      <c r="CK11">
        <v>840.6</v>
      </c>
      <c r="CL11">
        <v>628.4</v>
      </c>
      <c r="CM11">
        <v>981.8</v>
      </c>
      <c r="CN11">
        <v>1546.6</v>
      </c>
      <c r="CO11">
        <v>440.3</v>
      </c>
      <c r="CP11">
        <v>2105</v>
      </c>
      <c r="CQ11">
        <f t="shared" ref="CQ11:CQ74" si="7">CK11+CM11+CO11</f>
        <v>2262.7000000000003</v>
      </c>
      <c r="CR11">
        <f t="shared" ref="CR11:CR74" si="8">CL11+CN11+CP11</f>
        <v>4280</v>
      </c>
      <c r="CT11">
        <v>932</v>
      </c>
      <c r="CU11">
        <v>932</v>
      </c>
      <c r="CV11">
        <v>0</v>
      </c>
      <c r="CW11">
        <v>0</v>
      </c>
      <c r="CX11">
        <v>0</v>
      </c>
      <c r="CY11">
        <v>932</v>
      </c>
      <c r="DA11">
        <f t="shared" ref="DA11:DA40" ca="1" si="9">RANDBETWEEN(900,1100)</f>
        <v>947</v>
      </c>
      <c r="DB11">
        <f t="shared" ref="DB11:DB40" ca="1" si="10">DA11</f>
        <v>947</v>
      </c>
      <c r="DC11">
        <f t="shared" ref="DC11:DC40" ca="1" si="11">DA11-DB11</f>
        <v>0</v>
      </c>
      <c r="DD11">
        <f t="shared" ref="DD11:DD40" ca="1" si="12">DC11/DB11</f>
        <v>0</v>
      </c>
      <c r="DE11">
        <f t="shared" ref="DE11:DE40" ca="1" si="13">IF(DG11=1,DH11,DI11)</f>
        <v>433</v>
      </c>
      <c r="DF11">
        <f t="shared" ref="DF11:DF40" ca="1" si="14">DA11-DE11</f>
        <v>514</v>
      </c>
      <c r="DG11">
        <f t="shared" ref="DG11:DG40" ca="1" si="15">IF(RAND()&gt;0.5,1,-1)</f>
        <v>1</v>
      </c>
      <c r="DH11">
        <f t="shared" ref="DH11:DH40" ca="1" si="16">INT(DA11/2*RAND())</f>
        <v>433</v>
      </c>
      <c r="DI11">
        <f t="shared" ref="DI11:DI40" ca="1" si="17">DA11-DH11</f>
        <v>514</v>
      </c>
      <c r="DJ11">
        <f t="shared" ref="DJ11:DJ40" ca="1" si="18">AVERAGE(DE11:DF11)</f>
        <v>473.5</v>
      </c>
      <c r="DK11">
        <v>2</v>
      </c>
    </row>
    <row r="12" spans="1:115" x14ac:dyDescent="0.3">
      <c r="A12">
        <v>71869.5</v>
      </c>
      <c r="B12">
        <v>87000</v>
      </c>
      <c r="C12">
        <v>15130.5</v>
      </c>
      <c r="D12">
        <v>17.39</v>
      </c>
      <c r="E12">
        <v>56689.2</v>
      </c>
      <c r="F12">
        <v>15180.5</v>
      </c>
      <c r="H12">
        <v>89077.7</v>
      </c>
      <c r="I12">
        <v>90000</v>
      </c>
      <c r="J12">
        <v>922.3</v>
      </c>
      <c r="K12">
        <v>1.02</v>
      </c>
      <c r="L12">
        <v>61364.6</v>
      </c>
      <c r="M12">
        <v>27713.1</v>
      </c>
      <c r="O12">
        <v>42141.5</v>
      </c>
      <c r="P12">
        <v>42141</v>
      </c>
      <c r="Q12">
        <v>-0.5</v>
      </c>
      <c r="R12">
        <v>0</v>
      </c>
      <c r="S12">
        <v>14337</v>
      </c>
      <c r="T12">
        <v>27804.5</v>
      </c>
      <c r="V12">
        <v>42141.7</v>
      </c>
      <c r="W12">
        <v>42141</v>
      </c>
      <c r="X12">
        <v>-0.7</v>
      </c>
      <c r="Y12">
        <v>0</v>
      </c>
      <c r="Z12">
        <v>14013.6</v>
      </c>
      <c r="AA12">
        <v>28128.1</v>
      </c>
      <c r="AC12">
        <v>42141.8</v>
      </c>
      <c r="AD12">
        <v>42141</v>
      </c>
      <c r="AE12">
        <v>-0.8</v>
      </c>
      <c r="AF12">
        <v>0</v>
      </c>
      <c r="AG12">
        <v>1378.5</v>
      </c>
      <c r="AH12">
        <v>40763.4</v>
      </c>
      <c r="AJ12">
        <v>3301.2</v>
      </c>
      <c r="AK12">
        <v>3204</v>
      </c>
      <c r="AL12">
        <v>-97.2</v>
      </c>
      <c r="AM12">
        <v>-3.03</v>
      </c>
      <c r="AN12">
        <v>3301.3</v>
      </c>
      <c r="AO12">
        <v>0</v>
      </c>
      <c r="AQ12">
        <v>3311.7</v>
      </c>
      <c r="AR12">
        <v>3204</v>
      </c>
      <c r="AS12">
        <v>-107.7</v>
      </c>
      <c r="AT12">
        <v>-3.36</v>
      </c>
      <c r="AU12">
        <v>3311.8</v>
      </c>
      <c r="AV12">
        <v>0</v>
      </c>
      <c r="AX12">
        <v>3291.6</v>
      </c>
      <c r="AY12">
        <v>3204</v>
      </c>
      <c r="AZ12">
        <v>-87.6</v>
      </c>
      <c r="BA12">
        <v>-2.73</v>
      </c>
      <c r="BB12">
        <v>3291.8</v>
      </c>
      <c r="BC12">
        <v>0</v>
      </c>
      <c r="BE12">
        <v>10940.8</v>
      </c>
      <c r="BF12">
        <v>10940</v>
      </c>
      <c r="BG12">
        <v>-0.8</v>
      </c>
      <c r="BH12">
        <v>-0.01</v>
      </c>
      <c r="BI12">
        <v>5127.3</v>
      </c>
      <c r="BJ12">
        <v>5813.6</v>
      </c>
      <c r="BL12">
        <f t="shared" si="1"/>
        <v>10940</v>
      </c>
      <c r="BM12">
        <v>10940</v>
      </c>
      <c r="BN12">
        <f t="shared" si="2"/>
        <v>0</v>
      </c>
      <c r="BO12">
        <f t="shared" si="3"/>
        <v>0</v>
      </c>
      <c r="BP12">
        <v>6900.3</v>
      </c>
      <c r="BQ12">
        <v>4039.4</v>
      </c>
      <c r="BS12">
        <f t="shared" si="4"/>
        <v>40692</v>
      </c>
      <c r="BT12">
        <v>40692</v>
      </c>
      <c r="BU12">
        <f t="shared" si="5"/>
        <v>0</v>
      </c>
      <c r="BV12">
        <f t="shared" si="6"/>
        <v>0</v>
      </c>
      <c r="BW12">
        <v>276</v>
      </c>
      <c r="BX12">
        <v>40416.5</v>
      </c>
      <c r="BZ12">
        <v>41124.400000000001</v>
      </c>
      <c r="CA12">
        <v>41124</v>
      </c>
      <c r="CB12">
        <v>-0.4</v>
      </c>
      <c r="CC12">
        <v>0</v>
      </c>
      <c r="CD12">
        <v>0</v>
      </c>
      <c r="CE12">
        <v>41124.5</v>
      </c>
      <c r="CG12">
        <v>8122.9</v>
      </c>
      <c r="CH12">
        <v>8600</v>
      </c>
      <c r="CI12">
        <v>477.1</v>
      </c>
      <c r="CJ12">
        <v>5.55</v>
      </c>
      <c r="CK12">
        <v>1593.2</v>
      </c>
      <c r="CL12">
        <v>1054.7</v>
      </c>
      <c r="CM12">
        <v>633.5</v>
      </c>
      <c r="CN12">
        <v>2251.6</v>
      </c>
      <c r="CO12">
        <v>547.4</v>
      </c>
      <c r="CP12">
        <v>2042.5</v>
      </c>
      <c r="CQ12">
        <f t="shared" si="7"/>
        <v>2774.1</v>
      </c>
      <c r="CR12">
        <f t="shared" si="8"/>
        <v>5348.8</v>
      </c>
      <c r="CT12">
        <v>972</v>
      </c>
      <c r="CU12">
        <v>972</v>
      </c>
      <c r="CV12">
        <v>0</v>
      </c>
      <c r="CW12">
        <v>0</v>
      </c>
      <c r="CX12">
        <v>17</v>
      </c>
      <c r="CY12">
        <v>955</v>
      </c>
      <c r="DA12">
        <f t="shared" ca="1" si="9"/>
        <v>1030</v>
      </c>
      <c r="DB12">
        <f t="shared" ca="1" si="10"/>
        <v>1030</v>
      </c>
      <c r="DC12">
        <f t="shared" ca="1" si="11"/>
        <v>0</v>
      </c>
      <c r="DD12">
        <f t="shared" ca="1" si="12"/>
        <v>0</v>
      </c>
      <c r="DE12">
        <f t="shared" ca="1" si="13"/>
        <v>1</v>
      </c>
      <c r="DF12">
        <f t="shared" ca="1" si="14"/>
        <v>1029</v>
      </c>
      <c r="DG12">
        <f t="shared" ca="1" si="15"/>
        <v>1</v>
      </c>
      <c r="DH12">
        <f t="shared" ca="1" si="16"/>
        <v>1</v>
      </c>
      <c r="DI12">
        <f t="shared" ca="1" si="17"/>
        <v>1029</v>
      </c>
      <c r="DJ12">
        <f t="shared" ca="1" si="18"/>
        <v>515</v>
      </c>
      <c r="DK12">
        <v>3</v>
      </c>
    </row>
    <row r="13" spans="1:115" x14ac:dyDescent="0.3">
      <c r="A13">
        <v>26181</v>
      </c>
      <c r="B13">
        <v>11000</v>
      </c>
      <c r="C13">
        <v>-15181</v>
      </c>
      <c r="D13">
        <v>-138.01</v>
      </c>
      <c r="E13">
        <v>24714.400000000001</v>
      </c>
      <c r="F13">
        <v>1466.7</v>
      </c>
      <c r="H13">
        <v>51467.1</v>
      </c>
      <c r="I13">
        <v>52000</v>
      </c>
      <c r="J13">
        <v>532.9</v>
      </c>
      <c r="K13">
        <v>1.02</v>
      </c>
      <c r="L13">
        <v>0</v>
      </c>
      <c r="M13">
        <v>51467.100000000006</v>
      </c>
      <c r="O13">
        <v>42142</v>
      </c>
      <c r="P13">
        <v>42141</v>
      </c>
      <c r="Q13">
        <v>-1</v>
      </c>
      <c r="R13">
        <v>0</v>
      </c>
      <c r="S13">
        <v>14443.5</v>
      </c>
      <c r="T13">
        <v>27698.5</v>
      </c>
      <c r="V13">
        <v>42142.2</v>
      </c>
      <c r="W13">
        <v>42141</v>
      </c>
      <c r="X13">
        <v>-1.2</v>
      </c>
      <c r="Y13">
        <v>0</v>
      </c>
      <c r="Z13">
        <v>14340.1</v>
      </c>
      <c r="AA13">
        <v>27802.1</v>
      </c>
      <c r="AC13">
        <v>42141.8</v>
      </c>
      <c r="AD13">
        <v>42141</v>
      </c>
      <c r="AE13">
        <v>-0.8</v>
      </c>
      <c r="AF13">
        <v>0</v>
      </c>
      <c r="AG13">
        <v>1378.5</v>
      </c>
      <c r="AH13">
        <v>40763.4</v>
      </c>
      <c r="AJ13">
        <v>3059.6</v>
      </c>
      <c r="AK13">
        <v>2969</v>
      </c>
      <c r="AL13">
        <v>-90.6</v>
      </c>
      <c r="AM13">
        <v>-3.05</v>
      </c>
      <c r="AN13">
        <v>1929.7</v>
      </c>
      <c r="AO13">
        <v>1129.9000000000001</v>
      </c>
      <c r="AQ13">
        <v>3068.8</v>
      </c>
      <c r="AR13">
        <v>2969</v>
      </c>
      <c r="AS13">
        <v>-99.8</v>
      </c>
      <c r="AT13">
        <v>-3.36</v>
      </c>
      <c r="AU13">
        <v>2381.5</v>
      </c>
      <c r="AV13">
        <v>687.4</v>
      </c>
      <c r="AX13">
        <v>3049.7</v>
      </c>
      <c r="AY13">
        <v>2969</v>
      </c>
      <c r="AZ13">
        <v>-80.7</v>
      </c>
      <c r="BA13">
        <v>-2.72</v>
      </c>
      <c r="BB13">
        <v>2119.6999999999998</v>
      </c>
      <c r="BC13">
        <v>930.1</v>
      </c>
      <c r="BE13">
        <v>10940.3</v>
      </c>
      <c r="BF13">
        <v>10940</v>
      </c>
      <c r="BG13">
        <v>-0.3</v>
      </c>
      <c r="BH13">
        <v>0</v>
      </c>
      <c r="BI13">
        <v>3234.3</v>
      </c>
      <c r="BJ13">
        <v>7706.1</v>
      </c>
      <c r="BL13">
        <f t="shared" si="1"/>
        <v>10940</v>
      </c>
      <c r="BM13">
        <v>10940</v>
      </c>
      <c r="BN13">
        <f t="shared" si="2"/>
        <v>0</v>
      </c>
      <c r="BO13">
        <f t="shared" si="3"/>
        <v>0</v>
      </c>
      <c r="BP13">
        <v>6069.4</v>
      </c>
      <c r="BQ13">
        <v>4871.5</v>
      </c>
      <c r="BS13">
        <f t="shared" si="4"/>
        <v>40505</v>
      </c>
      <c r="BT13">
        <v>40505</v>
      </c>
      <c r="BU13">
        <f t="shared" si="5"/>
        <v>0</v>
      </c>
      <c r="BV13">
        <f t="shared" si="6"/>
        <v>0</v>
      </c>
      <c r="BW13">
        <v>492</v>
      </c>
      <c r="BX13">
        <v>40013.5</v>
      </c>
      <c r="BZ13">
        <v>40835.4</v>
      </c>
      <c r="CA13">
        <v>40835</v>
      </c>
      <c r="CB13">
        <v>-0.4</v>
      </c>
      <c r="CC13">
        <v>0</v>
      </c>
      <c r="CD13">
        <v>0</v>
      </c>
      <c r="CE13">
        <v>40835.4</v>
      </c>
      <c r="CG13">
        <v>6517.8</v>
      </c>
      <c r="CH13">
        <v>7800</v>
      </c>
      <c r="CI13">
        <v>1282.2</v>
      </c>
      <c r="CJ13">
        <v>16.440000000000001</v>
      </c>
      <c r="CK13">
        <v>2063</v>
      </c>
      <c r="CL13">
        <v>393.8</v>
      </c>
      <c r="CM13">
        <v>383.3</v>
      </c>
      <c r="CN13">
        <v>1215.8</v>
      </c>
      <c r="CO13">
        <v>725</v>
      </c>
      <c r="CP13">
        <v>1736.7</v>
      </c>
      <c r="CQ13">
        <f t="shared" si="7"/>
        <v>3171.3</v>
      </c>
      <c r="CR13">
        <f t="shared" si="8"/>
        <v>3346.3</v>
      </c>
      <c r="CT13">
        <v>978</v>
      </c>
      <c r="CU13">
        <v>978</v>
      </c>
      <c r="CV13">
        <v>0</v>
      </c>
      <c r="CW13">
        <v>0</v>
      </c>
      <c r="CX13">
        <v>83</v>
      </c>
      <c r="CY13">
        <v>895</v>
      </c>
      <c r="DA13">
        <f t="shared" ca="1" si="9"/>
        <v>943</v>
      </c>
      <c r="DB13">
        <f t="shared" ca="1" si="10"/>
        <v>943</v>
      </c>
      <c r="DC13">
        <f t="shared" ca="1" si="11"/>
        <v>0</v>
      </c>
      <c r="DD13">
        <f t="shared" ca="1" si="12"/>
        <v>0</v>
      </c>
      <c r="DE13">
        <f t="shared" ca="1" si="13"/>
        <v>403</v>
      </c>
      <c r="DF13">
        <f t="shared" ca="1" si="14"/>
        <v>540</v>
      </c>
      <c r="DG13">
        <f t="shared" ca="1" si="15"/>
        <v>1</v>
      </c>
      <c r="DH13">
        <f t="shared" ca="1" si="16"/>
        <v>403</v>
      </c>
      <c r="DI13">
        <f t="shared" ca="1" si="17"/>
        <v>540</v>
      </c>
      <c r="DJ13">
        <f t="shared" ca="1" si="18"/>
        <v>471.5</v>
      </c>
      <c r="DK13">
        <v>4</v>
      </c>
    </row>
    <row r="14" spans="1:115" x14ac:dyDescent="0.3">
      <c r="A14">
        <v>37988.199999999997</v>
      </c>
      <c r="B14">
        <v>37000</v>
      </c>
      <c r="C14">
        <v>-988.2</v>
      </c>
      <c r="D14">
        <v>-2.67</v>
      </c>
      <c r="E14">
        <v>17160.900000000001</v>
      </c>
      <c r="F14">
        <v>20827.3</v>
      </c>
      <c r="H14">
        <v>63344.1</v>
      </c>
      <c r="I14">
        <v>96000</v>
      </c>
      <c r="J14">
        <v>32655.9</v>
      </c>
      <c r="K14">
        <v>34.020000000000003</v>
      </c>
      <c r="L14">
        <v>20125.2</v>
      </c>
      <c r="M14">
        <v>43219</v>
      </c>
      <c r="O14">
        <v>42252.5</v>
      </c>
      <c r="P14">
        <v>42251</v>
      </c>
      <c r="Q14">
        <v>-1.5</v>
      </c>
      <c r="R14">
        <v>0</v>
      </c>
      <c r="S14">
        <v>14508</v>
      </c>
      <c r="T14">
        <v>27744.5</v>
      </c>
      <c r="V14">
        <v>42252.2</v>
      </c>
      <c r="W14">
        <v>42251</v>
      </c>
      <c r="X14">
        <v>-1.2</v>
      </c>
      <c r="Y14">
        <v>0</v>
      </c>
      <c r="Z14">
        <v>14422.6</v>
      </c>
      <c r="AA14">
        <v>27829.599999999999</v>
      </c>
      <c r="AC14">
        <v>42251.8</v>
      </c>
      <c r="AD14">
        <v>42251</v>
      </c>
      <c r="AE14">
        <v>-0.8</v>
      </c>
      <c r="AF14">
        <v>0</v>
      </c>
      <c r="AG14">
        <v>2510</v>
      </c>
      <c r="AH14">
        <v>39741.9</v>
      </c>
      <c r="AJ14">
        <v>3231.7</v>
      </c>
      <c r="AK14">
        <v>3463</v>
      </c>
      <c r="AL14">
        <v>231.3</v>
      </c>
      <c r="AM14">
        <v>6.68</v>
      </c>
      <c r="AN14">
        <v>1801.8</v>
      </c>
      <c r="AO14">
        <v>1429.8</v>
      </c>
      <c r="AQ14">
        <v>3579.5</v>
      </c>
      <c r="AR14">
        <v>3463</v>
      </c>
      <c r="AS14">
        <v>-116.5</v>
      </c>
      <c r="AT14">
        <v>-3.36</v>
      </c>
      <c r="AU14">
        <v>2561.9</v>
      </c>
      <c r="AV14">
        <v>1017.7</v>
      </c>
      <c r="AX14">
        <v>3221.3</v>
      </c>
      <c r="AY14">
        <v>3463</v>
      </c>
      <c r="AZ14">
        <v>241.7</v>
      </c>
      <c r="BA14">
        <v>6.98</v>
      </c>
      <c r="BB14">
        <v>2007.6</v>
      </c>
      <c r="BC14">
        <v>1213.5999999999999</v>
      </c>
      <c r="BE14">
        <v>9929.7999999999993</v>
      </c>
      <c r="BF14">
        <v>9930</v>
      </c>
      <c r="BG14">
        <v>0.2</v>
      </c>
      <c r="BH14">
        <v>0</v>
      </c>
      <c r="BI14">
        <v>2218.4</v>
      </c>
      <c r="BJ14">
        <v>7711.6</v>
      </c>
      <c r="BL14">
        <f t="shared" si="1"/>
        <v>9930</v>
      </c>
      <c r="BM14">
        <v>9930</v>
      </c>
      <c r="BN14">
        <f t="shared" si="2"/>
        <v>0</v>
      </c>
      <c r="BO14">
        <f t="shared" si="3"/>
        <v>0</v>
      </c>
      <c r="BP14">
        <v>5131.8999999999996</v>
      </c>
      <c r="BQ14">
        <v>4799.5</v>
      </c>
      <c r="BS14">
        <f t="shared" si="4"/>
        <v>40685</v>
      </c>
      <c r="BT14">
        <v>40685</v>
      </c>
      <c r="BU14">
        <f t="shared" si="5"/>
        <v>0</v>
      </c>
      <c r="BV14">
        <f t="shared" si="6"/>
        <v>0</v>
      </c>
      <c r="BW14">
        <v>160.5</v>
      </c>
      <c r="BX14">
        <v>40525</v>
      </c>
      <c r="BZ14">
        <v>40900.400000000001</v>
      </c>
      <c r="CA14">
        <v>40900</v>
      </c>
      <c r="CB14">
        <v>-0.4</v>
      </c>
      <c r="CC14">
        <v>0</v>
      </c>
      <c r="CD14">
        <v>0</v>
      </c>
      <c r="CE14">
        <v>40900.400000000001</v>
      </c>
      <c r="CG14">
        <v>4448.8</v>
      </c>
      <c r="CH14">
        <v>3400</v>
      </c>
      <c r="CI14">
        <v>-1048.8</v>
      </c>
      <c r="CJ14">
        <v>-30.85</v>
      </c>
      <c r="CK14">
        <v>1587.2</v>
      </c>
      <c r="CL14">
        <v>72.599999999999994</v>
      </c>
      <c r="CM14">
        <v>24.5</v>
      </c>
      <c r="CN14">
        <v>1360.9</v>
      </c>
      <c r="CO14">
        <v>0</v>
      </c>
      <c r="CP14">
        <v>1403.5</v>
      </c>
      <c r="CQ14">
        <f t="shared" si="7"/>
        <v>1611.7</v>
      </c>
      <c r="CR14">
        <f t="shared" si="8"/>
        <v>2837</v>
      </c>
      <c r="CT14">
        <v>955</v>
      </c>
      <c r="CU14">
        <v>955</v>
      </c>
      <c r="CV14">
        <v>0</v>
      </c>
      <c r="CW14">
        <v>0</v>
      </c>
      <c r="CX14">
        <v>0</v>
      </c>
      <c r="CY14">
        <v>955</v>
      </c>
      <c r="DA14">
        <f t="shared" ca="1" si="9"/>
        <v>1076</v>
      </c>
      <c r="DB14">
        <f t="shared" ca="1" si="10"/>
        <v>1076</v>
      </c>
      <c r="DC14">
        <f t="shared" ca="1" si="11"/>
        <v>0</v>
      </c>
      <c r="DD14">
        <f t="shared" ca="1" si="12"/>
        <v>0</v>
      </c>
      <c r="DE14">
        <f t="shared" ca="1" si="13"/>
        <v>322</v>
      </c>
      <c r="DF14">
        <f t="shared" ca="1" si="14"/>
        <v>754</v>
      </c>
      <c r="DG14">
        <f t="shared" ca="1" si="15"/>
        <v>1</v>
      </c>
      <c r="DH14">
        <f t="shared" ca="1" si="16"/>
        <v>322</v>
      </c>
      <c r="DI14">
        <f t="shared" ca="1" si="17"/>
        <v>754</v>
      </c>
      <c r="DJ14">
        <f t="shared" ca="1" si="18"/>
        <v>538</v>
      </c>
      <c r="DK14">
        <v>5</v>
      </c>
    </row>
    <row r="15" spans="1:115" x14ac:dyDescent="0.3">
      <c r="A15">
        <v>20534.2</v>
      </c>
      <c r="B15">
        <v>20000</v>
      </c>
      <c r="C15">
        <v>-534.20000000000005</v>
      </c>
      <c r="D15">
        <v>-2.67</v>
      </c>
      <c r="E15">
        <v>19067.5</v>
      </c>
      <c r="F15">
        <v>1466.7</v>
      </c>
      <c r="H15">
        <v>12041.8</v>
      </c>
      <c r="I15">
        <v>11000</v>
      </c>
      <c r="J15">
        <v>-1041.8</v>
      </c>
      <c r="K15">
        <v>-9.4700000000000006</v>
      </c>
      <c r="L15">
        <v>0</v>
      </c>
      <c r="M15">
        <v>12041.8</v>
      </c>
      <c r="O15">
        <v>41750.5</v>
      </c>
      <c r="P15">
        <v>41750</v>
      </c>
      <c r="Q15">
        <v>-0.5</v>
      </c>
      <c r="R15">
        <v>0</v>
      </c>
      <c r="S15">
        <v>14576.5</v>
      </c>
      <c r="T15">
        <v>27174</v>
      </c>
      <c r="V15">
        <v>41750.699999999997</v>
      </c>
      <c r="W15">
        <v>41750</v>
      </c>
      <c r="X15">
        <v>-0.7</v>
      </c>
      <c r="Y15">
        <v>0</v>
      </c>
      <c r="Z15">
        <v>14422.6</v>
      </c>
      <c r="AA15">
        <v>27328.1</v>
      </c>
      <c r="AC15">
        <v>41750.800000000003</v>
      </c>
      <c r="AD15">
        <v>41750</v>
      </c>
      <c r="AE15">
        <v>-0.8</v>
      </c>
      <c r="AF15">
        <v>0</v>
      </c>
      <c r="AG15">
        <v>5694.5</v>
      </c>
      <c r="AH15">
        <v>36056.400000000001</v>
      </c>
      <c r="AJ15">
        <v>4338.3999999999996</v>
      </c>
      <c r="AK15">
        <v>4849</v>
      </c>
      <c r="AL15">
        <v>510.6</v>
      </c>
      <c r="AM15">
        <v>10.53</v>
      </c>
      <c r="AN15">
        <v>2796.8</v>
      </c>
      <c r="AO15">
        <v>1541.6</v>
      </c>
      <c r="AQ15">
        <v>3980</v>
      </c>
      <c r="AR15">
        <v>4849</v>
      </c>
      <c r="AS15">
        <v>869</v>
      </c>
      <c r="AT15">
        <v>17.920000000000002</v>
      </c>
      <c r="AU15">
        <v>2619.1999999999998</v>
      </c>
      <c r="AV15">
        <v>1360.8</v>
      </c>
      <c r="AX15">
        <v>4325.5</v>
      </c>
      <c r="AY15">
        <v>4849</v>
      </c>
      <c r="AZ15">
        <v>523.5</v>
      </c>
      <c r="BA15">
        <v>10.8</v>
      </c>
      <c r="BB15">
        <v>3000.5</v>
      </c>
      <c r="BC15">
        <v>1325.1</v>
      </c>
      <c r="BE15">
        <v>10090.299999999999</v>
      </c>
      <c r="BF15">
        <v>10090</v>
      </c>
      <c r="BG15">
        <v>-0.3</v>
      </c>
      <c r="BH15">
        <v>0</v>
      </c>
      <c r="BI15">
        <v>2541.3000000000002</v>
      </c>
      <c r="BJ15">
        <v>7549.2</v>
      </c>
      <c r="BL15">
        <f t="shared" si="1"/>
        <v>10090</v>
      </c>
      <c r="BM15">
        <v>10090</v>
      </c>
      <c r="BN15">
        <f t="shared" si="2"/>
        <v>0</v>
      </c>
      <c r="BO15">
        <f t="shared" si="3"/>
        <v>0</v>
      </c>
      <c r="BP15">
        <v>5205</v>
      </c>
      <c r="BQ15">
        <v>4886</v>
      </c>
      <c r="BS15">
        <f t="shared" si="4"/>
        <v>40583</v>
      </c>
      <c r="BT15">
        <v>40583</v>
      </c>
      <c r="BU15">
        <f t="shared" si="5"/>
        <v>0</v>
      </c>
      <c r="BV15">
        <f t="shared" si="6"/>
        <v>0</v>
      </c>
      <c r="BW15">
        <v>271</v>
      </c>
      <c r="BX15">
        <v>40312</v>
      </c>
      <c r="BZ15">
        <v>41080.400000000001</v>
      </c>
      <c r="CA15">
        <v>41080</v>
      </c>
      <c r="CB15">
        <v>-0.4</v>
      </c>
      <c r="CC15">
        <v>0</v>
      </c>
      <c r="CD15">
        <v>3693.4</v>
      </c>
      <c r="CE15">
        <v>37387.1</v>
      </c>
      <c r="CG15">
        <v>5278.9</v>
      </c>
      <c r="CH15">
        <v>5000</v>
      </c>
      <c r="CI15">
        <v>-278.89999999999998</v>
      </c>
      <c r="CJ15">
        <v>-5.58</v>
      </c>
      <c r="CK15">
        <v>676.5</v>
      </c>
      <c r="CL15">
        <v>470.3</v>
      </c>
      <c r="CM15">
        <v>0</v>
      </c>
      <c r="CN15">
        <v>1546.6</v>
      </c>
      <c r="CO15">
        <v>0</v>
      </c>
      <c r="CP15">
        <v>2585.3000000000002</v>
      </c>
      <c r="CQ15">
        <f t="shared" si="7"/>
        <v>676.5</v>
      </c>
      <c r="CR15">
        <f t="shared" si="8"/>
        <v>4602.2</v>
      </c>
      <c r="CT15">
        <v>937</v>
      </c>
      <c r="CU15">
        <v>937</v>
      </c>
      <c r="CV15">
        <v>0</v>
      </c>
      <c r="CW15">
        <v>0</v>
      </c>
      <c r="CX15">
        <v>0</v>
      </c>
      <c r="CY15">
        <v>937</v>
      </c>
      <c r="DA15">
        <f t="shared" ca="1" si="9"/>
        <v>1042</v>
      </c>
      <c r="DB15">
        <f t="shared" ca="1" si="10"/>
        <v>1042</v>
      </c>
      <c r="DC15">
        <f t="shared" ca="1" si="11"/>
        <v>0</v>
      </c>
      <c r="DD15">
        <f t="shared" ca="1" si="12"/>
        <v>0</v>
      </c>
      <c r="DE15">
        <f t="shared" ca="1" si="13"/>
        <v>635</v>
      </c>
      <c r="DF15">
        <f t="shared" ca="1" si="14"/>
        <v>407</v>
      </c>
      <c r="DG15">
        <f t="shared" ca="1" si="15"/>
        <v>-1</v>
      </c>
      <c r="DH15">
        <f t="shared" ca="1" si="16"/>
        <v>407</v>
      </c>
      <c r="DI15">
        <f t="shared" ca="1" si="17"/>
        <v>635</v>
      </c>
      <c r="DJ15">
        <f t="shared" ca="1" si="18"/>
        <v>521</v>
      </c>
      <c r="DK15">
        <v>6</v>
      </c>
    </row>
    <row r="16" spans="1:115" x14ac:dyDescent="0.3">
      <c r="A16">
        <v>83163.3</v>
      </c>
      <c r="B16">
        <v>81000</v>
      </c>
      <c r="C16">
        <v>-2163.3000000000002</v>
      </c>
      <c r="D16">
        <v>-2.67</v>
      </c>
      <c r="E16">
        <v>79716.7</v>
      </c>
      <c r="F16">
        <v>3446.7</v>
      </c>
      <c r="H16">
        <v>64333.9</v>
      </c>
      <c r="I16">
        <v>65000</v>
      </c>
      <c r="J16">
        <v>666.1</v>
      </c>
      <c r="K16">
        <v>1.02</v>
      </c>
      <c r="L16">
        <v>38270.300000000003</v>
      </c>
      <c r="M16">
        <v>26063.599999999999</v>
      </c>
      <c r="O16">
        <v>42240</v>
      </c>
      <c r="P16">
        <v>42240</v>
      </c>
      <c r="Q16">
        <v>0</v>
      </c>
      <c r="R16">
        <v>0</v>
      </c>
      <c r="S16">
        <v>15287.5</v>
      </c>
      <c r="T16">
        <v>26952.5</v>
      </c>
      <c r="V16">
        <v>42240.2</v>
      </c>
      <c r="W16">
        <v>42240</v>
      </c>
      <c r="X16">
        <v>-0.2</v>
      </c>
      <c r="Y16">
        <v>0</v>
      </c>
      <c r="Z16">
        <v>15476.1</v>
      </c>
      <c r="AA16">
        <v>26764.1</v>
      </c>
      <c r="AC16">
        <v>42240.3</v>
      </c>
      <c r="AD16">
        <v>42240</v>
      </c>
      <c r="AE16">
        <v>-0.3</v>
      </c>
      <c r="AF16">
        <v>0</v>
      </c>
      <c r="AG16">
        <v>8821.5</v>
      </c>
      <c r="AH16">
        <v>33418.9</v>
      </c>
      <c r="AJ16">
        <v>3059</v>
      </c>
      <c r="AK16">
        <v>2969</v>
      </c>
      <c r="AL16">
        <v>-90</v>
      </c>
      <c r="AM16">
        <v>-3.03</v>
      </c>
      <c r="AN16">
        <v>3059.1</v>
      </c>
      <c r="AO16">
        <v>0</v>
      </c>
      <c r="AQ16">
        <v>3068.8</v>
      </c>
      <c r="AR16">
        <v>2969</v>
      </c>
      <c r="AS16">
        <v>-99.8</v>
      </c>
      <c r="AT16">
        <v>-3.36</v>
      </c>
      <c r="AU16">
        <v>3068.9</v>
      </c>
      <c r="AV16">
        <v>0</v>
      </c>
      <c r="AX16">
        <v>3050.3</v>
      </c>
      <c r="AY16">
        <v>2969</v>
      </c>
      <c r="AZ16">
        <v>-81.3</v>
      </c>
      <c r="BA16">
        <v>-2.74</v>
      </c>
      <c r="BB16">
        <v>3050.3</v>
      </c>
      <c r="BC16">
        <v>0</v>
      </c>
      <c r="BE16">
        <v>10100.299999999999</v>
      </c>
      <c r="BF16">
        <v>10100</v>
      </c>
      <c r="BG16">
        <v>-0.3</v>
      </c>
      <c r="BH16">
        <v>0</v>
      </c>
      <c r="BI16">
        <v>3169.8</v>
      </c>
      <c r="BJ16">
        <v>6930.6</v>
      </c>
      <c r="BL16">
        <f t="shared" si="1"/>
        <v>10100</v>
      </c>
      <c r="BM16">
        <v>10100</v>
      </c>
      <c r="BN16">
        <f t="shared" si="2"/>
        <v>0</v>
      </c>
      <c r="BO16">
        <f t="shared" si="3"/>
        <v>0</v>
      </c>
      <c r="BP16">
        <v>5249.4</v>
      </c>
      <c r="BQ16">
        <v>4851.3999999999996</v>
      </c>
      <c r="BS16">
        <f t="shared" si="4"/>
        <v>41088</v>
      </c>
      <c r="BT16">
        <v>41088</v>
      </c>
      <c r="BU16">
        <f t="shared" si="5"/>
        <v>0</v>
      </c>
      <c r="BV16">
        <f t="shared" si="6"/>
        <v>0</v>
      </c>
      <c r="BW16">
        <v>2139</v>
      </c>
      <c r="BX16">
        <v>38949</v>
      </c>
      <c r="BZ16">
        <v>40728.9</v>
      </c>
      <c r="CA16">
        <v>40729</v>
      </c>
      <c r="CB16">
        <v>0.1</v>
      </c>
      <c r="CC16">
        <v>0</v>
      </c>
      <c r="CD16">
        <v>0</v>
      </c>
      <c r="CE16">
        <v>40729</v>
      </c>
      <c r="CG16">
        <v>6715.4</v>
      </c>
      <c r="CH16">
        <v>6600</v>
      </c>
      <c r="CI16">
        <v>-115.4</v>
      </c>
      <c r="CJ16">
        <v>-1.75</v>
      </c>
      <c r="CK16">
        <v>1383</v>
      </c>
      <c r="CL16">
        <v>371.8</v>
      </c>
      <c r="CM16">
        <v>383.3</v>
      </c>
      <c r="CN16">
        <v>1587.6</v>
      </c>
      <c r="CO16">
        <v>177.6</v>
      </c>
      <c r="CP16">
        <v>2812</v>
      </c>
      <c r="CQ16">
        <f t="shared" si="7"/>
        <v>1943.8999999999999</v>
      </c>
      <c r="CR16">
        <f t="shared" si="8"/>
        <v>4771.3999999999996</v>
      </c>
      <c r="CT16">
        <v>991</v>
      </c>
      <c r="CU16">
        <v>991</v>
      </c>
      <c r="CV16">
        <v>0</v>
      </c>
      <c r="CW16">
        <v>0</v>
      </c>
      <c r="CX16">
        <v>83</v>
      </c>
      <c r="CY16">
        <v>908</v>
      </c>
      <c r="DA16">
        <f t="shared" ca="1" si="9"/>
        <v>1035</v>
      </c>
      <c r="DB16">
        <f t="shared" ca="1" si="10"/>
        <v>1035</v>
      </c>
      <c r="DC16">
        <f t="shared" ca="1" si="11"/>
        <v>0</v>
      </c>
      <c r="DD16">
        <f t="shared" ca="1" si="12"/>
        <v>0</v>
      </c>
      <c r="DE16">
        <f t="shared" ca="1" si="13"/>
        <v>556</v>
      </c>
      <c r="DF16">
        <f t="shared" ca="1" si="14"/>
        <v>479</v>
      </c>
      <c r="DG16">
        <f t="shared" ca="1" si="15"/>
        <v>-1</v>
      </c>
      <c r="DH16">
        <f t="shared" ca="1" si="16"/>
        <v>479</v>
      </c>
      <c r="DI16">
        <f t="shared" ca="1" si="17"/>
        <v>556</v>
      </c>
      <c r="DJ16">
        <f t="shared" ca="1" si="18"/>
        <v>517.5</v>
      </c>
      <c r="DK16">
        <v>7</v>
      </c>
    </row>
    <row r="17" spans="1:115" x14ac:dyDescent="0.3">
      <c r="A17">
        <v>58009</v>
      </c>
      <c r="B17">
        <v>70000</v>
      </c>
      <c r="C17">
        <v>11991</v>
      </c>
      <c r="D17">
        <v>17.13</v>
      </c>
      <c r="E17">
        <v>34761.800000000003</v>
      </c>
      <c r="F17">
        <v>23247.3</v>
      </c>
      <c r="H17">
        <v>13856.5</v>
      </c>
      <c r="I17">
        <v>14000</v>
      </c>
      <c r="J17">
        <v>143.5</v>
      </c>
      <c r="K17">
        <v>1.03</v>
      </c>
      <c r="L17">
        <v>13856.5</v>
      </c>
      <c r="M17">
        <v>0</v>
      </c>
      <c r="O17">
        <v>42353</v>
      </c>
      <c r="P17">
        <v>42353</v>
      </c>
      <c r="Q17">
        <v>0</v>
      </c>
      <c r="R17">
        <v>0</v>
      </c>
      <c r="S17">
        <v>27202.5</v>
      </c>
      <c r="T17">
        <v>15150.5</v>
      </c>
      <c r="V17">
        <v>42353.2</v>
      </c>
      <c r="W17">
        <v>42353</v>
      </c>
      <c r="X17">
        <v>-0.2</v>
      </c>
      <c r="Y17">
        <v>0</v>
      </c>
      <c r="Z17">
        <v>15839.6</v>
      </c>
      <c r="AA17">
        <v>26513.599999999999</v>
      </c>
      <c r="AC17">
        <v>42353.8</v>
      </c>
      <c r="AD17">
        <v>42353</v>
      </c>
      <c r="AE17">
        <v>-0.8</v>
      </c>
      <c r="AF17">
        <v>0</v>
      </c>
      <c r="AG17">
        <v>11260</v>
      </c>
      <c r="AH17">
        <v>31093.9</v>
      </c>
      <c r="AJ17">
        <v>1888.4</v>
      </c>
      <c r="AK17">
        <v>1833</v>
      </c>
      <c r="AL17">
        <v>-55.4</v>
      </c>
      <c r="AM17">
        <v>-3.02</v>
      </c>
      <c r="AN17">
        <v>788.8</v>
      </c>
      <c r="AO17">
        <v>1099.5</v>
      </c>
      <c r="AQ17">
        <v>1894.6</v>
      </c>
      <c r="AR17">
        <v>1833</v>
      </c>
      <c r="AS17">
        <v>-61.6</v>
      </c>
      <c r="AT17">
        <v>-3.36</v>
      </c>
      <c r="AU17">
        <v>1223.2</v>
      </c>
      <c r="AV17">
        <v>671.4</v>
      </c>
      <c r="AX17">
        <v>1882.8</v>
      </c>
      <c r="AY17">
        <v>1833</v>
      </c>
      <c r="AZ17">
        <v>-49.8</v>
      </c>
      <c r="BA17">
        <v>-2.72</v>
      </c>
      <c r="BB17">
        <v>1043.5999999999999</v>
      </c>
      <c r="BC17">
        <v>839.2</v>
      </c>
      <c r="BE17">
        <v>10800.3</v>
      </c>
      <c r="BF17">
        <v>10800</v>
      </c>
      <c r="BG17">
        <v>-0.3</v>
      </c>
      <c r="BH17">
        <v>0</v>
      </c>
      <c r="BI17">
        <v>3617.3</v>
      </c>
      <c r="BJ17">
        <v>7183</v>
      </c>
      <c r="BL17">
        <f t="shared" si="1"/>
        <v>10800</v>
      </c>
      <c r="BM17">
        <v>10800</v>
      </c>
      <c r="BN17">
        <f t="shared" si="2"/>
        <v>0</v>
      </c>
      <c r="BO17">
        <f t="shared" si="3"/>
        <v>0</v>
      </c>
      <c r="BP17">
        <v>5096.3999999999996</v>
      </c>
      <c r="BQ17">
        <v>5703.4</v>
      </c>
      <c r="BS17">
        <f t="shared" si="4"/>
        <v>41124</v>
      </c>
      <c r="BT17">
        <v>41124</v>
      </c>
      <c r="BU17">
        <f t="shared" si="5"/>
        <v>0</v>
      </c>
      <c r="BV17">
        <f t="shared" si="6"/>
        <v>0</v>
      </c>
      <c r="BW17">
        <v>8514.5</v>
      </c>
      <c r="BX17">
        <v>32610.5</v>
      </c>
      <c r="BZ17">
        <v>40511.4</v>
      </c>
      <c r="CA17">
        <v>40511</v>
      </c>
      <c r="CB17">
        <v>-0.4</v>
      </c>
      <c r="CC17">
        <v>0</v>
      </c>
      <c r="CD17">
        <v>7180.4</v>
      </c>
      <c r="CE17">
        <v>33331.1</v>
      </c>
      <c r="CG17">
        <v>7653.1</v>
      </c>
      <c r="CH17">
        <v>7400</v>
      </c>
      <c r="CI17">
        <v>-253.1</v>
      </c>
      <c r="CJ17">
        <v>-3.42</v>
      </c>
      <c r="CK17">
        <v>1516.6</v>
      </c>
      <c r="CL17">
        <v>956.7</v>
      </c>
      <c r="CM17">
        <v>253.7</v>
      </c>
      <c r="CN17">
        <v>2567.4</v>
      </c>
      <c r="CO17">
        <v>0</v>
      </c>
      <c r="CP17">
        <v>2358.6999999999998</v>
      </c>
      <c r="CQ17">
        <f t="shared" si="7"/>
        <v>1770.3</v>
      </c>
      <c r="CR17">
        <f t="shared" si="8"/>
        <v>5882.8</v>
      </c>
      <c r="CT17">
        <v>1001</v>
      </c>
      <c r="CU17">
        <v>1001</v>
      </c>
      <c r="CV17">
        <v>0</v>
      </c>
      <c r="CW17">
        <v>0</v>
      </c>
      <c r="CX17">
        <v>93</v>
      </c>
      <c r="CY17">
        <v>908</v>
      </c>
      <c r="DA17">
        <f t="shared" ca="1" si="9"/>
        <v>943</v>
      </c>
      <c r="DB17">
        <f t="shared" ca="1" si="10"/>
        <v>943</v>
      </c>
      <c r="DC17">
        <f t="shared" ca="1" si="11"/>
        <v>0</v>
      </c>
      <c r="DD17">
        <f t="shared" ca="1" si="12"/>
        <v>0</v>
      </c>
      <c r="DE17">
        <f t="shared" ca="1" si="13"/>
        <v>701</v>
      </c>
      <c r="DF17">
        <f t="shared" ca="1" si="14"/>
        <v>242</v>
      </c>
      <c r="DG17">
        <f t="shared" ca="1" si="15"/>
        <v>-1</v>
      </c>
      <c r="DH17">
        <f t="shared" ca="1" si="16"/>
        <v>242</v>
      </c>
      <c r="DI17">
        <f t="shared" ca="1" si="17"/>
        <v>701</v>
      </c>
      <c r="DJ17">
        <f t="shared" ca="1" si="18"/>
        <v>471.5</v>
      </c>
      <c r="DK17">
        <v>8</v>
      </c>
    </row>
    <row r="18" spans="1:115" x14ac:dyDescent="0.3">
      <c r="A18">
        <v>100617.4</v>
      </c>
      <c r="B18">
        <v>98000</v>
      </c>
      <c r="C18">
        <v>-2617.4</v>
      </c>
      <c r="D18">
        <v>-2.67</v>
      </c>
      <c r="E18">
        <v>100617.4</v>
      </c>
      <c r="F18">
        <v>0</v>
      </c>
      <c r="H18">
        <v>79180.2</v>
      </c>
      <c r="I18">
        <v>80000</v>
      </c>
      <c r="J18">
        <v>819.8</v>
      </c>
      <c r="K18">
        <v>1.02</v>
      </c>
      <c r="L18">
        <v>24908.6</v>
      </c>
      <c r="M18">
        <v>54271.600000000006</v>
      </c>
      <c r="O18">
        <v>42377</v>
      </c>
      <c r="P18">
        <v>42377</v>
      </c>
      <c r="Q18">
        <v>0</v>
      </c>
      <c r="R18">
        <v>0</v>
      </c>
      <c r="S18">
        <v>27522</v>
      </c>
      <c r="T18">
        <v>14855</v>
      </c>
      <c r="V18">
        <v>42377.7</v>
      </c>
      <c r="W18">
        <v>42377</v>
      </c>
      <c r="X18">
        <v>-0.7</v>
      </c>
      <c r="Y18">
        <v>0</v>
      </c>
      <c r="Z18">
        <v>15919.1</v>
      </c>
      <c r="AA18">
        <v>26458.6</v>
      </c>
      <c r="AC18">
        <v>42377.8</v>
      </c>
      <c r="AD18">
        <v>42377</v>
      </c>
      <c r="AE18">
        <v>-0.8</v>
      </c>
      <c r="AF18">
        <v>0</v>
      </c>
      <c r="AG18">
        <v>15013</v>
      </c>
      <c r="AH18">
        <v>27364.9</v>
      </c>
      <c r="AJ18">
        <v>2189.8000000000002</v>
      </c>
      <c r="AK18">
        <v>1699</v>
      </c>
      <c r="AL18">
        <v>-490.8</v>
      </c>
      <c r="AM18">
        <v>-28.89</v>
      </c>
      <c r="AN18">
        <v>348.3</v>
      </c>
      <c r="AO18">
        <v>1841.5</v>
      </c>
      <c r="AQ18">
        <v>1850.7</v>
      </c>
      <c r="AR18">
        <v>1699</v>
      </c>
      <c r="AS18">
        <v>-151.69999999999999</v>
      </c>
      <c r="AT18">
        <v>-8.93</v>
      </c>
      <c r="AU18">
        <v>143.69999999999999</v>
      </c>
      <c r="AV18">
        <v>1707.1</v>
      </c>
      <c r="AX18">
        <v>2046.7</v>
      </c>
      <c r="AY18">
        <v>1699</v>
      </c>
      <c r="AZ18">
        <v>-347.7</v>
      </c>
      <c r="BA18">
        <v>-20.46</v>
      </c>
      <c r="BB18">
        <v>347.2</v>
      </c>
      <c r="BC18">
        <v>1699.5</v>
      </c>
      <c r="BE18">
        <v>11409.2</v>
      </c>
      <c r="BF18">
        <v>11410</v>
      </c>
      <c r="BG18">
        <v>0.8</v>
      </c>
      <c r="BH18">
        <v>0.01</v>
      </c>
      <c r="BI18">
        <v>4482.2</v>
      </c>
      <c r="BJ18">
        <v>6927</v>
      </c>
      <c r="BL18">
        <f t="shared" si="1"/>
        <v>11410</v>
      </c>
      <c r="BM18">
        <v>11410</v>
      </c>
      <c r="BN18">
        <f t="shared" si="2"/>
        <v>0</v>
      </c>
      <c r="BO18">
        <f t="shared" si="3"/>
        <v>0</v>
      </c>
      <c r="BP18">
        <v>6138.8</v>
      </c>
      <c r="BQ18">
        <v>5270.9</v>
      </c>
      <c r="BS18">
        <f t="shared" si="4"/>
        <v>40835</v>
      </c>
      <c r="BT18">
        <v>40835</v>
      </c>
      <c r="BU18">
        <f t="shared" si="5"/>
        <v>0</v>
      </c>
      <c r="BV18">
        <f t="shared" si="6"/>
        <v>0</v>
      </c>
      <c r="BW18">
        <v>14078.5</v>
      </c>
      <c r="BX18">
        <v>26756.5</v>
      </c>
      <c r="BZ18">
        <v>40127.5</v>
      </c>
      <c r="CA18">
        <v>40128</v>
      </c>
      <c r="CB18">
        <v>0.5</v>
      </c>
      <c r="CC18">
        <v>0</v>
      </c>
      <c r="CD18">
        <v>7595.4</v>
      </c>
      <c r="CE18">
        <v>32532.1</v>
      </c>
      <c r="CG18">
        <v>7961.3</v>
      </c>
      <c r="CH18">
        <v>7300</v>
      </c>
      <c r="CI18">
        <v>-661.3</v>
      </c>
      <c r="CJ18">
        <v>-9.06</v>
      </c>
      <c r="CK18">
        <v>840.6</v>
      </c>
      <c r="CL18">
        <v>1152.3</v>
      </c>
      <c r="CM18">
        <v>119.1</v>
      </c>
      <c r="CN18">
        <v>3263.9</v>
      </c>
      <c r="CO18">
        <v>0</v>
      </c>
      <c r="CP18">
        <v>2585.3000000000002</v>
      </c>
      <c r="CQ18">
        <f t="shared" si="7"/>
        <v>959.7</v>
      </c>
      <c r="CR18">
        <f t="shared" si="8"/>
        <v>7001.5</v>
      </c>
      <c r="CT18">
        <v>997</v>
      </c>
      <c r="CU18">
        <v>998</v>
      </c>
      <c r="CV18">
        <v>1</v>
      </c>
      <c r="CW18">
        <v>0.1</v>
      </c>
      <c r="CX18">
        <v>299</v>
      </c>
      <c r="CY18">
        <v>698</v>
      </c>
      <c r="DA18">
        <f t="shared" ca="1" si="9"/>
        <v>1061</v>
      </c>
      <c r="DB18">
        <f t="shared" ca="1" si="10"/>
        <v>1061</v>
      </c>
      <c r="DC18">
        <f t="shared" ca="1" si="11"/>
        <v>0</v>
      </c>
      <c r="DD18">
        <f t="shared" ca="1" si="12"/>
        <v>0</v>
      </c>
      <c r="DE18">
        <f t="shared" ca="1" si="13"/>
        <v>393</v>
      </c>
      <c r="DF18">
        <f t="shared" ca="1" si="14"/>
        <v>668</v>
      </c>
      <c r="DG18">
        <f t="shared" ca="1" si="15"/>
        <v>1</v>
      </c>
      <c r="DH18">
        <f t="shared" ca="1" si="16"/>
        <v>393</v>
      </c>
      <c r="DI18">
        <f t="shared" ca="1" si="17"/>
        <v>668</v>
      </c>
      <c r="DJ18">
        <f t="shared" ca="1" si="18"/>
        <v>530.5</v>
      </c>
      <c r="DK18">
        <v>9</v>
      </c>
    </row>
    <row r="19" spans="1:115" x14ac:dyDescent="0.3">
      <c r="A19">
        <v>6160.2</v>
      </c>
      <c r="B19">
        <v>6000</v>
      </c>
      <c r="C19">
        <v>-160.19999999999999</v>
      </c>
      <c r="D19">
        <v>-2.67</v>
      </c>
      <c r="E19">
        <v>4693.6000000000004</v>
      </c>
      <c r="F19">
        <v>1466.7</v>
      </c>
      <c r="H19">
        <v>58395.4</v>
      </c>
      <c r="I19">
        <v>59000</v>
      </c>
      <c r="J19">
        <v>604.6</v>
      </c>
      <c r="K19">
        <v>1.02</v>
      </c>
      <c r="L19">
        <v>24084.1</v>
      </c>
      <c r="M19">
        <v>34311.299999999996</v>
      </c>
      <c r="O19">
        <v>42376.5</v>
      </c>
      <c r="P19">
        <v>42377</v>
      </c>
      <c r="Q19">
        <v>0.5</v>
      </c>
      <c r="R19">
        <v>0</v>
      </c>
      <c r="S19">
        <v>33148.5</v>
      </c>
      <c r="T19">
        <v>9228</v>
      </c>
      <c r="V19">
        <v>42377.7</v>
      </c>
      <c r="W19">
        <v>42377</v>
      </c>
      <c r="X19">
        <v>-0.7</v>
      </c>
      <c r="Y19">
        <v>0</v>
      </c>
      <c r="Z19">
        <v>21489.1</v>
      </c>
      <c r="AA19">
        <v>20888.599999999999</v>
      </c>
      <c r="AC19">
        <v>42377.8</v>
      </c>
      <c r="AD19">
        <v>42377</v>
      </c>
      <c r="AE19">
        <v>-0.8</v>
      </c>
      <c r="AF19">
        <v>0</v>
      </c>
      <c r="AG19">
        <v>19774.5</v>
      </c>
      <c r="AH19">
        <v>22603.4</v>
      </c>
      <c r="AJ19">
        <v>3874.2</v>
      </c>
      <c r="AK19">
        <v>4156</v>
      </c>
      <c r="AL19">
        <v>281.8</v>
      </c>
      <c r="AM19">
        <v>6.78</v>
      </c>
      <c r="AN19">
        <v>1462.3</v>
      </c>
      <c r="AO19">
        <v>2411.9</v>
      </c>
      <c r="AQ19">
        <v>3765.5</v>
      </c>
      <c r="AR19">
        <v>4156</v>
      </c>
      <c r="AS19">
        <v>390.5</v>
      </c>
      <c r="AT19">
        <v>9.4</v>
      </c>
      <c r="AU19">
        <v>1486.4</v>
      </c>
      <c r="AV19">
        <v>2279.1999999999998</v>
      </c>
      <c r="AX19">
        <v>3861.2</v>
      </c>
      <c r="AY19">
        <v>4156</v>
      </c>
      <c r="AZ19">
        <v>294.8</v>
      </c>
      <c r="BA19">
        <v>7.09</v>
      </c>
      <c r="BB19">
        <v>1593.2</v>
      </c>
      <c r="BC19">
        <v>2268.1</v>
      </c>
      <c r="BE19">
        <v>11739.7</v>
      </c>
      <c r="BF19">
        <v>11740</v>
      </c>
      <c r="BG19">
        <v>0.3</v>
      </c>
      <c r="BH19">
        <v>0</v>
      </c>
      <c r="BI19">
        <v>5981.6</v>
      </c>
      <c r="BJ19">
        <v>5758.2</v>
      </c>
      <c r="BL19">
        <f t="shared" si="1"/>
        <v>11740</v>
      </c>
      <c r="BM19">
        <v>11740</v>
      </c>
      <c r="BN19">
        <f t="shared" si="2"/>
        <v>0</v>
      </c>
      <c r="BO19">
        <f t="shared" si="3"/>
        <v>0</v>
      </c>
      <c r="BP19">
        <v>6594.8</v>
      </c>
      <c r="BQ19">
        <v>5144.8999999999996</v>
      </c>
      <c r="BS19">
        <f t="shared" si="4"/>
        <v>40900</v>
      </c>
      <c r="BT19">
        <v>40900</v>
      </c>
      <c r="BU19">
        <f t="shared" si="5"/>
        <v>0</v>
      </c>
      <c r="BV19">
        <f t="shared" si="6"/>
        <v>0</v>
      </c>
      <c r="BW19">
        <v>13031.5</v>
      </c>
      <c r="BX19">
        <v>27868.5</v>
      </c>
      <c r="BZ19">
        <v>39895.5</v>
      </c>
      <c r="CA19">
        <v>39896</v>
      </c>
      <c r="CB19">
        <v>0.5</v>
      </c>
      <c r="CC19">
        <v>0</v>
      </c>
      <c r="CD19">
        <v>7595.4</v>
      </c>
      <c r="CE19">
        <v>32300.1</v>
      </c>
      <c r="CG19">
        <v>6380.7</v>
      </c>
      <c r="CH19">
        <v>5200</v>
      </c>
      <c r="CI19">
        <v>-1180.7</v>
      </c>
      <c r="CJ19">
        <v>-22.71</v>
      </c>
      <c r="CK19">
        <v>777.6</v>
      </c>
      <c r="CL19">
        <v>1064.3</v>
      </c>
      <c r="CM19">
        <v>138.1</v>
      </c>
      <c r="CN19">
        <v>1588.7</v>
      </c>
      <c r="CO19">
        <v>0</v>
      </c>
      <c r="CP19">
        <v>2812</v>
      </c>
      <c r="CQ19">
        <f t="shared" si="7"/>
        <v>915.7</v>
      </c>
      <c r="CR19">
        <f t="shared" si="8"/>
        <v>5465</v>
      </c>
      <c r="CT19">
        <v>1209</v>
      </c>
      <c r="CU19">
        <v>1210</v>
      </c>
      <c r="CV19">
        <v>1</v>
      </c>
      <c r="CW19">
        <v>0.08</v>
      </c>
      <c r="CX19">
        <v>469</v>
      </c>
      <c r="CY19">
        <v>740</v>
      </c>
      <c r="DA19">
        <f t="shared" ca="1" si="9"/>
        <v>1071</v>
      </c>
      <c r="DB19">
        <f t="shared" ca="1" si="10"/>
        <v>1071</v>
      </c>
      <c r="DC19">
        <f t="shared" ca="1" si="11"/>
        <v>0</v>
      </c>
      <c r="DD19">
        <f t="shared" ca="1" si="12"/>
        <v>0</v>
      </c>
      <c r="DE19">
        <f t="shared" ca="1" si="13"/>
        <v>430</v>
      </c>
      <c r="DF19">
        <f t="shared" ca="1" si="14"/>
        <v>641</v>
      </c>
      <c r="DG19">
        <f t="shared" ca="1" si="15"/>
        <v>1</v>
      </c>
      <c r="DH19">
        <f t="shared" ca="1" si="16"/>
        <v>430</v>
      </c>
      <c r="DI19">
        <f t="shared" ca="1" si="17"/>
        <v>641</v>
      </c>
      <c r="DJ19">
        <f t="shared" ca="1" si="18"/>
        <v>535.5</v>
      </c>
      <c r="DK19">
        <v>10</v>
      </c>
    </row>
    <row r="20" spans="1:115" x14ac:dyDescent="0.3">
      <c r="A20">
        <v>79056.5</v>
      </c>
      <c r="B20">
        <v>77000</v>
      </c>
      <c r="C20">
        <v>-2056.5</v>
      </c>
      <c r="D20">
        <v>-2.67</v>
      </c>
      <c r="E20">
        <v>17380.599999999999</v>
      </c>
      <c r="F20">
        <v>61675.9</v>
      </c>
      <c r="H20">
        <v>88087.4</v>
      </c>
      <c r="I20">
        <v>89000</v>
      </c>
      <c r="J20">
        <v>912.6</v>
      </c>
      <c r="K20">
        <v>1.03</v>
      </c>
      <c r="L20">
        <v>39260</v>
      </c>
      <c r="M20">
        <v>48827.5</v>
      </c>
      <c r="O20">
        <v>42376.5</v>
      </c>
      <c r="P20">
        <v>42377</v>
      </c>
      <c r="Q20">
        <v>0.5</v>
      </c>
      <c r="R20">
        <v>0</v>
      </c>
      <c r="S20">
        <v>33564</v>
      </c>
      <c r="T20">
        <v>8812.5</v>
      </c>
      <c r="V20">
        <v>42377.2</v>
      </c>
      <c r="W20">
        <v>42377</v>
      </c>
      <c r="X20">
        <v>-0.2</v>
      </c>
      <c r="Y20">
        <v>0</v>
      </c>
      <c r="Z20">
        <v>21845.1</v>
      </c>
      <c r="AA20">
        <v>20532.099999999999</v>
      </c>
      <c r="AC20">
        <v>42377.3</v>
      </c>
      <c r="AD20">
        <v>42377</v>
      </c>
      <c r="AE20">
        <v>-0.3</v>
      </c>
      <c r="AF20">
        <v>0</v>
      </c>
      <c r="AG20">
        <v>20283</v>
      </c>
      <c r="AH20">
        <v>22094.400000000001</v>
      </c>
      <c r="AJ20">
        <v>1728.7</v>
      </c>
      <c r="AK20">
        <v>1232</v>
      </c>
      <c r="AL20">
        <v>-496.7</v>
      </c>
      <c r="AM20">
        <v>-40.32</v>
      </c>
      <c r="AN20">
        <v>1698.3</v>
      </c>
      <c r="AO20">
        <v>30.4</v>
      </c>
      <c r="AQ20">
        <v>1843.5</v>
      </c>
      <c r="AR20">
        <v>1232</v>
      </c>
      <c r="AS20">
        <v>-611.5</v>
      </c>
      <c r="AT20">
        <v>-49.63</v>
      </c>
      <c r="AU20">
        <v>1843.5</v>
      </c>
      <c r="AV20">
        <v>0</v>
      </c>
      <c r="AX20">
        <v>1829.4</v>
      </c>
      <c r="AY20">
        <v>1232</v>
      </c>
      <c r="AZ20">
        <v>-597.4</v>
      </c>
      <c r="BA20">
        <v>-48.49</v>
      </c>
      <c r="BB20">
        <v>1829.5</v>
      </c>
      <c r="BC20">
        <v>0</v>
      </c>
      <c r="BE20">
        <v>12118.2</v>
      </c>
      <c r="BF20">
        <v>12120</v>
      </c>
      <c r="BG20">
        <v>1.8</v>
      </c>
      <c r="BH20">
        <v>0.01</v>
      </c>
      <c r="BI20">
        <v>8516.9</v>
      </c>
      <c r="BJ20">
        <v>3601.3</v>
      </c>
      <c r="BL20">
        <f t="shared" si="1"/>
        <v>12120</v>
      </c>
      <c r="BM20">
        <v>12120</v>
      </c>
      <c r="BN20">
        <f t="shared" si="2"/>
        <v>0</v>
      </c>
      <c r="BO20">
        <f t="shared" si="3"/>
        <v>0</v>
      </c>
      <c r="BP20">
        <v>7784.8</v>
      </c>
      <c r="BQ20">
        <v>4335.5</v>
      </c>
      <c r="BS20">
        <f t="shared" si="4"/>
        <v>41080</v>
      </c>
      <c r="BT20">
        <v>41080</v>
      </c>
      <c r="BU20">
        <f t="shared" si="5"/>
        <v>0</v>
      </c>
      <c r="BV20">
        <f t="shared" si="6"/>
        <v>0</v>
      </c>
      <c r="BW20">
        <v>15066.5</v>
      </c>
      <c r="BX20">
        <v>26013.5</v>
      </c>
      <c r="BZ20">
        <v>40382.9</v>
      </c>
      <c r="CA20">
        <v>40383</v>
      </c>
      <c r="CB20">
        <v>0.1</v>
      </c>
      <c r="CC20">
        <v>0</v>
      </c>
      <c r="CD20">
        <v>7180.4</v>
      </c>
      <c r="CE20">
        <v>33202.5</v>
      </c>
      <c r="CG20">
        <v>4754</v>
      </c>
      <c r="CH20">
        <v>3200</v>
      </c>
      <c r="CI20">
        <v>-1554</v>
      </c>
      <c r="CJ20">
        <v>-48.56</v>
      </c>
      <c r="CK20">
        <v>644</v>
      </c>
      <c r="CL20">
        <v>174.6</v>
      </c>
      <c r="CM20">
        <v>0</v>
      </c>
      <c r="CN20">
        <v>1393.9</v>
      </c>
      <c r="CO20">
        <v>0</v>
      </c>
      <c r="CP20">
        <v>2541.3000000000002</v>
      </c>
      <c r="CQ20">
        <f t="shared" si="7"/>
        <v>644</v>
      </c>
      <c r="CR20">
        <f t="shared" si="8"/>
        <v>4109.8</v>
      </c>
      <c r="CT20">
        <v>1067</v>
      </c>
      <c r="CU20">
        <v>1068</v>
      </c>
      <c r="CV20">
        <v>1</v>
      </c>
      <c r="CW20">
        <v>0.09</v>
      </c>
      <c r="CX20">
        <v>469</v>
      </c>
      <c r="CY20">
        <v>598</v>
      </c>
      <c r="DA20">
        <f t="shared" ca="1" si="9"/>
        <v>1053</v>
      </c>
      <c r="DB20">
        <f t="shared" ca="1" si="10"/>
        <v>1053</v>
      </c>
      <c r="DC20">
        <f t="shared" ca="1" si="11"/>
        <v>0</v>
      </c>
      <c r="DD20">
        <f t="shared" ca="1" si="12"/>
        <v>0</v>
      </c>
      <c r="DE20">
        <f t="shared" ca="1" si="13"/>
        <v>406</v>
      </c>
      <c r="DF20">
        <f t="shared" ca="1" si="14"/>
        <v>647</v>
      </c>
      <c r="DG20">
        <f t="shared" ca="1" si="15"/>
        <v>1</v>
      </c>
      <c r="DH20">
        <f t="shared" ca="1" si="16"/>
        <v>406</v>
      </c>
      <c r="DI20">
        <f t="shared" ca="1" si="17"/>
        <v>647</v>
      </c>
      <c r="DJ20">
        <f t="shared" ca="1" si="18"/>
        <v>526.5</v>
      </c>
      <c r="DK20">
        <v>11</v>
      </c>
    </row>
    <row r="21" spans="1:115" x14ac:dyDescent="0.3">
      <c r="A21">
        <v>10267.1</v>
      </c>
      <c r="B21">
        <v>10000</v>
      </c>
      <c r="C21">
        <v>-267.10000000000002</v>
      </c>
      <c r="D21">
        <v>-2.67</v>
      </c>
      <c r="E21">
        <v>0</v>
      </c>
      <c r="F21">
        <v>10267.1</v>
      </c>
      <c r="H21">
        <v>32331.7</v>
      </c>
      <c r="I21">
        <v>11000</v>
      </c>
      <c r="J21">
        <v>-21331.7</v>
      </c>
      <c r="K21">
        <v>-193.92</v>
      </c>
      <c r="L21">
        <v>13361.7</v>
      </c>
      <c r="M21">
        <v>18970.099999999999</v>
      </c>
      <c r="O21">
        <v>42668</v>
      </c>
      <c r="P21">
        <v>42668</v>
      </c>
      <c r="Q21">
        <v>0</v>
      </c>
      <c r="R21">
        <v>0</v>
      </c>
      <c r="S21">
        <v>36362.5</v>
      </c>
      <c r="T21">
        <v>6305.5</v>
      </c>
      <c r="V21">
        <v>42668.2</v>
      </c>
      <c r="W21">
        <v>42668</v>
      </c>
      <c r="X21">
        <v>-0.2</v>
      </c>
      <c r="Y21">
        <v>0</v>
      </c>
      <c r="Z21">
        <v>22258.1</v>
      </c>
      <c r="AA21">
        <v>20410.099999999999</v>
      </c>
      <c r="AC21">
        <v>42668.3</v>
      </c>
      <c r="AD21">
        <v>42668</v>
      </c>
      <c r="AE21">
        <v>-0.3</v>
      </c>
      <c r="AF21">
        <v>0</v>
      </c>
      <c r="AG21">
        <v>24917</v>
      </c>
      <c r="AH21">
        <v>17751.400000000001</v>
      </c>
      <c r="AJ21">
        <v>1841.5</v>
      </c>
      <c r="AK21">
        <v>1023</v>
      </c>
      <c r="AL21">
        <v>-818.5</v>
      </c>
      <c r="AM21">
        <v>-80.010000000000005</v>
      </c>
      <c r="AN21">
        <v>0</v>
      </c>
      <c r="AO21">
        <v>1841.5</v>
      </c>
      <c r="AQ21">
        <v>1707</v>
      </c>
      <c r="AR21">
        <v>1023</v>
      </c>
      <c r="AS21">
        <v>-684</v>
      </c>
      <c r="AT21">
        <v>-66.86</v>
      </c>
      <c r="AU21">
        <v>0</v>
      </c>
      <c r="AV21">
        <v>1707.1</v>
      </c>
      <c r="AX21">
        <v>1699.5</v>
      </c>
      <c r="AY21">
        <v>1023</v>
      </c>
      <c r="AZ21">
        <v>-676.5</v>
      </c>
      <c r="BA21">
        <v>-66.13</v>
      </c>
      <c r="BB21">
        <v>0</v>
      </c>
      <c r="BC21">
        <v>1699.5</v>
      </c>
      <c r="BE21">
        <v>12119.2</v>
      </c>
      <c r="BF21">
        <v>12120</v>
      </c>
      <c r="BG21">
        <v>0.8</v>
      </c>
      <c r="BH21">
        <v>0.01</v>
      </c>
      <c r="BI21">
        <v>8838.9</v>
      </c>
      <c r="BJ21">
        <v>3280.4</v>
      </c>
      <c r="BL21">
        <f t="shared" si="1"/>
        <v>12120</v>
      </c>
      <c r="BM21">
        <v>12120</v>
      </c>
      <c r="BN21">
        <f t="shared" si="2"/>
        <v>0</v>
      </c>
      <c r="BO21">
        <f t="shared" si="3"/>
        <v>0</v>
      </c>
      <c r="BP21">
        <v>7781.3</v>
      </c>
      <c r="BQ21">
        <v>4339</v>
      </c>
      <c r="BS21">
        <f t="shared" si="4"/>
        <v>40729</v>
      </c>
      <c r="BT21">
        <v>40729</v>
      </c>
      <c r="BU21">
        <f t="shared" si="5"/>
        <v>0</v>
      </c>
      <c r="BV21">
        <f t="shared" si="6"/>
        <v>0</v>
      </c>
      <c r="BW21">
        <v>17478.5</v>
      </c>
      <c r="BX21">
        <v>23250.5</v>
      </c>
      <c r="BZ21">
        <v>40333.9</v>
      </c>
      <c r="CA21">
        <v>40334</v>
      </c>
      <c r="CB21">
        <v>0.1</v>
      </c>
      <c r="CC21">
        <v>0</v>
      </c>
      <c r="CD21">
        <v>8904.4</v>
      </c>
      <c r="CE21">
        <v>31429.599999999999</v>
      </c>
      <c r="CG21">
        <v>8306.1</v>
      </c>
      <c r="CH21">
        <v>8300</v>
      </c>
      <c r="CI21">
        <v>-6.1</v>
      </c>
      <c r="CJ21">
        <v>-7.0000000000000007E-2</v>
      </c>
      <c r="CK21">
        <v>63</v>
      </c>
      <c r="CL21">
        <v>470.3</v>
      </c>
      <c r="CM21">
        <v>0</v>
      </c>
      <c r="CN21">
        <v>5025.6000000000004</v>
      </c>
      <c r="CO21">
        <v>0</v>
      </c>
      <c r="CP21">
        <v>2747</v>
      </c>
      <c r="CQ21">
        <f t="shared" si="7"/>
        <v>63</v>
      </c>
      <c r="CR21">
        <f t="shared" si="8"/>
        <v>8242.9000000000015</v>
      </c>
      <c r="CT21">
        <v>1012</v>
      </c>
      <c r="CU21">
        <v>1012</v>
      </c>
      <c r="CV21">
        <v>0</v>
      </c>
      <c r="CW21">
        <v>0</v>
      </c>
      <c r="CX21">
        <v>825</v>
      </c>
      <c r="CY21">
        <v>187</v>
      </c>
      <c r="DA21">
        <f t="shared" ca="1" si="9"/>
        <v>1100</v>
      </c>
      <c r="DB21">
        <f t="shared" ca="1" si="10"/>
        <v>1100</v>
      </c>
      <c r="DC21">
        <f t="shared" ca="1" si="11"/>
        <v>0</v>
      </c>
      <c r="DD21">
        <f t="shared" ca="1" si="12"/>
        <v>0</v>
      </c>
      <c r="DE21">
        <f t="shared" ca="1" si="13"/>
        <v>1069</v>
      </c>
      <c r="DF21">
        <f t="shared" ca="1" si="14"/>
        <v>31</v>
      </c>
      <c r="DG21">
        <f t="shared" ca="1" si="15"/>
        <v>-1</v>
      </c>
      <c r="DH21">
        <f t="shared" ca="1" si="16"/>
        <v>31</v>
      </c>
      <c r="DI21">
        <f t="shared" ca="1" si="17"/>
        <v>1069</v>
      </c>
      <c r="DJ21">
        <f t="shared" ca="1" si="18"/>
        <v>550</v>
      </c>
      <c r="DK21">
        <v>12</v>
      </c>
    </row>
    <row r="22" spans="1:115" x14ac:dyDescent="0.3">
      <c r="A22">
        <v>80083.199999999997</v>
      </c>
      <c r="B22">
        <v>78000</v>
      </c>
      <c r="C22">
        <v>-2083.1999999999998</v>
      </c>
      <c r="D22">
        <v>-2.67</v>
      </c>
      <c r="E22">
        <v>80083.199999999997</v>
      </c>
      <c r="F22">
        <v>0</v>
      </c>
      <c r="H22">
        <v>92046.5</v>
      </c>
      <c r="I22">
        <v>93000</v>
      </c>
      <c r="J22">
        <v>953.5</v>
      </c>
      <c r="K22">
        <v>1.03</v>
      </c>
      <c r="L22">
        <v>63673.7</v>
      </c>
      <c r="M22">
        <v>28372.699999999997</v>
      </c>
      <c r="O22">
        <v>42789</v>
      </c>
      <c r="P22">
        <v>42789</v>
      </c>
      <c r="Q22">
        <v>0</v>
      </c>
      <c r="R22">
        <v>0</v>
      </c>
      <c r="S22">
        <v>38334</v>
      </c>
      <c r="T22">
        <v>4455</v>
      </c>
      <c r="V22">
        <v>42789.7</v>
      </c>
      <c r="W22">
        <v>42789</v>
      </c>
      <c r="X22">
        <v>-0.7</v>
      </c>
      <c r="Y22">
        <v>0</v>
      </c>
      <c r="Z22">
        <v>22822.6</v>
      </c>
      <c r="AA22">
        <v>19967.099999999999</v>
      </c>
      <c r="AC22">
        <v>42789.3</v>
      </c>
      <c r="AD22">
        <v>42789</v>
      </c>
      <c r="AE22">
        <v>-0.3</v>
      </c>
      <c r="AF22">
        <v>0</v>
      </c>
      <c r="AG22">
        <v>25873</v>
      </c>
      <c r="AH22">
        <v>16916.400000000001</v>
      </c>
      <c r="AJ22">
        <v>2411.9</v>
      </c>
      <c r="AK22">
        <v>2130</v>
      </c>
      <c r="AL22">
        <v>-281.89999999999998</v>
      </c>
      <c r="AM22">
        <v>-13.23</v>
      </c>
      <c r="AN22">
        <v>0</v>
      </c>
      <c r="AO22">
        <v>2411.9</v>
      </c>
      <c r="AQ22">
        <v>2279.1999999999998</v>
      </c>
      <c r="AR22">
        <v>2130</v>
      </c>
      <c r="AS22">
        <v>-149.19999999999999</v>
      </c>
      <c r="AT22">
        <v>-7</v>
      </c>
      <c r="AU22">
        <v>0</v>
      </c>
      <c r="AV22">
        <v>2279.1999999999998</v>
      </c>
      <c r="AX22">
        <v>2268</v>
      </c>
      <c r="AY22">
        <v>2130</v>
      </c>
      <c r="AZ22">
        <v>-138</v>
      </c>
      <c r="BA22">
        <v>-6.48</v>
      </c>
      <c r="BB22">
        <v>0</v>
      </c>
      <c r="BC22">
        <v>2268.1</v>
      </c>
      <c r="BE22">
        <v>12299.2</v>
      </c>
      <c r="BF22">
        <v>12300</v>
      </c>
      <c r="BG22">
        <v>0.8</v>
      </c>
      <c r="BH22">
        <v>0.01</v>
      </c>
      <c r="BI22">
        <v>8037.9</v>
      </c>
      <c r="BJ22">
        <v>4261.3999999999996</v>
      </c>
      <c r="BL22">
        <f t="shared" si="1"/>
        <v>12300</v>
      </c>
      <c r="BM22">
        <v>12300</v>
      </c>
      <c r="BN22">
        <f t="shared" si="2"/>
        <v>0</v>
      </c>
      <c r="BO22">
        <f t="shared" si="3"/>
        <v>0</v>
      </c>
      <c r="BP22">
        <v>7614.3</v>
      </c>
      <c r="BQ22">
        <v>4686.3999999999996</v>
      </c>
      <c r="BS22">
        <f t="shared" si="4"/>
        <v>40511</v>
      </c>
      <c r="BT22">
        <v>40511</v>
      </c>
      <c r="BU22">
        <f t="shared" si="5"/>
        <v>0</v>
      </c>
      <c r="BV22">
        <f t="shared" si="6"/>
        <v>0</v>
      </c>
      <c r="BW22">
        <v>17678.5</v>
      </c>
      <c r="BX22">
        <v>22832.5</v>
      </c>
      <c r="BZ22">
        <v>40149</v>
      </c>
      <c r="CA22">
        <v>40149</v>
      </c>
      <c r="CB22">
        <v>0</v>
      </c>
      <c r="CC22">
        <v>0</v>
      </c>
      <c r="CD22">
        <v>9319.4</v>
      </c>
      <c r="CE22">
        <v>30829.599999999999</v>
      </c>
      <c r="CG22">
        <v>7032.1</v>
      </c>
      <c r="CH22">
        <v>6300</v>
      </c>
      <c r="CI22">
        <v>-732.1</v>
      </c>
      <c r="CJ22">
        <v>-11.62</v>
      </c>
      <c r="CK22">
        <v>1403</v>
      </c>
      <c r="CL22">
        <v>896.2</v>
      </c>
      <c r="CM22">
        <v>245.2</v>
      </c>
      <c r="CN22">
        <v>1376.5</v>
      </c>
      <c r="CO22">
        <v>525.9</v>
      </c>
      <c r="CP22">
        <v>2585.3000000000002</v>
      </c>
      <c r="CQ22">
        <f t="shared" si="7"/>
        <v>2174.1</v>
      </c>
      <c r="CR22">
        <f t="shared" si="8"/>
        <v>4858</v>
      </c>
      <c r="CT22">
        <v>1059</v>
      </c>
      <c r="CU22">
        <v>1059</v>
      </c>
      <c r="CV22">
        <v>0</v>
      </c>
      <c r="CW22">
        <v>0</v>
      </c>
      <c r="CX22">
        <v>872</v>
      </c>
      <c r="CY22">
        <v>187</v>
      </c>
      <c r="DA22">
        <f t="shared" ca="1" si="9"/>
        <v>961</v>
      </c>
      <c r="DB22">
        <f t="shared" ca="1" si="10"/>
        <v>961</v>
      </c>
      <c r="DC22">
        <f t="shared" ca="1" si="11"/>
        <v>0</v>
      </c>
      <c r="DD22">
        <f t="shared" ca="1" si="12"/>
        <v>0</v>
      </c>
      <c r="DE22">
        <f t="shared" ca="1" si="13"/>
        <v>267</v>
      </c>
      <c r="DF22">
        <f t="shared" ca="1" si="14"/>
        <v>694</v>
      </c>
      <c r="DG22">
        <f t="shared" ca="1" si="15"/>
        <v>1</v>
      </c>
      <c r="DH22">
        <f t="shared" ca="1" si="16"/>
        <v>267</v>
      </c>
      <c r="DI22">
        <f t="shared" ca="1" si="17"/>
        <v>694</v>
      </c>
      <c r="DJ22">
        <f t="shared" ca="1" si="18"/>
        <v>480.5</v>
      </c>
      <c r="DK22">
        <v>13</v>
      </c>
    </row>
    <row r="23" spans="1:115" x14ac:dyDescent="0.3">
      <c r="A23">
        <v>86243.5</v>
      </c>
      <c r="B23">
        <v>84000</v>
      </c>
      <c r="C23">
        <v>-2243.5</v>
      </c>
      <c r="D23">
        <v>-2.67</v>
      </c>
      <c r="E23">
        <v>86243.4</v>
      </c>
      <c r="F23">
        <v>0</v>
      </c>
      <c r="H23">
        <v>55426.1</v>
      </c>
      <c r="I23">
        <v>56000</v>
      </c>
      <c r="J23">
        <v>573.9</v>
      </c>
      <c r="K23">
        <v>1.02</v>
      </c>
      <c r="L23">
        <v>55426.100000000006</v>
      </c>
      <c r="M23">
        <v>0</v>
      </c>
      <c r="O23">
        <v>42982</v>
      </c>
      <c r="P23">
        <v>42982</v>
      </c>
      <c r="Q23">
        <v>0</v>
      </c>
      <c r="R23">
        <v>0</v>
      </c>
      <c r="S23">
        <v>40099.5</v>
      </c>
      <c r="T23">
        <v>2882.5</v>
      </c>
      <c r="V23">
        <v>42982.2</v>
      </c>
      <c r="W23">
        <v>42982</v>
      </c>
      <c r="X23">
        <v>-0.2</v>
      </c>
      <c r="Y23">
        <v>0</v>
      </c>
      <c r="Z23">
        <v>22919.1</v>
      </c>
      <c r="AA23">
        <v>20063.099999999999</v>
      </c>
      <c r="AC23">
        <v>42981.8</v>
      </c>
      <c r="AD23">
        <v>42982</v>
      </c>
      <c r="AE23">
        <v>0.2</v>
      </c>
      <c r="AF23">
        <v>0</v>
      </c>
      <c r="AG23">
        <v>28212.5</v>
      </c>
      <c r="AH23">
        <v>14769.4</v>
      </c>
      <c r="AJ23">
        <v>3539.8</v>
      </c>
      <c r="AK23">
        <v>4615</v>
      </c>
      <c r="AL23">
        <v>1075.2</v>
      </c>
      <c r="AM23">
        <v>23.3</v>
      </c>
      <c r="AN23">
        <v>1698.3</v>
      </c>
      <c r="AO23">
        <v>1841.5</v>
      </c>
      <c r="AQ23">
        <v>3430.6</v>
      </c>
      <c r="AR23">
        <v>4615</v>
      </c>
      <c r="AS23">
        <v>1184.4000000000001</v>
      </c>
      <c r="AT23">
        <v>25.66</v>
      </c>
      <c r="AU23">
        <v>1723.6</v>
      </c>
      <c r="AV23">
        <v>1707.1</v>
      </c>
      <c r="AX23">
        <v>3528.9</v>
      </c>
      <c r="AY23">
        <v>4615</v>
      </c>
      <c r="AZ23">
        <v>1086.0999999999999</v>
      </c>
      <c r="BA23">
        <v>23.53</v>
      </c>
      <c r="BB23">
        <v>1829.5</v>
      </c>
      <c r="BC23">
        <v>1699.5</v>
      </c>
      <c r="BE23">
        <v>12030.7</v>
      </c>
      <c r="BF23">
        <v>12030</v>
      </c>
      <c r="BG23">
        <v>-0.7</v>
      </c>
      <c r="BH23">
        <v>-0.01</v>
      </c>
      <c r="BI23">
        <v>7399.5</v>
      </c>
      <c r="BJ23">
        <v>4631.3999999999996</v>
      </c>
      <c r="BL23">
        <f t="shared" si="1"/>
        <v>12030</v>
      </c>
      <c r="BM23">
        <v>12030</v>
      </c>
      <c r="BN23">
        <f t="shared" si="2"/>
        <v>0</v>
      </c>
      <c r="BO23">
        <f t="shared" si="3"/>
        <v>0</v>
      </c>
      <c r="BP23">
        <v>7747.8</v>
      </c>
      <c r="BQ23">
        <v>4281.8999999999996</v>
      </c>
      <c r="BS23">
        <f t="shared" si="4"/>
        <v>40128</v>
      </c>
      <c r="BT23">
        <v>40128</v>
      </c>
      <c r="BU23">
        <f t="shared" si="5"/>
        <v>0</v>
      </c>
      <c r="BV23">
        <f t="shared" si="6"/>
        <v>0</v>
      </c>
      <c r="BW23">
        <v>16265.5</v>
      </c>
      <c r="BX23">
        <v>23862.5</v>
      </c>
      <c r="BZ23">
        <v>39757</v>
      </c>
      <c r="CA23">
        <v>39757</v>
      </c>
      <c r="CB23">
        <v>0</v>
      </c>
      <c r="CC23">
        <v>0</v>
      </c>
      <c r="CD23">
        <v>3693.4</v>
      </c>
      <c r="CE23">
        <v>36063.5</v>
      </c>
      <c r="CG23">
        <v>6263.1</v>
      </c>
      <c r="CH23">
        <v>4400</v>
      </c>
      <c r="CI23">
        <v>-1863.1</v>
      </c>
      <c r="CJ23">
        <v>-42.34</v>
      </c>
      <c r="CK23">
        <v>1247.4000000000001</v>
      </c>
      <c r="CL23">
        <v>1140.9000000000001</v>
      </c>
      <c r="CM23">
        <v>486.4</v>
      </c>
      <c r="CN23">
        <v>1002.2</v>
      </c>
      <c r="CO23">
        <v>0</v>
      </c>
      <c r="CP23">
        <v>2386.1999999999998</v>
      </c>
      <c r="CQ23">
        <f t="shared" si="7"/>
        <v>1733.8000000000002</v>
      </c>
      <c r="CR23">
        <f t="shared" si="8"/>
        <v>4529.3</v>
      </c>
      <c r="CT23">
        <v>1022</v>
      </c>
      <c r="CU23">
        <v>1023</v>
      </c>
      <c r="CV23">
        <v>1</v>
      </c>
      <c r="CW23">
        <v>0.1</v>
      </c>
      <c r="CX23">
        <v>497</v>
      </c>
      <c r="CY23">
        <v>525</v>
      </c>
      <c r="DA23">
        <f t="shared" ca="1" si="9"/>
        <v>950</v>
      </c>
      <c r="DB23">
        <f t="shared" ca="1" si="10"/>
        <v>950</v>
      </c>
      <c r="DC23">
        <f t="shared" ca="1" si="11"/>
        <v>0</v>
      </c>
      <c r="DD23">
        <f t="shared" ca="1" si="12"/>
        <v>0</v>
      </c>
      <c r="DE23">
        <f t="shared" ca="1" si="13"/>
        <v>189</v>
      </c>
      <c r="DF23">
        <f t="shared" ca="1" si="14"/>
        <v>761</v>
      </c>
      <c r="DG23">
        <f t="shared" ca="1" si="15"/>
        <v>1</v>
      </c>
      <c r="DH23">
        <f t="shared" ca="1" si="16"/>
        <v>189</v>
      </c>
      <c r="DI23">
        <f t="shared" ca="1" si="17"/>
        <v>761</v>
      </c>
      <c r="DJ23">
        <f t="shared" ca="1" si="18"/>
        <v>475</v>
      </c>
      <c r="DK23">
        <v>14</v>
      </c>
    </row>
    <row r="24" spans="1:115" x14ac:dyDescent="0.3">
      <c r="A24">
        <v>65709.3</v>
      </c>
      <c r="B24">
        <v>64000</v>
      </c>
      <c r="C24">
        <v>-1709.3</v>
      </c>
      <c r="D24">
        <v>-2.67</v>
      </c>
      <c r="E24">
        <v>0</v>
      </c>
      <c r="F24">
        <v>65709.399999999994</v>
      </c>
      <c r="H24">
        <v>36290.699999999997</v>
      </c>
      <c r="I24">
        <v>16000</v>
      </c>
      <c r="J24">
        <v>-20290.7</v>
      </c>
      <c r="K24">
        <v>-126.82</v>
      </c>
      <c r="L24">
        <v>12041.8</v>
      </c>
      <c r="M24">
        <v>24248.9</v>
      </c>
      <c r="O24">
        <v>43293.5</v>
      </c>
      <c r="P24">
        <v>43294</v>
      </c>
      <c r="Q24">
        <v>0.5</v>
      </c>
      <c r="R24">
        <v>0</v>
      </c>
      <c r="S24">
        <v>41310.5</v>
      </c>
      <c r="T24">
        <v>1983</v>
      </c>
      <c r="V24">
        <v>43294.2</v>
      </c>
      <c r="W24">
        <v>43294</v>
      </c>
      <c r="X24">
        <v>-0.2</v>
      </c>
      <c r="Y24">
        <v>0</v>
      </c>
      <c r="Z24">
        <v>42277.2</v>
      </c>
      <c r="AA24">
        <v>1017</v>
      </c>
      <c r="AC24">
        <v>43294.2</v>
      </c>
      <c r="AD24">
        <v>43294</v>
      </c>
      <c r="AE24">
        <v>-0.2</v>
      </c>
      <c r="AF24">
        <v>0</v>
      </c>
      <c r="AG24">
        <v>30956</v>
      </c>
      <c r="AH24">
        <v>12338.4</v>
      </c>
      <c r="AJ24">
        <v>2488.1</v>
      </c>
      <c r="AK24">
        <v>2415</v>
      </c>
      <c r="AL24">
        <v>-73.099999999999994</v>
      </c>
      <c r="AM24">
        <v>-3.03</v>
      </c>
      <c r="AN24">
        <v>2488.1999999999998</v>
      </c>
      <c r="AO24">
        <v>0</v>
      </c>
      <c r="AQ24">
        <v>2496.1999999999998</v>
      </c>
      <c r="AR24">
        <v>2415</v>
      </c>
      <c r="AS24">
        <v>-81.2</v>
      </c>
      <c r="AT24">
        <v>-3.36</v>
      </c>
      <c r="AU24">
        <v>2496.3000000000002</v>
      </c>
      <c r="AV24">
        <v>0</v>
      </c>
      <c r="AX24">
        <v>2481.1999999999998</v>
      </c>
      <c r="AY24">
        <v>2415</v>
      </c>
      <c r="AZ24">
        <v>-66.2</v>
      </c>
      <c r="BA24">
        <v>-2.74</v>
      </c>
      <c r="BB24">
        <v>2481.3000000000002</v>
      </c>
      <c r="BC24">
        <v>0</v>
      </c>
      <c r="BE24">
        <v>11161.3</v>
      </c>
      <c r="BF24">
        <v>11160</v>
      </c>
      <c r="BG24">
        <v>-1.3</v>
      </c>
      <c r="BH24">
        <v>-0.01</v>
      </c>
      <c r="BI24">
        <v>5656.2</v>
      </c>
      <c r="BJ24">
        <v>5505.2</v>
      </c>
      <c r="BL24">
        <f t="shared" si="1"/>
        <v>11160</v>
      </c>
      <c r="BM24">
        <v>11160</v>
      </c>
      <c r="BN24">
        <f t="shared" si="2"/>
        <v>0</v>
      </c>
      <c r="BO24">
        <f t="shared" si="3"/>
        <v>0</v>
      </c>
      <c r="BP24">
        <v>7261.3</v>
      </c>
      <c r="BQ24">
        <v>3898.9</v>
      </c>
      <c r="BS24">
        <f t="shared" si="4"/>
        <v>39896</v>
      </c>
      <c r="BT24">
        <v>39896</v>
      </c>
      <c r="BU24">
        <f t="shared" si="5"/>
        <v>0</v>
      </c>
      <c r="BV24">
        <f t="shared" si="6"/>
        <v>0</v>
      </c>
      <c r="BW24">
        <v>15274.5</v>
      </c>
      <c r="BX24">
        <v>24621.5</v>
      </c>
      <c r="BZ24">
        <v>39548.5</v>
      </c>
      <c r="CA24">
        <v>39548</v>
      </c>
      <c r="CB24">
        <v>-0.5</v>
      </c>
      <c r="CC24">
        <v>0</v>
      </c>
      <c r="CD24">
        <v>3693.4</v>
      </c>
      <c r="CE24">
        <v>35855</v>
      </c>
      <c r="CG24">
        <v>6381.7</v>
      </c>
      <c r="CH24">
        <v>6400</v>
      </c>
      <c r="CI24">
        <v>18.3</v>
      </c>
      <c r="CJ24">
        <v>0.28999999999999998</v>
      </c>
      <c r="CK24">
        <v>509.9</v>
      </c>
      <c r="CL24">
        <v>1489.5</v>
      </c>
      <c r="CM24">
        <v>495.4</v>
      </c>
      <c r="CN24">
        <v>1513.6</v>
      </c>
      <c r="CO24">
        <v>0</v>
      </c>
      <c r="CP24">
        <v>2373.1999999999998</v>
      </c>
      <c r="CQ24">
        <f t="shared" si="7"/>
        <v>1005.3</v>
      </c>
      <c r="CR24">
        <f t="shared" si="8"/>
        <v>5376.2999999999993</v>
      </c>
      <c r="CT24">
        <v>1030</v>
      </c>
      <c r="CU24">
        <v>1030</v>
      </c>
      <c r="CV24">
        <v>0</v>
      </c>
      <c r="CW24">
        <v>0</v>
      </c>
      <c r="CX24">
        <v>1030</v>
      </c>
      <c r="CY24">
        <v>0</v>
      </c>
      <c r="DA24">
        <f t="shared" ca="1" si="9"/>
        <v>1025</v>
      </c>
      <c r="DB24">
        <f t="shared" ca="1" si="10"/>
        <v>1025</v>
      </c>
      <c r="DC24">
        <f t="shared" ca="1" si="11"/>
        <v>0</v>
      </c>
      <c r="DD24">
        <f t="shared" ca="1" si="12"/>
        <v>0</v>
      </c>
      <c r="DE24">
        <f t="shared" ca="1" si="13"/>
        <v>634</v>
      </c>
      <c r="DF24">
        <f t="shared" ca="1" si="14"/>
        <v>391</v>
      </c>
      <c r="DG24">
        <f t="shared" ca="1" si="15"/>
        <v>-1</v>
      </c>
      <c r="DH24">
        <f t="shared" ca="1" si="16"/>
        <v>391</v>
      </c>
      <c r="DI24">
        <f t="shared" ca="1" si="17"/>
        <v>634</v>
      </c>
      <c r="DJ24">
        <f t="shared" ca="1" si="18"/>
        <v>512.5</v>
      </c>
      <c r="DK24">
        <v>15</v>
      </c>
    </row>
    <row r="25" spans="1:115" x14ac:dyDescent="0.3">
      <c r="A25">
        <v>30287.9</v>
      </c>
      <c r="B25">
        <v>31000</v>
      </c>
      <c r="C25">
        <v>712.1</v>
      </c>
      <c r="D25">
        <v>2.2999999999999998</v>
      </c>
      <c r="E25">
        <v>28821.3</v>
      </c>
      <c r="F25">
        <v>1466.7</v>
      </c>
      <c r="H25">
        <v>24908.6</v>
      </c>
      <c r="I25">
        <v>21000</v>
      </c>
      <c r="J25">
        <v>-3908.6</v>
      </c>
      <c r="K25">
        <v>-18.61</v>
      </c>
      <c r="L25">
        <v>24908.6</v>
      </c>
      <c r="M25">
        <v>0</v>
      </c>
      <c r="O25">
        <v>41960.5</v>
      </c>
      <c r="P25">
        <v>41961</v>
      </c>
      <c r="Q25">
        <v>0.5</v>
      </c>
      <c r="R25">
        <v>0</v>
      </c>
      <c r="S25">
        <v>40644</v>
      </c>
      <c r="T25">
        <v>1316.5</v>
      </c>
      <c r="V25">
        <v>41960.7</v>
      </c>
      <c r="W25">
        <v>41961</v>
      </c>
      <c r="X25">
        <v>0.3</v>
      </c>
      <c r="Y25">
        <v>0</v>
      </c>
      <c r="Z25">
        <v>41610.699999999997</v>
      </c>
      <c r="AA25">
        <v>350</v>
      </c>
      <c r="AC25">
        <v>41960.800000000003</v>
      </c>
      <c r="AD25">
        <v>41961</v>
      </c>
      <c r="AE25">
        <v>0.2</v>
      </c>
      <c r="AF25">
        <v>0</v>
      </c>
      <c r="AG25">
        <v>39792.9</v>
      </c>
      <c r="AH25">
        <v>2168</v>
      </c>
      <c r="AJ25">
        <v>3004.4</v>
      </c>
      <c r="AK25">
        <v>2400</v>
      </c>
      <c r="AL25">
        <v>-604.4</v>
      </c>
      <c r="AM25">
        <v>-25.18</v>
      </c>
      <c r="AN25">
        <v>1162.9000000000001</v>
      </c>
      <c r="AO25">
        <v>1841.5</v>
      </c>
      <c r="AQ25">
        <v>3013.5</v>
      </c>
      <c r="AR25">
        <v>2400</v>
      </c>
      <c r="AS25">
        <v>-613.5</v>
      </c>
      <c r="AT25">
        <v>-25.56</v>
      </c>
      <c r="AU25">
        <v>1306.5</v>
      </c>
      <c r="AV25">
        <v>1707.1</v>
      </c>
      <c r="AX25">
        <v>2994.8</v>
      </c>
      <c r="AY25">
        <v>2400</v>
      </c>
      <c r="AZ25">
        <v>-594.79999999999995</v>
      </c>
      <c r="BA25">
        <v>-24.78</v>
      </c>
      <c r="BB25">
        <v>1295.3</v>
      </c>
      <c r="BC25">
        <v>1699.5</v>
      </c>
      <c r="BE25">
        <v>10460.299999999999</v>
      </c>
      <c r="BF25">
        <v>10460</v>
      </c>
      <c r="BG25">
        <v>-0.3</v>
      </c>
      <c r="BH25">
        <v>0</v>
      </c>
      <c r="BI25">
        <v>3733.8</v>
      </c>
      <c r="BJ25">
        <v>6726.6</v>
      </c>
      <c r="BL25">
        <f t="shared" si="1"/>
        <v>10460</v>
      </c>
      <c r="BM25">
        <v>10460</v>
      </c>
      <c r="BN25">
        <f t="shared" si="2"/>
        <v>0</v>
      </c>
      <c r="BO25">
        <f t="shared" si="3"/>
        <v>0</v>
      </c>
      <c r="BP25">
        <v>6404.8</v>
      </c>
      <c r="BQ25">
        <v>4055.5</v>
      </c>
      <c r="BS25">
        <f t="shared" si="4"/>
        <v>40383</v>
      </c>
      <c r="BT25">
        <v>40383</v>
      </c>
      <c r="BU25">
        <f t="shared" si="5"/>
        <v>0</v>
      </c>
      <c r="BV25">
        <f t="shared" si="6"/>
        <v>0</v>
      </c>
      <c r="BW25">
        <v>15262</v>
      </c>
      <c r="BX25">
        <v>25120.5</v>
      </c>
      <c r="BZ25">
        <v>39506.5</v>
      </c>
      <c r="CA25">
        <v>39506</v>
      </c>
      <c r="CB25">
        <v>-0.5</v>
      </c>
      <c r="CC25">
        <v>0</v>
      </c>
      <c r="CD25">
        <v>1724</v>
      </c>
      <c r="CE25">
        <v>37782.5</v>
      </c>
      <c r="CG25">
        <v>6508.3</v>
      </c>
      <c r="CH25">
        <v>6000</v>
      </c>
      <c r="CI25">
        <v>-508.3</v>
      </c>
      <c r="CJ25">
        <v>-8.4700000000000006</v>
      </c>
      <c r="CK25">
        <v>670.5</v>
      </c>
      <c r="CL25">
        <v>1485.1</v>
      </c>
      <c r="CM25">
        <v>383.3</v>
      </c>
      <c r="CN25">
        <v>1123.8</v>
      </c>
      <c r="CO25">
        <v>126.1</v>
      </c>
      <c r="CP25">
        <v>2719.4</v>
      </c>
      <c r="CQ25">
        <f t="shared" si="7"/>
        <v>1179.8999999999999</v>
      </c>
      <c r="CR25">
        <f t="shared" si="8"/>
        <v>5328.2999999999993</v>
      </c>
      <c r="CT25">
        <v>1026</v>
      </c>
      <c r="CU25">
        <v>1026</v>
      </c>
      <c r="CV25">
        <v>0</v>
      </c>
      <c r="CW25">
        <v>0</v>
      </c>
      <c r="CX25">
        <v>1026</v>
      </c>
      <c r="CY25">
        <v>0</v>
      </c>
      <c r="DA25">
        <f t="shared" ca="1" si="9"/>
        <v>954</v>
      </c>
      <c r="DB25">
        <f t="shared" ca="1" si="10"/>
        <v>954</v>
      </c>
      <c r="DC25">
        <f t="shared" ca="1" si="11"/>
        <v>0</v>
      </c>
      <c r="DD25">
        <f t="shared" ca="1" si="12"/>
        <v>0</v>
      </c>
      <c r="DE25">
        <f t="shared" ca="1" si="13"/>
        <v>368</v>
      </c>
      <c r="DF25">
        <f t="shared" ca="1" si="14"/>
        <v>586</v>
      </c>
      <c r="DG25">
        <f t="shared" ca="1" si="15"/>
        <v>1</v>
      </c>
      <c r="DH25">
        <f t="shared" ca="1" si="16"/>
        <v>368</v>
      </c>
      <c r="DI25">
        <f t="shared" ca="1" si="17"/>
        <v>586</v>
      </c>
      <c r="DJ25">
        <f t="shared" ca="1" si="18"/>
        <v>477</v>
      </c>
      <c r="DK25">
        <v>16</v>
      </c>
    </row>
    <row r="26" spans="1:115" x14ac:dyDescent="0.3">
      <c r="A26">
        <v>67762.7</v>
      </c>
      <c r="B26">
        <v>66000</v>
      </c>
      <c r="C26">
        <v>-1762.7</v>
      </c>
      <c r="D26">
        <v>-2.67</v>
      </c>
      <c r="E26">
        <v>29187.8</v>
      </c>
      <c r="F26">
        <v>38575</v>
      </c>
      <c r="H26">
        <v>85118.2</v>
      </c>
      <c r="I26">
        <v>86000</v>
      </c>
      <c r="J26">
        <v>881.8</v>
      </c>
      <c r="K26">
        <v>1.03</v>
      </c>
      <c r="L26">
        <v>72911.5</v>
      </c>
      <c r="M26">
        <v>12206.599999999999</v>
      </c>
      <c r="O26">
        <v>41960.5</v>
      </c>
      <c r="P26">
        <v>41961</v>
      </c>
      <c r="Q26">
        <v>0.5</v>
      </c>
      <c r="R26">
        <v>0</v>
      </c>
      <c r="S26">
        <v>40644</v>
      </c>
      <c r="T26">
        <v>1316.5</v>
      </c>
      <c r="V26">
        <v>41960.2</v>
      </c>
      <c r="W26">
        <v>41961</v>
      </c>
      <c r="X26">
        <v>0.8</v>
      </c>
      <c r="Y26">
        <v>0</v>
      </c>
      <c r="Z26">
        <v>41610.199999999997</v>
      </c>
      <c r="AA26">
        <v>350</v>
      </c>
      <c r="AC26">
        <v>41961.3</v>
      </c>
      <c r="AD26">
        <v>41961</v>
      </c>
      <c r="AE26">
        <v>-0.3</v>
      </c>
      <c r="AF26">
        <v>0</v>
      </c>
      <c r="AG26">
        <v>39793.5</v>
      </c>
      <c r="AH26">
        <v>2168</v>
      </c>
      <c r="AJ26">
        <v>3004.4</v>
      </c>
      <c r="AK26">
        <v>3431</v>
      </c>
      <c r="AL26">
        <v>426.6</v>
      </c>
      <c r="AM26">
        <v>12.43</v>
      </c>
      <c r="AN26">
        <v>1162.9000000000001</v>
      </c>
      <c r="AO26">
        <v>1841.5</v>
      </c>
      <c r="AQ26">
        <v>3013.5</v>
      </c>
      <c r="AR26">
        <v>3431</v>
      </c>
      <c r="AS26">
        <v>417.5</v>
      </c>
      <c r="AT26">
        <v>12.17</v>
      </c>
      <c r="AU26">
        <v>1306.5</v>
      </c>
      <c r="AV26">
        <v>1707.1</v>
      </c>
      <c r="AX26">
        <v>2994.8</v>
      </c>
      <c r="AY26">
        <v>3431</v>
      </c>
      <c r="AZ26">
        <v>436.2</v>
      </c>
      <c r="BA26">
        <v>12.71</v>
      </c>
      <c r="BB26">
        <v>1295.3</v>
      </c>
      <c r="BC26">
        <v>1699.5</v>
      </c>
      <c r="BE26">
        <v>10369.799999999999</v>
      </c>
      <c r="BF26">
        <v>10370</v>
      </c>
      <c r="BG26">
        <v>0.2</v>
      </c>
      <c r="BH26">
        <v>0</v>
      </c>
      <c r="BI26">
        <v>2170.9</v>
      </c>
      <c r="BJ26">
        <v>8199.1</v>
      </c>
      <c r="BL26">
        <f t="shared" si="1"/>
        <v>10370</v>
      </c>
      <c r="BM26">
        <v>10370</v>
      </c>
      <c r="BN26">
        <f t="shared" si="2"/>
        <v>0</v>
      </c>
      <c r="BO26">
        <f t="shared" si="3"/>
        <v>0</v>
      </c>
      <c r="BP26">
        <v>5365.9</v>
      </c>
      <c r="BQ26">
        <v>5004</v>
      </c>
      <c r="BS26">
        <f t="shared" si="4"/>
        <v>40334</v>
      </c>
      <c r="BT26">
        <v>40334</v>
      </c>
      <c r="BU26">
        <f t="shared" si="5"/>
        <v>0</v>
      </c>
      <c r="BV26">
        <f t="shared" si="6"/>
        <v>0</v>
      </c>
      <c r="BW26">
        <v>15948.5</v>
      </c>
      <c r="BX26">
        <v>24385.5</v>
      </c>
      <c r="BZ26">
        <v>39642</v>
      </c>
      <c r="CA26">
        <v>39642</v>
      </c>
      <c r="CB26">
        <v>0</v>
      </c>
      <c r="CC26">
        <v>0</v>
      </c>
      <c r="CD26">
        <v>0</v>
      </c>
      <c r="CE26">
        <v>39642</v>
      </c>
      <c r="CG26">
        <v>7622.1</v>
      </c>
      <c r="CH26">
        <v>8100</v>
      </c>
      <c r="CI26">
        <v>477.9</v>
      </c>
      <c r="CJ26">
        <v>5.9</v>
      </c>
      <c r="CK26">
        <v>1623.7</v>
      </c>
      <c r="CL26">
        <v>1140.9000000000001</v>
      </c>
      <c r="CM26">
        <v>407.8</v>
      </c>
      <c r="CN26">
        <v>1120.8</v>
      </c>
      <c r="CO26">
        <v>852.6</v>
      </c>
      <c r="CP26">
        <v>2476.3000000000002</v>
      </c>
      <c r="CQ26">
        <f t="shared" si="7"/>
        <v>2884.1</v>
      </c>
      <c r="CR26">
        <f t="shared" si="8"/>
        <v>4738</v>
      </c>
      <c r="CT26">
        <v>958</v>
      </c>
      <c r="CU26">
        <v>958</v>
      </c>
      <c r="CV26">
        <v>0</v>
      </c>
      <c r="CW26">
        <v>0</v>
      </c>
      <c r="CX26">
        <v>650</v>
      </c>
      <c r="CY26">
        <v>308</v>
      </c>
      <c r="DA26">
        <f t="shared" ca="1" si="9"/>
        <v>934</v>
      </c>
      <c r="DB26">
        <f t="shared" ca="1" si="10"/>
        <v>934</v>
      </c>
      <c r="DC26">
        <f t="shared" ca="1" si="11"/>
        <v>0</v>
      </c>
      <c r="DD26">
        <f t="shared" ca="1" si="12"/>
        <v>0</v>
      </c>
      <c r="DE26">
        <f t="shared" ca="1" si="13"/>
        <v>137</v>
      </c>
      <c r="DF26">
        <f t="shared" ca="1" si="14"/>
        <v>797</v>
      </c>
      <c r="DG26">
        <f t="shared" ca="1" si="15"/>
        <v>1</v>
      </c>
      <c r="DH26">
        <f t="shared" ca="1" si="16"/>
        <v>137</v>
      </c>
      <c r="DI26">
        <f t="shared" ca="1" si="17"/>
        <v>797</v>
      </c>
      <c r="DJ26">
        <f t="shared" ca="1" si="18"/>
        <v>467</v>
      </c>
      <c r="DK26">
        <v>17</v>
      </c>
    </row>
    <row r="27" spans="1:115" x14ac:dyDescent="0.3">
      <c r="A27">
        <v>24641.5</v>
      </c>
      <c r="B27">
        <v>24000</v>
      </c>
      <c r="C27">
        <v>-641.5</v>
      </c>
      <c r="D27">
        <v>-2.67</v>
      </c>
      <c r="E27">
        <v>24641.5</v>
      </c>
      <c r="F27">
        <v>0</v>
      </c>
      <c r="H27">
        <v>52456.9</v>
      </c>
      <c r="I27">
        <v>53000</v>
      </c>
      <c r="J27">
        <v>543.1</v>
      </c>
      <c r="K27">
        <v>1.02</v>
      </c>
      <c r="L27">
        <v>25238.7</v>
      </c>
      <c r="M27">
        <v>27218.2</v>
      </c>
      <c r="O27">
        <v>41961</v>
      </c>
      <c r="P27">
        <v>41961</v>
      </c>
      <c r="Q27">
        <v>0</v>
      </c>
      <c r="R27">
        <v>0</v>
      </c>
      <c r="S27">
        <v>41484.5</v>
      </c>
      <c r="T27">
        <v>476.5</v>
      </c>
      <c r="V27">
        <v>41960.2</v>
      </c>
      <c r="W27">
        <v>41961</v>
      </c>
      <c r="X27">
        <v>0.8</v>
      </c>
      <c r="Y27">
        <v>0</v>
      </c>
      <c r="Z27">
        <v>41610.199999999997</v>
      </c>
      <c r="AA27">
        <v>350</v>
      </c>
      <c r="AC27">
        <v>41961.3</v>
      </c>
      <c r="AD27">
        <v>41961</v>
      </c>
      <c r="AE27">
        <v>-0.3</v>
      </c>
      <c r="AF27">
        <v>0</v>
      </c>
      <c r="AG27">
        <v>39793.5</v>
      </c>
      <c r="AH27">
        <v>2168</v>
      </c>
      <c r="AJ27">
        <v>4226.6000000000004</v>
      </c>
      <c r="AK27">
        <v>4212</v>
      </c>
      <c r="AL27">
        <v>-14.6</v>
      </c>
      <c r="AM27">
        <v>-0.35</v>
      </c>
      <c r="AN27">
        <v>2796.8</v>
      </c>
      <c r="AO27">
        <v>1429.8</v>
      </c>
      <c r="AQ27">
        <v>3636.8</v>
      </c>
      <c r="AR27">
        <v>4212</v>
      </c>
      <c r="AS27">
        <v>575.20000000000005</v>
      </c>
      <c r="AT27">
        <v>13.66</v>
      </c>
      <c r="AU27">
        <v>2619.1999999999998</v>
      </c>
      <c r="AV27">
        <v>1017.7</v>
      </c>
      <c r="AX27">
        <v>4214.1000000000004</v>
      </c>
      <c r="AY27">
        <v>4212</v>
      </c>
      <c r="AZ27">
        <v>-2.1</v>
      </c>
      <c r="BA27">
        <v>-0.05</v>
      </c>
      <c r="BB27">
        <v>3000.5</v>
      </c>
      <c r="BC27">
        <v>1213.5999999999999</v>
      </c>
      <c r="BE27">
        <v>10259.799999999999</v>
      </c>
      <c r="BF27">
        <v>10260</v>
      </c>
      <c r="BG27">
        <v>0.2</v>
      </c>
      <c r="BH27">
        <v>0</v>
      </c>
      <c r="BI27">
        <v>2547.3000000000002</v>
      </c>
      <c r="BJ27">
        <v>7712.7</v>
      </c>
      <c r="BL27">
        <f t="shared" si="1"/>
        <v>10260</v>
      </c>
      <c r="BM27">
        <v>10260</v>
      </c>
      <c r="BN27">
        <f t="shared" si="2"/>
        <v>0</v>
      </c>
      <c r="BO27">
        <f t="shared" si="3"/>
        <v>0</v>
      </c>
      <c r="BP27">
        <v>5246.5</v>
      </c>
      <c r="BQ27">
        <v>5014.3999999999996</v>
      </c>
      <c r="BS27">
        <f t="shared" si="4"/>
        <v>40149</v>
      </c>
      <c r="BT27">
        <v>40149</v>
      </c>
      <c r="BU27">
        <f t="shared" si="5"/>
        <v>0</v>
      </c>
      <c r="BV27">
        <f t="shared" si="6"/>
        <v>0</v>
      </c>
      <c r="BW27">
        <v>14796</v>
      </c>
      <c r="BX27">
        <v>25353</v>
      </c>
      <c r="BZ27">
        <v>40209.5</v>
      </c>
      <c r="CA27">
        <v>40209</v>
      </c>
      <c r="CB27">
        <v>-0.5</v>
      </c>
      <c r="CC27">
        <v>0</v>
      </c>
      <c r="CD27">
        <v>0</v>
      </c>
      <c r="CE27">
        <v>40209.5</v>
      </c>
      <c r="CG27">
        <v>5309.9</v>
      </c>
      <c r="CH27">
        <v>4600</v>
      </c>
      <c r="CI27">
        <v>-709.9</v>
      </c>
      <c r="CJ27">
        <v>-15.43</v>
      </c>
      <c r="CK27">
        <v>777.6</v>
      </c>
      <c r="CL27">
        <v>393.8</v>
      </c>
      <c r="CM27">
        <v>731.6</v>
      </c>
      <c r="CN27">
        <v>1513.6</v>
      </c>
      <c r="CO27">
        <v>177.6</v>
      </c>
      <c r="CP27">
        <v>1715.7</v>
      </c>
      <c r="CQ27">
        <f t="shared" si="7"/>
        <v>1686.8</v>
      </c>
      <c r="CR27">
        <f t="shared" si="8"/>
        <v>3623.1</v>
      </c>
      <c r="CT27">
        <v>1023</v>
      </c>
      <c r="CU27">
        <v>1024</v>
      </c>
      <c r="CV27">
        <v>1</v>
      </c>
      <c r="CW27">
        <v>0.1</v>
      </c>
      <c r="CX27">
        <v>721</v>
      </c>
      <c r="CY27">
        <v>302</v>
      </c>
      <c r="DA27">
        <f t="shared" ca="1" si="9"/>
        <v>1027</v>
      </c>
      <c r="DB27">
        <f t="shared" ca="1" si="10"/>
        <v>1027</v>
      </c>
      <c r="DC27">
        <f t="shared" ca="1" si="11"/>
        <v>0</v>
      </c>
      <c r="DD27">
        <f t="shared" ca="1" si="12"/>
        <v>0</v>
      </c>
      <c r="DE27">
        <f t="shared" ca="1" si="13"/>
        <v>363</v>
      </c>
      <c r="DF27">
        <f t="shared" ca="1" si="14"/>
        <v>664</v>
      </c>
      <c r="DG27">
        <f t="shared" ca="1" si="15"/>
        <v>1</v>
      </c>
      <c r="DH27">
        <f t="shared" ca="1" si="16"/>
        <v>363</v>
      </c>
      <c r="DI27">
        <f t="shared" ca="1" si="17"/>
        <v>664</v>
      </c>
      <c r="DJ27">
        <f t="shared" ca="1" si="18"/>
        <v>513.5</v>
      </c>
      <c r="DK27">
        <v>18</v>
      </c>
    </row>
    <row r="28" spans="1:115" x14ac:dyDescent="0.3">
      <c r="A28">
        <v>30800.7</v>
      </c>
      <c r="B28">
        <v>30000</v>
      </c>
      <c r="C28">
        <v>-800.7</v>
      </c>
      <c r="D28">
        <v>-2.67</v>
      </c>
      <c r="E28">
        <v>7553.5</v>
      </c>
      <c r="F28">
        <v>23247.3</v>
      </c>
      <c r="H28">
        <v>58394.9</v>
      </c>
      <c r="I28">
        <v>59000</v>
      </c>
      <c r="J28">
        <v>605.1</v>
      </c>
      <c r="K28">
        <v>1.03</v>
      </c>
      <c r="L28">
        <v>24578.5</v>
      </c>
      <c r="M28">
        <v>33816.300000000003</v>
      </c>
      <c r="O28">
        <v>41919.5</v>
      </c>
      <c r="P28">
        <v>41920</v>
      </c>
      <c r="Q28">
        <v>0.5</v>
      </c>
      <c r="R28">
        <v>0</v>
      </c>
      <c r="S28">
        <v>41472.5</v>
      </c>
      <c r="T28">
        <v>447</v>
      </c>
      <c r="V28">
        <v>41919.699999999997</v>
      </c>
      <c r="W28">
        <v>41920</v>
      </c>
      <c r="X28">
        <v>0.3</v>
      </c>
      <c r="Y28">
        <v>0</v>
      </c>
      <c r="Z28">
        <v>41569.699999999997</v>
      </c>
      <c r="AA28">
        <v>350</v>
      </c>
      <c r="AC28">
        <v>41920.800000000003</v>
      </c>
      <c r="AD28">
        <v>41920</v>
      </c>
      <c r="AE28">
        <v>-0.8</v>
      </c>
      <c r="AF28">
        <v>0</v>
      </c>
      <c r="AG28">
        <v>40160.400000000001</v>
      </c>
      <c r="AH28">
        <v>1760.5</v>
      </c>
      <c r="AJ28">
        <v>4537.3</v>
      </c>
      <c r="AK28">
        <v>5000</v>
      </c>
      <c r="AL28">
        <v>462.7</v>
      </c>
      <c r="AM28">
        <v>9.25</v>
      </c>
      <c r="AN28">
        <v>3407.4</v>
      </c>
      <c r="AO28">
        <v>1129.9000000000001</v>
      </c>
      <c r="AQ28">
        <v>1723.6</v>
      </c>
      <c r="AR28">
        <v>1000</v>
      </c>
      <c r="AS28">
        <v>-723.6</v>
      </c>
      <c r="AT28">
        <v>-72.36</v>
      </c>
      <c r="AU28">
        <v>1723.6</v>
      </c>
      <c r="AV28">
        <v>0</v>
      </c>
      <c r="AX28">
        <v>4010.2</v>
      </c>
      <c r="AY28">
        <v>4000</v>
      </c>
      <c r="AZ28">
        <v>-10.199999999999999</v>
      </c>
      <c r="BA28">
        <v>-0.26</v>
      </c>
      <c r="BB28">
        <v>3171</v>
      </c>
      <c r="BC28">
        <v>839.2</v>
      </c>
      <c r="BE28">
        <v>9879.2999999999993</v>
      </c>
      <c r="BF28">
        <v>9880</v>
      </c>
      <c r="BG28">
        <v>0.7</v>
      </c>
      <c r="BH28">
        <v>0.01</v>
      </c>
      <c r="BI28">
        <v>2981.4</v>
      </c>
      <c r="BJ28">
        <v>6898.2</v>
      </c>
      <c r="BL28">
        <f t="shared" si="1"/>
        <v>9880</v>
      </c>
      <c r="BM28">
        <v>9880</v>
      </c>
      <c r="BN28">
        <f t="shared" si="2"/>
        <v>0</v>
      </c>
      <c r="BO28">
        <f t="shared" si="3"/>
        <v>0</v>
      </c>
      <c r="BP28">
        <v>5797.9</v>
      </c>
      <c r="BQ28">
        <v>4081.9</v>
      </c>
      <c r="BS28">
        <f t="shared" si="4"/>
        <v>39757</v>
      </c>
      <c r="BT28">
        <v>39757</v>
      </c>
      <c r="BU28">
        <f t="shared" si="5"/>
        <v>0</v>
      </c>
      <c r="BV28">
        <f t="shared" si="6"/>
        <v>0</v>
      </c>
      <c r="BW28">
        <v>12846.5</v>
      </c>
      <c r="BX28">
        <v>26911</v>
      </c>
      <c r="BZ28">
        <v>40565.4</v>
      </c>
      <c r="CA28">
        <v>40565</v>
      </c>
      <c r="CB28">
        <v>-0.4</v>
      </c>
      <c r="CC28">
        <v>0</v>
      </c>
      <c r="CD28">
        <v>0</v>
      </c>
      <c r="CE28">
        <v>40565.399999999994</v>
      </c>
      <c r="CG28">
        <v>8273.6</v>
      </c>
      <c r="CH28">
        <v>10200</v>
      </c>
      <c r="CI28">
        <v>1926.4</v>
      </c>
      <c r="CJ28">
        <v>18.89</v>
      </c>
      <c r="CK28">
        <v>1050.8</v>
      </c>
      <c r="CL28">
        <v>1974.5</v>
      </c>
      <c r="CM28">
        <v>1132.4000000000001</v>
      </c>
      <c r="CN28">
        <v>1513.6</v>
      </c>
      <c r="CO28">
        <v>440.3</v>
      </c>
      <c r="CP28">
        <v>2162</v>
      </c>
      <c r="CQ28">
        <f t="shared" si="7"/>
        <v>2623.5</v>
      </c>
      <c r="CR28">
        <f t="shared" si="8"/>
        <v>5650.1</v>
      </c>
      <c r="CT28">
        <v>1002</v>
      </c>
      <c r="CU28">
        <v>1002</v>
      </c>
      <c r="CV28">
        <v>0</v>
      </c>
      <c r="CW28">
        <v>0</v>
      </c>
      <c r="CX28">
        <v>739</v>
      </c>
      <c r="CY28">
        <v>263</v>
      </c>
      <c r="DA28">
        <f t="shared" ca="1" si="9"/>
        <v>1010</v>
      </c>
      <c r="DB28">
        <f t="shared" ca="1" si="10"/>
        <v>1010</v>
      </c>
      <c r="DC28">
        <f t="shared" ca="1" si="11"/>
        <v>0</v>
      </c>
      <c r="DD28">
        <f t="shared" ca="1" si="12"/>
        <v>0</v>
      </c>
      <c r="DE28">
        <f t="shared" ca="1" si="13"/>
        <v>958</v>
      </c>
      <c r="DF28">
        <f t="shared" ca="1" si="14"/>
        <v>52</v>
      </c>
      <c r="DG28">
        <f t="shared" ca="1" si="15"/>
        <v>-1</v>
      </c>
      <c r="DH28">
        <f t="shared" ca="1" si="16"/>
        <v>52</v>
      </c>
      <c r="DI28">
        <f t="shared" ca="1" si="17"/>
        <v>958</v>
      </c>
      <c r="DJ28">
        <f t="shared" ca="1" si="18"/>
        <v>505</v>
      </c>
      <c r="DK28">
        <v>19</v>
      </c>
    </row>
    <row r="29" spans="1:115" x14ac:dyDescent="0.3">
      <c r="A29">
        <v>72896.3</v>
      </c>
      <c r="B29">
        <v>71000</v>
      </c>
      <c r="C29">
        <v>-1896.3</v>
      </c>
      <c r="D29">
        <v>-2.67</v>
      </c>
      <c r="E29">
        <v>62629.2</v>
      </c>
      <c r="F29">
        <v>10267.1</v>
      </c>
      <c r="H29">
        <v>30682.3</v>
      </c>
      <c r="I29">
        <v>31000</v>
      </c>
      <c r="J29">
        <v>317.7</v>
      </c>
      <c r="K29">
        <v>1.02</v>
      </c>
      <c r="L29">
        <v>28207.9</v>
      </c>
      <c r="M29">
        <v>2474.4</v>
      </c>
      <c r="O29">
        <v>41251.5</v>
      </c>
      <c r="P29">
        <v>41252</v>
      </c>
      <c r="Q29">
        <v>0.5</v>
      </c>
      <c r="R29">
        <v>0</v>
      </c>
      <c r="S29">
        <v>40804.5</v>
      </c>
      <c r="T29">
        <v>447</v>
      </c>
      <c r="V29">
        <v>41251.699999999997</v>
      </c>
      <c r="W29">
        <v>41252</v>
      </c>
      <c r="X29">
        <v>0.3</v>
      </c>
      <c r="Y29">
        <v>0</v>
      </c>
      <c r="Z29">
        <v>40928.199999999997</v>
      </c>
      <c r="AA29">
        <v>323.5</v>
      </c>
      <c r="AC29">
        <v>41252.300000000003</v>
      </c>
      <c r="AD29">
        <v>41252</v>
      </c>
      <c r="AE29">
        <v>-0.3</v>
      </c>
      <c r="AF29">
        <v>0</v>
      </c>
      <c r="AG29">
        <v>41252.400000000001</v>
      </c>
      <c r="AH29">
        <v>0</v>
      </c>
      <c r="BE29">
        <v>10959.8</v>
      </c>
      <c r="BF29">
        <v>10960</v>
      </c>
      <c r="BG29">
        <v>0.2</v>
      </c>
      <c r="BH29">
        <v>0</v>
      </c>
      <c r="BI29">
        <v>4234.8</v>
      </c>
      <c r="BJ29">
        <v>6724.9</v>
      </c>
      <c r="BL29">
        <f t="shared" si="1"/>
        <v>10960</v>
      </c>
      <c r="BM29">
        <v>10960</v>
      </c>
      <c r="BN29">
        <f t="shared" si="2"/>
        <v>0</v>
      </c>
      <c r="BO29">
        <f t="shared" si="3"/>
        <v>0</v>
      </c>
      <c r="BP29">
        <v>5899.4</v>
      </c>
      <c r="BQ29">
        <v>5060.8999999999996</v>
      </c>
      <c r="BS29">
        <f t="shared" si="4"/>
        <v>39548</v>
      </c>
      <c r="BT29">
        <v>39548</v>
      </c>
      <c r="BU29">
        <f t="shared" si="5"/>
        <v>0</v>
      </c>
      <c r="BV29">
        <f t="shared" si="6"/>
        <v>0</v>
      </c>
      <c r="BW29">
        <v>4983.5</v>
      </c>
      <c r="BX29">
        <v>34564</v>
      </c>
      <c r="BZ29">
        <v>40520.400000000001</v>
      </c>
      <c r="CA29">
        <v>40521</v>
      </c>
      <c r="CB29">
        <v>0.6</v>
      </c>
      <c r="CC29">
        <v>0</v>
      </c>
      <c r="CD29">
        <v>0</v>
      </c>
      <c r="CE29">
        <v>40520.5</v>
      </c>
      <c r="CG29">
        <v>6905.1</v>
      </c>
      <c r="CH29">
        <v>6900</v>
      </c>
      <c r="CI29">
        <v>-5.0999999999999996</v>
      </c>
      <c r="CJ29">
        <v>-7.0000000000000007E-2</v>
      </c>
      <c r="CK29">
        <v>2691.5</v>
      </c>
      <c r="CL29">
        <v>72.599999999999994</v>
      </c>
      <c r="CM29">
        <v>281.7</v>
      </c>
      <c r="CN29">
        <v>1123.8</v>
      </c>
      <c r="CO29">
        <v>547.4</v>
      </c>
      <c r="CP29">
        <v>2188.1</v>
      </c>
      <c r="CQ29">
        <f t="shared" si="7"/>
        <v>3520.6</v>
      </c>
      <c r="CR29">
        <f t="shared" si="8"/>
        <v>3384.5</v>
      </c>
      <c r="CT29">
        <v>1024</v>
      </c>
      <c r="CU29">
        <v>1024</v>
      </c>
      <c r="CV29">
        <v>0</v>
      </c>
      <c r="CW29">
        <v>0</v>
      </c>
      <c r="CX29">
        <v>710</v>
      </c>
      <c r="CY29">
        <v>314</v>
      </c>
      <c r="DA29">
        <f t="shared" ca="1" si="9"/>
        <v>1024</v>
      </c>
      <c r="DB29">
        <f t="shared" ca="1" si="10"/>
        <v>1024</v>
      </c>
      <c r="DC29">
        <f t="shared" ca="1" si="11"/>
        <v>0</v>
      </c>
      <c r="DD29">
        <f t="shared" ca="1" si="12"/>
        <v>0</v>
      </c>
      <c r="DE29">
        <f t="shared" ca="1" si="13"/>
        <v>116</v>
      </c>
      <c r="DF29">
        <f t="shared" ca="1" si="14"/>
        <v>908</v>
      </c>
      <c r="DG29">
        <f t="shared" ca="1" si="15"/>
        <v>1</v>
      </c>
      <c r="DH29">
        <f t="shared" ca="1" si="16"/>
        <v>116</v>
      </c>
      <c r="DI29">
        <f t="shared" ca="1" si="17"/>
        <v>908</v>
      </c>
      <c r="DJ29">
        <f t="shared" ca="1" si="18"/>
        <v>512</v>
      </c>
      <c r="DK29">
        <v>20</v>
      </c>
    </row>
    <row r="30" spans="1:115" x14ac:dyDescent="0.3">
      <c r="A30">
        <v>39014.9</v>
      </c>
      <c r="B30">
        <v>46000</v>
      </c>
      <c r="C30">
        <v>6985.1</v>
      </c>
      <c r="D30">
        <v>15.19</v>
      </c>
      <c r="E30">
        <v>35054.9</v>
      </c>
      <c r="F30">
        <v>3960.1</v>
      </c>
      <c r="H30">
        <v>26723.3</v>
      </c>
      <c r="I30">
        <v>16000</v>
      </c>
      <c r="J30">
        <v>-10723.3</v>
      </c>
      <c r="K30">
        <v>-67.02</v>
      </c>
      <c r="L30">
        <v>20125.2</v>
      </c>
      <c r="M30">
        <v>6598.2</v>
      </c>
      <c r="O30">
        <v>41292.5</v>
      </c>
      <c r="P30">
        <v>41293</v>
      </c>
      <c r="Q30">
        <v>0.5</v>
      </c>
      <c r="R30">
        <v>0</v>
      </c>
      <c r="S30">
        <v>41292.5</v>
      </c>
      <c r="T30">
        <v>0</v>
      </c>
      <c r="V30">
        <v>41292.699999999997</v>
      </c>
      <c r="W30">
        <v>41293</v>
      </c>
      <c r="X30">
        <v>0.3</v>
      </c>
      <c r="Y30">
        <v>0</v>
      </c>
      <c r="Z30">
        <v>41292.699999999997</v>
      </c>
      <c r="AA30">
        <v>0</v>
      </c>
      <c r="AC30">
        <v>41292.800000000003</v>
      </c>
      <c r="AD30">
        <v>41293</v>
      </c>
      <c r="AE30">
        <v>0.2</v>
      </c>
      <c r="AF30">
        <v>0</v>
      </c>
      <c r="AG30">
        <v>41292.9</v>
      </c>
      <c r="AH30">
        <v>0</v>
      </c>
      <c r="BE30">
        <v>11318.8</v>
      </c>
      <c r="BF30">
        <v>11320</v>
      </c>
      <c r="BG30">
        <v>1.2</v>
      </c>
      <c r="BH30">
        <v>0.01</v>
      </c>
      <c r="BI30">
        <v>4832.2</v>
      </c>
      <c r="BJ30">
        <v>6486.6</v>
      </c>
      <c r="BL30">
        <f t="shared" si="1"/>
        <v>11320</v>
      </c>
      <c r="BM30">
        <v>11320</v>
      </c>
      <c r="BN30">
        <f t="shared" si="2"/>
        <v>0</v>
      </c>
      <c r="BO30">
        <f t="shared" si="3"/>
        <v>0</v>
      </c>
      <c r="BP30">
        <v>6328.8</v>
      </c>
      <c r="BQ30">
        <v>4991.3999999999996</v>
      </c>
      <c r="BS30">
        <f t="shared" si="4"/>
        <v>39506</v>
      </c>
      <c r="BT30">
        <v>39506</v>
      </c>
      <c r="BU30">
        <f t="shared" si="5"/>
        <v>0</v>
      </c>
      <c r="BV30">
        <f t="shared" si="6"/>
        <v>0</v>
      </c>
      <c r="BW30">
        <v>4953</v>
      </c>
      <c r="BX30">
        <v>34553</v>
      </c>
      <c r="BZ30">
        <v>40097.5</v>
      </c>
      <c r="CA30">
        <v>40098</v>
      </c>
      <c r="CB30">
        <v>0.5</v>
      </c>
      <c r="CC30">
        <v>0</v>
      </c>
      <c r="CD30">
        <v>0</v>
      </c>
      <c r="CE30">
        <v>40097.5</v>
      </c>
      <c r="CG30">
        <v>5327.9</v>
      </c>
      <c r="CH30">
        <v>3900</v>
      </c>
      <c r="CI30">
        <v>-1427.9</v>
      </c>
      <c r="CJ30">
        <v>-36.61</v>
      </c>
      <c r="CK30">
        <v>1305</v>
      </c>
      <c r="CL30">
        <v>956.7</v>
      </c>
      <c r="CM30">
        <v>138.1</v>
      </c>
      <c r="CN30">
        <v>1191.3</v>
      </c>
      <c r="CO30">
        <v>0</v>
      </c>
      <c r="CP30">
        <v>1736.7</v>
      </c>
      <c r="CQ30">
        <f t="shared" si="7"/>
        <v>1443.1</v>
      </c>
      <c r="CR30">
        <f t="shared" si="8"/>
        <v>3884.7</v>
      </c>
      <c r="CT30">
        <v>1016</v>
      </c>
      <c r="CU30">
        <v>1015</v>
      </c>
      <c r="CV30">
        <v>-1</v>
      </c>
      <c r="CW30">
        <v>-0.1</v>
      </c>
      <c r="CX30">
        <v>1016</v>
      </c>
      <c r="CY30">
        <v>0</v>
      </c>
      <c r="DA30">
        <f t="shared" ca="1" si="9"/>
        <v>1025</v>
      </c>
      <c r="DB30">
        <f t="shared" ca="1" si="10"/>
        <v>1025</v>
      </c>
      <c r="DC30">
        <f t="shared" ca="1" si="11"/>
        <v>0</v>
      </c>
      <c r="DD30">
        <f t="shared" ca="1" si="12"/>
        <v>0</v>
      </c>
      <c r="DE30">
        <f t="shared" ca="1" si="13"/>
        <v>301</v>
      </c>
      <c r="DF30">
        <f t="shared" ca="1" si="14"/>
        <v>724</v>
      </c>
      <c r="DG30">
        <f t="shared" ca="1" si="15"/>
        <v>1</v>
      </c>
      <c r="DH30">
        <f t="shared" ca="1" si="16"/>
        <v>301</v>
      </c>
      <c r="DI30">
        <f t="shared" ca="1" si="17"/>
        <v>724</v>
      </c>
      <c r="DJ30">
        <f t="shared" ca="1" si="18"/>
        <v>512.5</v>
      </c>
      <c r="DK30">
        <v>21</v>
      </c>
    </row>
    <row r="31" spans="1:115" x14ac:dyDescent="0.3">
      <c r="A31">
        <v>78029.8</v>
      </c>
      <c r="B31">
        <v>76000</v>
      </c>
      <c r="C31">
        <v>-2029.8</v>
      </c>
      <c r="D31">
        <v>-2.67</v>
      </c>
      <c r="E31">
        <v>57202.5</v>
      </c>
      <c r="F31">
        <v>20827.3</v>
      </c>
      <c r="H31">
        <v>68787.3</v>
      </c>
      <c r="I31">
        <v>97000</v>
      </c>
      <c r="J31">
        <v>28212.7</v>
      </c>
      <c r="K31">
        <v>29.09</v>
      </c>
      <c r="L31">
        <v>62189.1</v>
      </c>
      <c r="M31">
        <v>6598.2</v>
      </c>
      <c r="O31">
        <v>41245.5</v>
      </c>
      <c r="P31">
        <v>41246</v>
      </c>
      <c r="Q31">
        <v>0.5</v>
      </c>
      <c r="R31">
        <v>0</v>
      </c>
      <c r="S31">
        <v>41245.5</v>
      </c>
      <c r="T31">
        <v>0</v>
      </c>
      <c r="V31">
        <v>41245.699999999997</v>
      </c>
      <c r="W31">
        <v>41246</v>
      </c>
      <c r="X31">
        <v>0.3</v>
      </c>
      <c r="Y31">
        <v>0</v>
      </c>
      <c r="Z31">
        <v>41245.699999999997</v>
      </c>
      <c r="AA31">
        <v>0</v>
      </c>
      <c r="AC31">
        <v>41245.800000000003</v>
      </c>
      <c r="AD31">
        <v>41246</v>
      </c>
      <c r="AE31">
        <v>0.2</v>
      </c>
      <c r="AF31">
        <v>0</v>
      </c>
      <c r="AG31">
        <v>41245.9</v>
      </c>
      <c r="AH31">
        <v>0</v>
      </c>
      <c r="BE31">
        <v>11850.2</v>
      </c>
      <c r="BF31">
        <v>11850</v>
      </c>
      <c r="BG31">
        <v>-0.2</v>
      </c>
      <c r="BH31">
        <v>0</v>
      </c>
      <c r="BI31">
        <v>5758.7</v>
      </c>
      <c r="BJ31">
        <v>6091.7</v>
      </c>
      <c r="BL31">
        <f t="shared" si="1"/>
        <v>11850</v>
      </c>
      <c r="BM31">
        <v>11850</v>
      </c>
      <c r="BN31">
        <f t="shared" si="2"/>
        <v>0</v>
      </c>
      <c r="BO31">
        <f t="shared" si="3"/>
        <v>0</v>
      </c>
      <c r="BP31">
        <v>7310.3</v>
      </c>
      <c r="BQ31">
        <v>4539.8999999999996</v>
      </c>
      <c r="BS31">
        <f t="shared" si="4"/>
        <v>39642</v>
      </c>
      <c r="BT31">
        <v>39642</v>
      </c>
      <c r="BU31">
        <f t="shared" si="5"/>
        <v>0</v>
      </c>
      <c r="BV31">
        <f t="shared" si="6"/>
        <v>0</v>
      </c>
      <c r="BW31">
        <v>6159.5</v>
      </c>
      <c r="BX31">
        <v>33483</v>
      </c>
      <c r="BZ31">
        <v>39890.5</v>
      </c>
      <c r="CA31">
        <v>39890</v>
      </c>
      <c r="CB31">
        <v>-0.5</v>
      </c>
      <c r="CC31">
        <v>0</v>
      </c>
      <c r="CD31">
        <v>0</v>
      </c>
      <c r="CE31">
        <v>39890.399999999994</v>
      </c>
      <c r="CG31">
        <v>7744.7</v>
      </c>
      <c r="CH31">
        <v>7400</v>
      </c>
      <c r="CI31">
        <v>-344.7</v>
      </c>
      <c r="CJ31">
        <v>-4.66</v>
      </c>
      <c r="CK31">
        <v>1597.7</v>
      </c>
      <c r="CL31">
        <v>542.9</v>
      </c>
      <c r="CM31">
        <v>138.1</v>
      </c>
      <c r="CN31">
        <v>2866.5</v>
      </c>
      <c r="CO31">
        <v>0</v>
      </c>
      <c r="CP31">
        <v>2599.3000000000002</v>
      </c>
      <c r="CQ31">
        <f t="shared" si="7"/>
        <v>1735.8</v>
      </c>
      <c r="CR31">
        <f t="shared" si="8"/>
        <v>6008.7000000000007</v>
      </c>
      <c r="CT31">
        <v>975</v>
      </c>
      <c r="CU31">
        <v>975</v>
      </c>
      <c r="CV31">
        <v>0</v>
      </c>
      <c r="CW31">
        <v>0</v>
      </c>
      <c r="CX31">
        <v>508</v>
      </c>
      <c r="CY31">
        <v>467</v>
      </c>
      <c r="DA31">
        <f t="shared" ca="1" si="9"/>
        <v>1087</v>
      </c>
      <c r="DB31">
        <f t="shared" ca="1" si="10"/>
        <v>1087</v>
      </c>
      <c r="DC31">
        <f t="shared" ca="1" si="11"/>
        <v>0</v>
      </c>
      <c r="DD31">
        <f t="shared" ca="1" si="12"/>
        <v>0</v>
      </c>
      <c r="DE31">
        <f t="shared" ca="1" si="13"/>
        <v>297</v>
      </c>
      <c r="DF31">
        <f t="shared" ca="1" si="14"/>
        <v>790</v>
      </c>
      <c r="DG31">
        <f t="shared" ca="1" si="15"/>
        <v>1</v>
      </c>
      <c r="DH31">
        <f t="shared" ca="1" si="16"/>
        <v>297</v>
      </c>
      <c r="DI31">
        <f t="shared" ca="1" si="17"/>
        <v>790</v>
      </c>
      <c r="DJ31">
        <f t="shared" ca="1" si="18"/>
        <v>543.5</v>
      </c>
      <c r="DK31">
        <v>22</v>
      </c>
    </row>
    <row r="32" spans="1:115" x14ac:dyDescent="0.3">
      <c r="A32">
        <v>57495.6</v>
      </c>
      <c r="B32">
        <v>56000</v>
      </c>
      <c r="C32">
        <v>-1495.6</v>
      </c>
      <c r="D32">
        <v>-2.67</v>
      </c>
      <c r="E32">
        <v>40115</v>
      </c>
      <c r="F32">
        <v>17380.599999999999</v>
      </c>
      <c r="H32">
        <v>11877</v>
      </c>
      <c r="I32">
        <v>10000</v>
      </c>
      <c r="J32">
        <v>-1877</v>
      </c>
      <c r="K32">
        <v>-18.77</v>
      </c>
      <c r="L32">
        <v>11877</v>
      </c>
      <c r="M32">
        <v>0</v>
      </c>
      <c r="O32">
        <v>41313.5</v>
      </c>
      <c r="P32">
        <v>41314</v>
      </c>
      <c r="Q32">
        <v>0.5</v>
      </c>
      <c r="R32">
        <v>0</v>
      </c>
      <c r="S32">
        <v>41313.5</v>
      </c>
      <c r="T32">
        <v>0</v>
      </c>
      <c r="V32">
        <v>41313.699999999997</v>
      </c>
      <c r="W32">
        <v>41314</v>
      </c>
      <c r="X32">
        <v>0.3</v>
      </c>
      <c r="Y32">
        <v>0</v>
      </c>
      <c r="Z32">
        <v>41313.699999999997</v>
      </c>
      <c r="AA32">
        <v>0</v>
      </c>
      <c r="AC32">
        <v>41314.300000000003</v>
      </c>
      <c r="AD32">
        <v>41314</v>
      </c>
      <c r="AE32">
        <v>-0.3</v>
      </c>
      <c r="AF32">
        <v>0</v>
      </c>
      <c r="AG32">
        <v>41314.400000000001</v>
      </c>
      <c r="AH32">
        <v>0</v>
      </c>
      <c r="BE32">
        <v>12240.2</v>
      </c>
      <c r="BF32">
        <v>12240</v>
      </c>
      <c r="BG32">
        <v>-0.2</v>
      </c>
      <c r="BH32">
        <v>0</v>
      </c>
      <c r="BI32">
        <v>8547.9</v>
      </c>
      <c r="BJ32">
        <v>3692.4</v>
      </c>
      <c r="BL32">
        <f t="shared" si="1"/>
        <v>12240</v>
      </c>
      <c r="BM32">
        <v>12240</v>
      </c>
      <c r="BN32">
        <f t="shared" si="2"/>
        <v>0</v>
      </c>
      <c r="BO32">
        <f t="shared" si="3"/>
        <v>0</v>
      </c>
      <c r="BP32">
        <v>8095.3</v>
      </c>
      <c r="BQ32">
        <v>4144.5</v>
      </c>
      <c r="BS32">
        <f t="shared" si="4"/>
        <v>40209</v>
      </c>
      <c r="BT32">
        <v>40209</v>
      </c>
      <c r="BU32">
        <f t="shared" si="5"/>
        <v>0</v>
      </c>
      <c r="BV32">
        <f t="shared" si="6"/>
        <v>0</v>
      </c>
      <c r="BW32">
        <v>3739</v>
      </c>
      <c r="BX32">
        <v>36470.5</v>
      </c>
      <c r="BZ32">
        <v>40314</v>
      </c>
      <c r="CA32">
        <v>40314</v>
      </c>
      <c r="CB32">
        <v>0</v>
      </c>
      <c r="CC32">
        <v>0</v>
      </c>
      <c r="CD32">
        <v>0</v>
      </c>
      <c r="CE32">
        <v>40314</v>
      </c>
      <c r="CG32">
        <v>6557.8</v>
      </c>
      <c r="CH32">
        <v>6700</v>
      </c>
      <c r="CI32">
        <v>142.19999999999999</v>
      </c>
      <c r="CJ32">
        <v>2.12</v>
      </c>
      <c r="CK32">
        <v>791.1</v>
      </c>
      <c r="CL32">
        <v>604</v>
      </c>
      <c r="CM32">
        <v>245.2</v>
      </c>
      <c r="CN32">
        <v>1579.7</v>
      </c>
      <c r="CO32">
        <v>525.9</v>
      </c>
      <c r="CP32">
        <v>2812</v>
      </c>
      <c r="CQ32">
        <f t="shared" si="7"/>
        <v>1562.1999999999998</v>
      </c>
      <c r="CR32">
        <f t="shared" si="8"/>
        <v>4995.7</v>
      </c>
      <c r="CT32">
        <v>991</v>
      </c>
      <c r="CU32">
        <v>991</v>
      </c>
      <c r="CV32">
        <v>0</v>
      </c>
      <c r="CW32">
        <v>0</v>
      </c>
      <c r="CX32">
        <v>819</v>
      </c>
      <c r="CY32">
        <v>172</v>
      </c>
      <c r="DA32">
        <f t="shared" ca="1" si="9"/>
        <v>957</v>
      </c>
      <c r="DB32">
        <f t="shared" ca="1" si="10"/>
        <v>957</v>
      </c>
      <c r="DC32">
        <f t="shared" ca="1" si="11"/>
        <v>0</v>
      </c>
      <c r="DD32">
        <f t="shared" ca="1" si="12"/>
        <v>0</v>
      </c>
      <c r="DE32">
        <f t="shared" ca="1" si="13"/>
        <v>541</v>
      </c>
      <c r="DF32">
        <f t="shared" ca="1" si="14"/>
        <v>416</v>
      </c>
      <c r="DG32">
        <f t="shared" ca="1" si="15"/>
        <v>-1</v>
      </c>
      <c r="DH32">
        <f t="shared" ca="1" si="16"/>
        <v>416</v>
      </c>
      <c r="DI32">
        <f t="shared" ca="1" si="17"/>
        <v>541</v>
      </c>
      <c r="DJ32">
        <f t="shared" ca="1" si="18"/>
        <v>478.5</v>
      </c>
      <c r="DK32">
        <v>23</v>
      </c>
    </row>
    <row r="33" spans="1:115" x14ac:dyDescent="0.3">
      <c r="A33">
        <v>12833.8</v>
      </c>
      <c r="B33">
        <v>11000</v>
      </c>
      <c r="C33">
        <v>-1833.8</v>
      </c>
      <c r="D33">
        <v>-16.670000000000002</v>
      </c>
      <c r="E33">
        <v>12833.8</v>
      </c>
      <c r="F33">
        <v>0</v>
      </c>
      <c r="H33">
        <v>48497.9</v>
      </c>
      <c r="I33">
        <v>49000</v>
      </c>
      <c r="J33">
        <v>502.1</v>
      </c>
      <c r="K33">
        <v>1.02</v>
      </c>
      <c r="L33">
        <v>30847.1</v>
      </c>
      <c r="M33">
        <v>17650.7</v>
      </c>
      <c r="O33">
        <v>41313.5</v>
      </c>
      <c r="P33">
        <v>41314</v>
      </c>
      <c r="Q33">
        <v>0.5</v>
      </c>
      <c r="R33">
        <v>0</v>
      </c>
      <c r="S33">
        <v>41313.5</v>
      </c>
      <c r="T33">
        <v>0</v>
      </c>
      <c r="V33">
        <v>41313.699999999997</v>
      </c>
      <c r="W33">
        <v>41314</v>
      </c>
      <c r="X33">
        <v>0.3</v>
      </c>
      <c r="Y33">
        <v>0</v>
      </c>
      <c r="Z33">
        <v>40582.699999999997</v>
      </c>
      <c r="AA33">
        <v>731</v>
      </c>
      <c r="AC33">
        <v>41313.800000000003</v>
      </c>
      <c r="AD33">
        <v>41314</v>
      </c>
      <c r="AE33">
        <v>0.2</v>
      </c>
      <c r="AF33">
        <v>0</v>
      </c>
      <c r="AG33">
        <v>41313.9</v>
      </c>
      <c r="AH33">
        <v>0</v>
      </c>
      <c r="BE33">
        <v>12460.7</v>
      </c>
      <c r="BF33">
        <v>12460</v>
      </c>
      <c r="BG33">
        <v>-0.7</v>
      </c>
      <c r="BH33">
        <v>-0.01</v>
      </c>
      <c r="BI33">
        <v>9567.9</v>
      </c>
      <c r="BJ33">
        <v>2892.9</v>
      </c>
      <c r="BL33">
        <f t="shared" si="1"/>
        <v>12460</v>
      </c>
      <c r="BM33">
        <v>12460</v>
      </c>
      <c r="BN33">
        <f t="shared" si="2"/>
        <v>0</v>
      </c>
      <c r="BO33">
        <f t="shared" si="3"/>
        <v>0</v>
      </c>
      <c r="BP33">
        <v>8099.3</v>
      </c>
      <c r="BQ33">
        <v>4360.8999999999996</v>
      </c>
      <c r="BS33">
        <f t="shared" si="4"/>
        <v>40565</v>
      </c>
      <c r="BT33">
        <v>40565</v>
      </c>
      <c r="BU33">
        <f t="shared" si="5"/>
        <v>0</v>
      </c>
      <c r="BV33">
        <f t="shared" si="6"/>
        <v>0</v>
      </c>
      <c r="BW33">
        <v>1752</v>
      </c>
      <c r="BX33">
        <v>38813</v>
      </c>
      <c r="BZ33">
        <v>40617.9</v>
      </c>
      <c r="CA33">
        <v>40617</v>
      </c>
      <c r="CB33">
        <v>-0.9</v>
      </c>
      <c r="CC33">
        <v>0</v>
      </c>
      <c r="CD33">
        <v>0</v>
      </c>
      <c r="CE33">
        <v>40618</v>
      </c>
      <c r="CG33">
        <v>8338.6</v>
      </c>
      <c r="CH33">
        <v>8700</v>
      </c>
      <c r="CI33">
        <v>361.4</v>
      </c>
      <c r="CJ33">
        <v>4.1500000000000004</v>
      </c>
      <c r="CK33">
        <v>2337.1999999999998</v>
      </c>
      <c r="CL33">
        <v>956.7</v>
      </c>
      <c r="CM33">
        <v>731.6</v>
      </c>
      <c r="CN33">
        <v>981.8</v>
      </c>
      <c r="CO33">
        <v>852.6</v>
      </c>
      <c r="CP33">
        <v>2478.8000000000002</v>
      </c>
      <c r="CQ33">
        <f t="shared" si="7"/>
        <v>3921.3999999999996</v>
      </c>
      <c r="CR33">
        <f t="shared" si="8"/>
        <v>4417.3</v>
      </c>
      <c r="CT33">
        <v>1021</v>
      </c>
      <c r="CU33">
        <v>1020</v>
      </c>
      <c r="CV33">
        <v>-1</v>
      </c>
      <c r="CW33">
        <v>-0.1</v>
      </c>
      <c r="CX33">
        <v>906</v>
      </c>
      <c r="CY33">
        <v>115</v>
      </c>
      <c r="DA33">
        <f t="shared" ca="1" si="9"/>
        <v>1068</v>
      </c>
      <c r="DB33">
        <f t="shared" ca="1" si="10"/>
        <v>1068</v>
      </c>
      <c r="DC33">
        <f t="shared" ca="1" si="11"/>
        <v>0</v>
      </c>
      <c r="DD33">
        <f t="shared" ca="1" si="12"/>
        <v>0</v>
      </c>
      <c r="DE33">
        <f t="shared" ca="1" si="13"/>
        <v>801</v>
      </c>
      <c r="DF33">
        <f t="shared" ca="1" si="14"/>
        <v>267</v>
      </c>
      <c r="DG33">
        <f t="shared" ca="1" si="15"/>
        <v>-1</v>
      </c>
      <c r="DH33">
        <f t="shared" ca="1" si="16"/>
        <v>267</v>
      </c>
      <c r="DI33">
        <f t="shared" ca="1" si="17"/>
        <v>801</v>
      </c>
      <c r="DJ33">
        <f t="shared" ca="1" si="18"/>
        <v>534</v>
      </c>
      <c r="DK33">
        <v>24</v>
      </c>
    </row>
    <row r="34" spans="1:115" x14ac:dyDescent="0.3">
      <c r="A34">
        <v>88296.9</v>
      </c>
      <c r="B34">
        <v>86000</v>
      </c>
      <c r="C34">
        <v>-2296.9</v>
      </c>
      <c r="D34">
        <v>-2.67</v>
      </c>
      <c r="E34">
        <v>70916.2</v>
      </c>
      <c r="F34">
        <v>17380.599999999999</v>
      </c>
      <c r="H34">
        <v>35631.1</v>
      </c>
      <c r="I34">
        <v>36000</v>
      </c>
      <c r="J34">
        <v>368.9</v>
      </c>
      <c r="K34">
        <v>1.02</v>
      </c>
      <c r="L34">
        <v>29032.9</v>
      </c>
      <c r="M34">
        <v>6598.2</v>
      </c>
      <c r="O34">
        <v>41313.5</v>
      </c>
      <c r="P34">
        <v>41314</v>
      </c>
      <c r="Q34">
        <v>0.5</v>
      </c>
      <c r="R34">
        <v>0</v>
      </c>
      <c r="S34">
        <v>41313.5</v>
      </c>
      <c r="T34">
        <v>0</v>
      </c>
      <c r="V34">
        <v>41313.699999999997</v>
      </c>
      <c r="W34">
        <v>41314</v>
      </c>
      <c r="X34">
        <v>0.3</v>
      </c>
      <c r="Y34">
        <v>0</v>
      </c>
      <c r="Z34">
        <v>40582.699999999997</v>
      </c>
      <c r="AA34">
        <v>731</v>
      </c>
      <c r="AC34">
        <v>41313.300000000003</v>
      </c>
      <c r="AD34">
        <v>41314</v>
      </c>
      <c r="AE34">
        <v>0.7</v>
      </c>
      <c r="AF34">
        <v>0</v>
      </c>
      <c r="AG34">
        <v>41313.300000000003</v>
      </c>
      <c r="AH34">
        <v>0</v>
      </c>
      <c r="BE34">
        <v>12439.7</v>
      </c>
      <c r="BF34">
        <v>12440</v>
      </c>
      <c r="BG34">
        <v>0.3</v>
      </c>
      <c r="BH34">
        <v>0</v>
      </c>
      <c r="BI34">
        <v>9341.4</v>
      </c>
      <c r="BJ34">
        <v>3098.4</v>
      </c>
      <c r="BL34">
        <f t="shared" si="1"/>
        <v>12440</v>
      </c>
      <c r="BM34">
        <v>12440</v>
      </c>
      <c r="BN34">
        <f t="shared" si="2"/>
        <v>0</v>
      </c>
      <c r="BO34">
        <f t="shared" si="3"/>
        <v>0</v>
      </c>
      <c r="BP34">
        <v>8104.7</v>
      </c>
      <c r="BQ34">
        <v>4335.3999999999996</v>
      </c>
      <c r="BS34">
        <f t="shared" si="4"/>
        <v>40521</v>
      </c>
      <c r="BT34">
        <v>40521</v>
      </c>
      <c r="BU34">
        <f t="shared" si="5"/>
        <v>0</v>
      </c>
      <c r="BV34">
        <f t="shared" si="6"/>
        <v>0</v>
      </c>
      <c r="BW34">
        <v>763</v>
      </c>
      <c r="BX34">
        <v>39758</v>
      </c>
      <c r="BZ34">
        <v>40629.4</v>
      </c>
      <c r="CA34">
        <v>40629</v>
      </c>
      <c r="CB34">
        <v>-0.4</v>
      </c>
      <c r="CC34">
        <v>0</v>
      </c>
      <c r="CD34">
        <v>0</v>
      </c>
      <c r="CE34">
        <v>40629.599999999999</v>
      </c>
      <c r="CG34">
        <v>6206</v>
      </c>
      <c r="CH34">
        <v>5300</v>
      </c>
      <c r="CI34">
        <v>-906</v>
      </c>
      <c r="CJ34">
        <v>-17.09</v>
      </c>
      <c r="CK34">
        <v>1656.2</v>
      </c>
      <c r="CL34">
        <v>195.6</v>
      </c>
      <c r="CM34">
        <v>1227</v>
      </c>
      <c r="CN34">
        <v>706.1</v>
      </c>
      <c r="CO34">
        <v>852.6</v>
      </c>
      <c r="CP34">
        <v>1568.6</v>
      </c>
      <c r="CQ34">
        <f t="shared" si="7"/>
        <v>3735.7999999999997</v>
      </c>
      <c r="CR34">
        <f t="shared" si="8"/>
        <v>2470.3000000000002</v>
      </c>
      <c r="CT34">
        <v>984</v>
      </c>
      <c r="CU34">
        <v>983</v>
      </c>
      <c r="CV34">
        <v>-1</v>
      </c>
      <c r="CW34">
        <v>-0.1</v>
      </c>
      <c r="CX34">
        <v>984</v>
      </c>
      <c r="CY34">
        <v>0</v>
      </c>
      <c r="DA34">
        <f t="shared" ca="1" si="9"/>
        <v>970</v>
      </c>
      <c r="DB34">
        <f t="shared" ca="1" si="10"/>
        <v>970</v>
      </c>
      <c r="DC34">
        <f t="shared" ca="1" si="11"/>
        <v>0</v>
      </c>
      <c r="DD34">
        <f t="shared" ca="1" si="12"/>
        <v>0</v>
      </c>
      <c r="DE34">
        <f t="shared" ca="1" si="13"/>
        <v>306</v>
      </c>
      <c r="DF34">
        <f t="shared" ca="1" si="14"/>
        <v>664</v>
      </c>
      <c r="DG34">
        <f t="shared" ca="1" si="15"/>
        <v>1</v>
      </c>
      <c r="DH34">
        <f t="shared" ca="1" si="16"/>
        <v>306</v>
      </c>
      <c r="DI34">
        <f t="shared" ca="1" si="17"/>
        <v>664</v>
      </c>
      <c r="DJ34">
        <f t="shared" ca="1" si="18"/>
        <v>485</v>
      </c>
      <c r="DK34">
        <v>25</v>
      </c>
    </row>
    <row r="35" spans="1:115" x14ac:dyDescent="0.3">
      <c r="A35">
        <v>69302.8</v>
      </c>
      <c r="B35">
        <v>85000</v>
      </c>
      <c r="C35">
        <v>15697.2</v>
      </c>
      <c r="D35">
        <v>18.47</v>
      </c>
      <c r="E35">
        <v>67836.100000000006</v>
      </c>
      <c r="F35">
        <v>1466.7</v>
      </c>
      <c r="H35">
        <v>85119.2</v>
      </c>
      <c r="I35">
        <v>86000</v>
      </c>
      <c r="J35">
        <v>880.8</v>
      </c>
      <c r="K35">
        <v>1.02</v>
      </c>
      <c r="L35">
        <v>41735</v>
      </c>
      <c r="M35">
        <v>43384.3</v>
      </c>
      <c r="O35">
        <v>41283.5</v>
      </c>
      <c r="P35">
        <v>41284</v>
      </c>
      <c r="Q35">
        <v>0.5</v>
      </c>
      <c r="R35">
        <v>0</v>
      </c>
      <c r="S35">
        <v>41283.5</v>
      </c>
      <c r="T35">
        <v>0</v>
      </c>
      <c r="V35">
        <v>41283.699999999997</v>
      </c>
      <c r="W35">
        <v>41284</v>
      </c>
      <c r="X35">
        <v>0.3</v>
      </c>
      <c r="Y35">
        <v>0</v>
      </c>
      <c r="Z35">
        <v>40552.699999999997</v>
      </c>
      <c r="AA35">
        <v>731</v>
      </c>
      <c r="AC35">
        <v>41282.800000000003</v>
      </c>
      <c r="AD35">
        <v>41284</v>
      </c>
      <c r="AE35">
        <v>1.2</v>
      </c>
      <c r="AF35">
        <v>0</v>
      </c>
      <c r="AG35">
        <v>41282.9</v>
      </c>
      <c r="AH35">
        <v>0</v>
      </c>
      <c r="BE35">
        <v>11970.2</v>
      </c>
      <c r="BF35">
        <v>11970</v>
      </c>
      <c r="BG35">
        <v>-0.2</v>
      </c>
      <c r="BH35">
        <v>0</v>
      </c>
      <c r="BI35">
        <v>7954.1</v>
      </c>
      <c r="BJ35">
        <v>4016.4</v>
      </c>
      <c r="BL35">
        <f t="shared" si="1"/>
        <v>11970</v>
      </c>
      <c r="BM35">
        <v>11970</v>
      </c>
      <c r="BN35">
        <f t="shared" si="2"/>
        <v>0</v>
      </c>
      <c r="BO35">
        <f t="shared" si="3"/>
        <v>0</v>
      </c>
      <c r="BP35">
        <v>8095.8</v>
      </c>
      <c r="BQ35">
        <v>3874.4</v>
      </c>
      <c r="BS35">
        <f t="shared" si="4"/>
        <v>40098</v>
      </c>
      <c r="BT35">
        <v>40098</v>
      </c>
      <c r="BU35">
        <f t="shared" si="5"/>
        <v>0</v>
      </c>
      <c r="BV35">
        <f t="shared" si="6"/>
        <v>0</v>
      </c>
      <c r="BW35">
        <v>923.5</v>
      </c>
      <c r="BX35">
        <v>39174</v>
      </c>
      <c r="BZ35">
        <v>40650.400000000001</v>
      </c>
      <c r="CA35">
        <v>40650</v>
      </c>
      <c r="CB35">
        <v>-0.4</v>
      </c>
      <c r="CC35">
        <v>0</v>
      </c>
      <c r="CD35">
        <v>0</v>
      </c>
      <c r="CE35">
        <v>40650.400000000001</v>
      </c>
      <c r="CG35">
        <v>7461</v>
      </c>
      <c r="CH35">
        <v>8800</v>
      </c>
      <c r="CI35">
        <v>1339</v>
      </c>
      <c r="CJ35">
        <v>15.22</v>
      </c>
      <c r="CK35">
        <v>1171.4000000000001</v>
      </c>
      <c r="CL35">
        <v>1103.3</v>
      </c>
      <c r="CM35">
        <v>1365.1</v>
      </c>
      <c r="CN35">
        <v>815.2</v>
      </c>
      <c r="CO35">
        <v>901.1</v>
      </c>
      <c r="CP35">
        <v>2105</v>
      </c>
      <c r="CQ35">
        <f t="shared" si="7"/>
        <v>3437.6</v>
      </c>
      <c r="CR35">
        <f t="shared" si="8"/>
        <v>4023.5</v>
      </c>
      <c r="CT35">
        <v>960</v>
      </c>
      <c r="CU35">
        <v>959</v>
      </c>
      <c r="CV35">
        <v>-1</v>
      </c>
      <c r="CW35">
        <v>-0.1</v>
      </c>
      <c r="CX35">
        <v>960</v>
      </c>
      <c r="CY35">
        <v>0</v>
      </c>
      <c r="DA35">
        <f t="shared" ca="1" si="9"/>
        <v>957</v>
      </c>
      <c r="DB35">
        <f t="shared" ca="1" si="10"/>
        <v>957</v>
      </c>
      <c r="DC35">
        <f t="shared" ca="1" si="11"/>
        <v>0</v>
      </c>
      <c r="DD35">
        <f t="shared" ca="1" si="12"/>
        <v>0</v>
      </c>
      <c r="DE35">
        <f t="shared" ca="1" si="13"/>
        <v>61</v>
      </c>
      <c r="DF35">
        <f t="shared" ca="1" si="14"/>
        <v>896</v>
      </c>
      <c r="DG35">
        <f t="shared" ca="1" si="15"/>
        <v>1</v>
      </c>
      <c r="DH35">
        <f t="shared" ca="1" si="16"/>
        <v>61</v>
      </c>
      <c r="DI35">
        <f t="shared" ca="1" si="17"/>
        <v>896</v>
      </c>
      <c r="DJ35">
        <f t="shared" ca="1" si="18"/>
        <v>478.5</v>
      </c>
      <c r="DK35">
        <v>26</v>
      </c>
    </row>
    <row r="36" spans="1:115" x14ac:dyDescent="0.3">
      <c r="A36">
        <v>24641</v>
      </c>
      <c r="B36">
        <v>24000</v>
      </c>
      <c r="C36">
        <v>-641</v>
      </c>
      <c r="D36">
        <v>-2.67</v>
      </c>
      <c r="E36">
        <v>5353.8</v>
      </c>
      <c r="F36">
        <v>19287.3</v>
      </c>
      <c r="H36">
        <v>60374.9</v>
      </c>
      <c r="I36">
        <v>61000</v>
      </c>
      <c r="J36">
        <v>625.1</v>
      </c>
      <c r="K36">
        <v>1.02</v>
      </c>
      <c r="L36">
        <v>26063.600000000002</v>
      </c>
      <c r="M36">
        <v>34311.299999999996</v>
      </c>
      <c r="O36">
        <v>41269</v>
      </c>
      <c r="P36">
        <v>41269</v>
      </c>
      <c r="Q36">
        <v>0</v>
      </c>
      <c r="R36">
        <v>0</v>
      </c>
      <c r="S36">
        <v>41269</v>
      </c>
      <c r="T36">
        <v>0</v>
      </c>
      <c r="V36">
        <v>41268.699999999997</v>
      </c>
      <c r="W36">
        <v>41269</v>
      </c>
      <c r="X36">
        <v>0.3</v>
      </c>
      <c r="Y36">
        <v>0</v>
      </c>
      <c r="Z36">
        <v>40537.699999999997</v>
      </c>
      <c r="AA36">
        <v>731</v>
      </c>
      <c r="AC36">
        <v>41268.300000000003</v>
      </c>
      <c r="AD36">
        <v>41269</v>
      </c>
      <c r="AE36">
        <v>0.7</v>
      </c>
      <c r="AF36">
        <v>0</v>
      </c>
      <c r="AG36">
        <v>41268.5</v>
      </c>
      <c r="AH36">
        <v>0</v>
      </c>
      <c r="BE36">
        <v>11261.3</v>
      </c>
      <c r="BF36">
        <v>11260</v>
      </c>
      <c r="BG36">
        <v>-1.3</v>
      </c>
      <c r="BH36">
        <v>-0.01</v>
      </c>
      <c r="BI36">
        <v>5980.7</v>
      </c>
      <c r="BJ36">
        <v>5280.7</v>
      </c>
      <c r="BL36">
        <f t="shared" si="1"/>
        <v>11260</v>
      </c>
      <c r="BM36">
        <v>11260</v>
      </c>
      <c r="BN36">
        <f t="shared" si="2"/>
        <v>0</v>
      </c>
      <c r="BO36">
        <f t="shared" si="3"/>
        <v>0</v>
      </c>
      <c r="BP36">
        <v>7261.3</v>
      </c>
      <c r="BQ36">
        <v>3997.4</v>
      </c>
      <c r="BS36">
        <f t="shared" si="4"/>
        <v>39890</v>
      </c>
      <c r="BT36">
        <v>39890</v>
      </c>
      <c r="BU36">
        <f t="shared" si="5"/>
        <v>0</v>
      </c>
      <c r="BV36">
        <f t="shared" si="6"/>
        <v>0</v>
      </c>
      <c r="BW36">
        <v>327.5</v>
      </c>
      <c r="BX36">
        <v>39562.5</v>
      </c>
      <c r="BZ36">
        <v>40745.4</v>
      </c>
      <c r="CA36">
        <v>40745</v>
      </c>
      <c r="CB36">
        <v>-0.4</v>
      </c>
      <c r="CC36">
        <v>0</v>
      </c>
      <c r="CD36">
        <v>3693.4</v>
      </c>
      <c r="CE36">
        <v>37052.1</v>
      </c>
      <c r="CG36">
        <v>8231</v>
      </c>
      <c r="CH36">
        <v>10300</v>
      </c>
      <c r="CI36">
        <v>2069</v>
      </c>
      <c r="CJ36">
        <v>20.09</v>
      </c>
      <c r="CK36">
        <v>3073.7</v>
      </c>
      <c r="CL36">
        <v>63</v>
      </c>
      <c r="CM36">
        <v>1716.4</v>
      </c>
      <c r="CN36">
        <v>143.6</v>
      </c>
      <c r="CO36">
        <v>1400</v>
      </c>
      <c r="CP36">
        <v>1834.3</v>
      </c>
      <c r="CQ36">
        <f t="shared" si="7"/>
        <v>6190.1</v>
      </c>
      <c r="CR36">
        <f t="shared" si="8"/>
        <v>2040.8999999999999</v>
      </c>
      <c r="CT36">
        <v>943</v>
      </c>
      <c r="CU36">
        <v>943</v>
      </c>
      <c r="CV36">
        <v>0</v>
      </c>
      <c r="CW36">
        <v>0</v>
      </c>
      <c r="CX36">
        <v>943</v>
      </c>
      <c r="CY36">
        <v>0</v>
      </c>
      <c r="DA36">
        <f t="shared" ca="1" si="9"/>
        <v>1023</v>
      </c>
      <c r="DB36">
        <f t="shared" ca="1" si="10"/>
        <v>1023</v>
      </c>
      <c r="DC36">
        <f t="shared" ca="1" si="11"/>
        <v>0</v>
      </c>
      <c r="DD36">
        <f t="shared" ca="1" si="12"/>
        <v>0</v>
      </c>
      <c r="DE36">
        <f t="shared" ca="1" si="13"/>
        <v>960</v>
      </c>
      <c r="DF36">
        <f t="shared" ca="1" si="14"/>
        <v>63</v>
      </c>
      <c r="DG36">
        <f t="shared" ca="1" si="15"/>
        <v>-1</v>
      </c>
      <c r="DH36">
        <f t="shared" ca="1" si="16"/>
        <v>63</v>
      </c>
      <c r="DI36">
        <f t="shared" ca="1" si="17"/>
        <v>960</v>
      </c>
      <c r="DJ36">
        <f t="shared" ca="1" si="18"/>
        <v>511.5</v>
      </c>
      <c r="DK36">
        <v>27</v>
      </c>
    </row>
    <row r="37" spans="1:115" x14ac:dyDescent="0.3">
      <c r="A37">
        <v>49282</v>
      </c>
      <c r="B37">
        <v>48000</v>
      </c>
      <c r="C37">
        <v>-1282</v>
      </c>
      <c r="D37">
        <v>-2.67</v>
      </c>
      <c r="E37">
        <v>49282</v>
      </c>
      <c r="F37">
        <v>0</v>
      </c>
      <c r="H37">
        <v>98974.7</v>
      </c>
      <c r="I37">
        <v>100000</v>
      </c>
      <c r="J37">
        <v>1025.3</v>
      </c>
      <c r="K37">
        <v>1.03</v>
      </c>
      <c r="L37">
        <v>55755.7</v>
      </c>
      <c r="M37">
        <v>43219</v>
      </c>
      <c r="O37">
        <v>41060.5</v>
      </c>
      <c r="P37">
        <v>41061</v>
      </c>
      <c r="Q37">
        <v>0.5</v>
      </c>
      <c r="R37">
        <v>0</v>
      </c>
      <c r="S37">
        <v>41060.5</v>
      </c>
      <c r="T37">
        <v>0</v>
      </c>
      <c r="V37">
        <v>41060.699999999997</v>
      </c>
      <c r="W37">
        <v>41061</v>
      </c>
      <c r="X37">
        <v>0.3</v>
      </c>
      <c r="Y37">
        <v>0</v>
      </c>
      <c r="Z37">
        <v>40329.699999999997</v>
      </c>
      <c r="AA37">
        <v>731</v>
      </c>
      <c r="AC37">
        <v>41059.800000000003</v>
      </c>
      <c r="AD37">
        <v>41061</v>
      </c>
      <c r="AE37">
        <v>1.2</v>
      </c>
      <c r="AF37">
        <v>0</v>
      </c>
      <c r="AG37">
        <v>41060</v>
      </c>
      <c r="AH37">
        <v>0</v>
      </c>
      <c r="BE37">
        <v>10880.8</v>
      </c>
      <c r="BF37">
        <v>10880</v>
      </c>
      <c r="BG37">
        <v>-0.8</v>
      </c>
      <c r="BH37">
        <v>-0.01</v>
      </c>
      <c r="BI37">
        <v>4275.8</v>
      </c>
      <c r="BJ37">
        <v>6605.1</v>
      </c>
      <c r="BL37">
        <f t="shared" si="1"/>
        <v>10880</v>
      </c>
      <c r="BM37">
        <v>10880</v>
      </c>
      <c r="BN37">
        <f t="shared" si="2"/>
        <v>0</v>
      </c>
      <c r="BO37">
        <f t="shared" si="3"/>
        <v>0</v>
      </c>
      <c r="BP37">
        <v>6990.3</v>
      </c>
      <c r="BQ37">
        <v>3889</v>
      </c>
      <c r="BS37">
        <f t="shared" si="4"/>
        <v>40314</v>
      </c>
      <c r="BT37">
        <v>40314</v>
      </c>
      <c r="BU37">
        <f t="shared" si="5"/>
        <v>0</v>
      </c>
      <c r="BV37">
        <f t="shared" si="6"/>
        <v>0</v>
      </c>
      <c r="BW37">
        <v>1214.5</v>
      </c>
      <c r="BX37">
        <v>39100</v>
      </c>
      <c r="BZ37">
        <v>41125.9</v>
      </c>
      <c r="CA37">
        <v>41126</v>
      </c>
      <c r="CB37">
        <v>0.1</v>
      </c>
      <c r="CC37">
        <v>0</v>
      </c>
      <c r="CD37">
        <v>3693.4</v>
      </c>
      <c r="CE37">
        <v>37432.6</v>
      </c>
      <c r="CG37">
        <v>6423.2</v>
      </c>
      <c r="CH37">
        <v>7500</v>
      </c>
      <c r="CI37">
        <v>1076.8</v>
      </c>
      <c r="CJ37">
        <v>14.36</v>
      </c>
      <c r="CK37">
        <v>2986.2</v>
      </c>
      <c r="CL37">
        <v>761.1</v>
      </c>
      <c r="CM37">
        <v>1365.1</v>
      </c>
      <c r="CN37">
        <v>0</v>
      </c>
      <c r="CO37">
        <v>725</v>
      </c>
      <c r="CP37">
        <v>585.9</v>
      </c>
      <c r="CQ37">
        <f t="shared" si="7"/>
        <v>5076.2999999999993</v>
      </c>
      <c r="CR37">
        <f t="shared" si="8"/>
        <v>1347</v>
      </c>
      <c r="CT37">
        <v>951</v>
      </c>
      <c r="CU37">
        <v>951</v>
      </c>
      <c r="CV37">
        <v>0</v>
      </c>
      <c r="CW37">
        <v>0</v>
      </c>
      <c r="CX37">
        <v>836</v>
      </c>
      <c r="CY37">
        <v>115</v>
      </c>
      <c r="DA37">
        <f t="shared" ca="1" si="9"/>
        <v>925</v>
      </c>
      <c r="DB37">
        <f t="shared" ca="1" si="10"/>
        <v>925</v>
      </c>
      <c r="DC37">
        <f t="shared" ca="1" si="11"/>
        <v>0</v>
      </c>
      <c r="DD37">
        <f t="shared" ca="1" si="12"/>
        <v>0</v>
      </c>
      <c r="DE37">
        <f t="shared" ca="1" si="13"/>
        <v>911</v>
      </c>
      <c r="DF37">
        <f t="shared" ca="1" si="14"/>
        <v>14</v>
      </c>
      <c r="DG37">
        <f t="shared" ca="1" si="15"/>
        <v>-1</v>
      </c>
      <c r="DH37">
        <f t="shared" ca="1" si="16"/>
        <v>14</v>
      </c>
      <c r="DI37">
        <f t="shared" ca="1" si="17"/>
        <v>911</v>
      </c>
      <c r="DJ37">
        <f t="shared" ca="1" si="18"/>
        <v>462.5</v>
      </c>
      <c r="DK37">
        <v>28</v>
      </c>
    </row>
    <row r="38" spans="1:115" x14ac:dyDescent="0.3">
      <c r="A38">
        <v>21047.5</v>
      </c>
      <c r="B38">
        <v>21000</v>
      </c>
      <c r="C38">
        <v>-47.5</v>
      </c>
      <c r="D38">
        <v>-0.23</v>
      </c>
      <c r="E38">
        <v>19580.8</v>
      </c>
      <c r="F38">
        <v>1466.7</v>
      </c>
      <c r="H38">
        <v>36785.599999999999</v>
      </c>
      <c r="I38">
        <v>20000</v>
      </c>
      <c r="J38">
        <v>-16785.599999999999</v>
      </c>
      <c r="K38">
        <v>-83.93</v>
      </c>
      <c r="L38">
        <v>17815.5</v>
      </c>
      <c r="M38">
        <v>18970.099999999999</v>
      </c>
      <c r="O38">
        <v>40770.5</v>
      </c>
      <c r="P38">
        <v>40771</v>
      </c>
      <c r="Q38">
        <v>0.5</v>
      </c>
      <c r="R38">
        <v>0</v>
      </c>
      <c r="S38">
        <v>40770.5</v>
      </c>
      <c r="T38">
        <v>0</v>
      </c>
      <c r="V38">
        <v>40770.699999999997</v>
      </c>
      <c r="W38">
        <v>40771</v>
      </c>
      <c r="X38">
        <v>0.3</v>
      </c>
      <c r="Y38">
        <v>0</v>
      </c>
      <c r="Z38">
        <v>40039.699999999997</v>
      </c>
      <c r="AA38">
        <v>731</v>
      </c>
      <c r="AC38">
        <v>40770.800000000003</v>
      </c>
      <c r="AD38">
        <v>40771</v>
      </c>
      <c r="AE38">
        <v>0.2</v>
      </c>
      <c r="AF38">
        <v>0</v>
      </c>
      <c r="AG38">
        <v>40531.9</v>
      </c>
      <c r="AH38">
        <v>239</v>
      </c>
      <c r="BE38">
        <v>10070.299999999999</v>
      </c>
      <c r="BF38">
        <v>10070</v>
      </c>
      <c r="BG38">
        <v>-0.3</v>
      </c>
      <c r="BH38">
        <v>0</v>
      </c>
      <c r="BI38">
        <v>2876.9</v>
      </c>
      <c r="BJ38">
        <v>7193.6</v>
      </c>
      <c r="BL38">
        <f t="shared" si="1"/>
        <v>10070</v>
      </c>
      <c r="BM38">
        <v>10070</v>
      </c>
      <c r="BN38">
        <f t="shared" si="2"/>
        <v>0</v>
      </c>
      <c r="BO38">
        <f t="shared" si="3"/>
        <v>0</v>
      </c>
      <c r="BP38">
        <v>6243.9</v>
      </c>
      <c r="BQ38">
        <v>3825.5</v>
      </c>
      <c r="BS38">
        <f t="shared" si="4"/>
        <v>40617</v>
      </c>
      <c r="BT38">
        <v>40617</v>
      </c>
      <c r="BU38">
        <f t="shared" si="5"/>
        <v>0</v>
      </c>
      <c r="BV38">
        <f t="shared" si="6"/>
        <v>0</v>
      </c>
      <c r="BW38">
        <v>3005</v>
      </c>
      <c r="BX38">
        <v>37613</v>
      </c>
      <c r="BZ38">
        <v>42020.9</v>
      </c>
      <c r="CA38">
        <v>42021</v>
      </c>
      <c r="CB38">
        <v>0.1</v>
      </c>
      <c r="CC38">
        <v>0</v>
      </c>
      <c r="CD38">
        <v>16790.8</v>
      </c>
      <c r="CE38">
        <v>25230.199999999997</v>
      </c>
      <c r="CG38">
        <v>6770.5</v>
      </c>
      <c r="CH38">
        <v>5200</v>
      </c>
      <c r="CI38">
        <v>-1570.5</v>
      </c>
      <c r="CJ38">
        <v>-30.2</v>
      </c>
      <c r="CK38">
        <v>2873.1</v>
      </c>
      <c r="CL38">
        <v>72.599999999999994</v>
      </c>
      <c r="CM38">
        <v>1365.1</v>
      </c>
      <c r="CN38">
        <v>207.1</v>
      </c>
      <c r="CO38">
        <v>1073.3</v>
      </c>
      <c r="CP38">
        <v>1179.3</v>
      </c>
      <c r="CQ38">
        <f t="shared" si="7"/>
        <v>5311.5</v>
      </c>
      <c r="CR38">
        <f t="shared" si="8"/>
        <v>1459</v>
      </c>
      <c r="CT38">
        <v>955</v>
      </c>
      <c r="CU38">
        <v>954</v>
      </c>
      <c r="CV38">
        <v>-1</v>
      </c>
      <c r="CW38">
        <v>-0.1</v>
      </c>
      <c r="CX38">
        <v>783</v>
      </c>
      <c r="CY38">
        <v>172</v>
      </c>
      <c r="DA38">
        <f t="shared" ca="1" si="9"/>
        <v>1012</v>
      </c>
      <c r="DB38">
        <f t="shared" ca="1" si="10"/>
        <v>1012</v>
      </c>
      <c r="DC38">
        <f t="shared" ca="1" si="11"/>
        <v>0</v>
      </c>
      <c r="DD38">
        <f t="shared" ca="1" si="12"/>
        <v>0</v>
      </c>
      <c r="DE38">
        <f t="shared" ca="1" si="13"/>
        <v>351</v>
      </c>
      <c r="DF38">
        <f t="shared" ca="1" si="14"/>
        <v>661</v>
      </c>
      <c r="DG38">
        <f t="shared" ca="1" si="15"/>
        <v>1</v>
      </c>
      <c r="DH38">
        <f t="shared" ca="1" si="16"/>
        <v>351</v>
      </c>
      <c r="DI38">
        <f t="shared" ca="1" si="17"/>
        <v>661</v>
      </c>
      <c r="DJ38">
        <f t="shared" ca="1" si="18"/>
        <v>506</v>
      </c>
      <c r="DK38">
        <v>29</v>
      </c>
    </row>
    <row r="39" spans="1:115" x14ac:dyDescent="0.3">
      <c r="A39">
        <v>45175.1</v>
      </c>
      <c r="B39">
        <v>44000</v>
      </c>
      <c r="C39">
        <v>-1175.0999999999999</v>
      </c>
      <c r="D39">
        <v>-2.67</v>
      </c>
      <c r="E39">
        <v>42681.7</v>
      </c>
      <c r="F39">
        <v>2493.4</v>
      </c>
      <c r="H39">
        <v>89077.7</v>
      </c>
      <c r="I39">
        <v>90000</v>
      </c>
      <c r="J39">
        <v>922.3</v>
      </c>
      <c r="K39">
        <v>1.02</v>
      </c>
      <c r="L39">
        <v>51961.9</v>
      </c>
      <c r="M39">
        <v>37115.699999999997</v>
      </c>
      <c r="O39">
        <v>41200</v>
      </c>
      <c r="P39">
        <v>41201</v>
      </c>
      <c r="Q39">
        <v>1</v>
      </c>
      <c r="R39">
        <v>0</v>
      </c>
      <c r="S39">
        <v>39737</v>
      </c>
      <c r="T39">
        <v>1463</v>
      </c>
      <c r="V39">
        <v>41200.699999999997</v>
      </c>
      <c r="W39">
        <v>41201</v>
      </c>
      <c r="X39">
        <v>0.3</v>
      </c>
      <c r="Y39">
        <v>0</v>
      </c>
      <c r="Z39">
        <v>40467.199999999997</v>
      </c>
      <c r="AA39">
        <v>733.5</v>
      </c>
      <c r="AC39">
        <v>41200.800000000003</v>
      </c>
      <c r="AD39">
        <v>41201</v>
      </c>
      <c r="AE39">
        <v>0.2</v>
      </c>
      <c r="AF39">
        <v>0</v>
      </c>
      <c r="AG39">
        <v>35773.5</v>
      </c>
      <c r="AH39">
        <v>5427.5</v>
      </c>
      <c r="BE39">
        <v>10138.799999999999</v>
      </c>
      <c r="BF39">
        <v>10140</v>
      </c>
      <c r="BG39">
        <v>1.2</v>
      </c>
      <c r="BH39">
        <v>0.01</v>
      </c>
      <c r="BI39">
        <v>3431.3</v>
      </c>
      <c r="BJ39">
        <v>6707.7</v>
      </c>
      <c r="BL39">
        <f t="shared" si="1"/>
        <v>10140</v>
      </c>
      <c r="BM39">
        <v>10140</v>
      </c>
      <c r="BN39">
        <f t="shared" si="2"/>
        <v>0</v>
      </c>
      <c r="BO39">
        <f t="shared" si="3"/>
        <v>0</v>
      </c>
      <c r="BP39">
        <v>5454.4</v>
      </c>
      <c r="BQ39">
        <v>4686</v>
      </c>
      <c r="BS39">
        <f t="shared" si="4"/>
        <v>40629</v>
      </c>
      <c r="BT39">
        <v>40629</v>
      </c>
      <c r="BU39">
        <f t="shared" si="5"/>
        <v>0</v>
      </c>
      <c r="BV39">
        <f t="shared" si="6"/>
        <v>0</v>
      </c>
      <c r="BW39">
        <v>9736.5</v>
      </c>
      <c r="BX39">
        <v>30893</v>
      </c>
      <c r="BZ39">
        <v>42140.4</v>
      </c>
      <c r="CA39">
        <v>42141</v>
      </c>
      <c r="CB39">
        <v>0.6</v>
      </c>
      <c r="CC39">
        <v>0</v>
      </c>
      <c r="CD39">
        <v>25322.7</v>
      </c>
      <c r="CE39">
        <v>16817.8</v>
      </c>
      <c r="CG39">
        <v>5765.7</v>
      </c>
      <c r="CH39">
        <v>7300</v>
      </c>
      <c r="CI39">
        <v>1534.3</v>
      </c>
      <c r="CJ39">
        <v>21.02</v>
      </c>
      <c r="CK39">
        <v>1617.7</v>
      </c>
      <c r="CL39">
        <v>111.6</v>
      </c>
      <c r="CM39">
        <v>1132.4000000000001</v>
      </c>
      <c r="CN39">
        <v>909.6</v>
      </c>
      <c r="CO39">
        <v>725</v>
      </c>
      <c r="CP39">
        <v>1269.4000000000001</v>
      </c>
      <c r="CQ39">
        <f t="shared" si="7"/>
        <v>3475.1000000000004</v>
      </c>
      <c r="CR39">
        <f t="shared" si="8"/>
        <v>2290.6000000000004</v>
      </c>
      <c r="CT39">
        <v>828</v>
      </c>
      <c r="CU39">
        <v>827</v>
      </c>
      <c r="CV39">
        <v>-1</v>
      </c>
      <c r="CW39">
        <v>-0.12</v>
      </c>
      <c r="CX39">
        <v>656</v>
      </c>
      <c r="CY39">
        <v>172</v>
      </c>
      <c r="DA39">
        <f t="shared" ca="1" si="9"/>
        <v>995</v>
      </c>
      <c r="DB39">
        <f t="shared" ca="1" si="10"/>
        <v>995</v>
      </c>
      <c r="DC39">
        <f t="shared" ca="1" si="11"/>
        <v>0</v>
      </c>
      <c r="DD39">
        <f t="shared" ca="1" si="12"/>
        <v>0</v>
      </c>
      <c r="DE39">
        <f t="shared" ca="1" si="13"/>
        <v>143</v>
      </c>
      <c r="DF39">
        <f t="shared" ca="1" si="14"/>
        <v>852</v>
      </c>
      <c r="DG39">
        <f t="shared" ca="1" si="15"/>
        <v>1</v>
      </c>
      <c r="DH39">
        <f t="shared" ca="1" si="16"/>
        <v>143</v>
      </c>
      <c r="DI39">
        <f t="shared" ca="1" si="17"/>
        <v>852</v>
      </c>
      <c r="DJ39">
        <f t="shared" ca="1" si="18"/>
        <v>497.5</v>
      </c>
      <c r="DK39">
        <v>30</v>
      </c>
    </row>
    <row r="40" spans="1:115" x14ac:dyDescent="0.3">
      <c r="A40">
        <v>21560.9</v>
      </c>
      <c r="B40">
        <v>21000</v>
      </c>
      <c r="C40">
        <v>-560.9</v>
      </c>
      <c r="D40">
        <v>-2.67</v>
      </c>
      <c r="E40">
        <v>21560.9</v>
      </c>
      <c r="F40">
        <v>0</v>
      </c>
      <c r="H40">
        <v>83139.199999999997</v>
      </c>
      <c r="I40">
        <v>84000</v>
      </c>
      <c r="J40">
        <v>860.8</v>
      </c>
      <c r="K40">
        <v>1.02</v>
      </c>
      <c r="L40">
        <v>74726.3</v>
      </c>
      <c r="M40">
        <v>8412.9</v>
      </c>
      <c r="O40">
        <v>41200</v>
      </c>
      <c r="P40">
        <v>41201</v>
      </c>
      <c r="Q40">
        <v>1</v>
      </c>
      <c r="R40">
        <v>0</v>
      </c>
      <c r="S40">
        <v>26139</v>
      </c>
      <c r="T40">
        <v>15061</v>
      </c>
      <c r="V40">
        <v>41200.199999999997</v>
      </c>
      <c r="W40">
        <v>41201</v>
      </c>
      <c r="X40">
        <v>0.8</v>
      </c>
      <c r="Y40">
        <v>0</v>
      </c>
      <c r="Z40">
        <v>26652.1</v>
      </c>
      <c r="AA40">
        <v>14548.1</v>
      </c>
      <c r="AC40">
        <v>41201.300000000003</v>
      </c>
      <c r="AD40">
        <v>41201</v>
      </c>
      <c r="AE40">
        <v>-0.3</v>
      </c>
      <c r="AF40">
        <v>0</v>
      </c>
      <c r="AG40">
        <v>38441.5</v>
      </c>
      <c r="AH40">
        <v>2760</v>
      </c>
      <c r="BE40">
        <v>10340.299999999999</v>
      </c>
      <c r="BF40">
        <v>10340</v>
      </c>
      <c r="BG40">
        <v>-0.3</v>
      </c>
      <c r="BH40">
        <v>0</v>
      </c>
      <c r="BI40">
        <v>3272.3</v>
      </c>
      <c r="BJ40">
        <v>7068.2</v>
      </c>
      <c r="BL40">
        <f t="shared" si="1"/>
        <v>10340</v>
      </c>
      <c r="BM40">
        <v>10340</v>
      </c>
      <c r="BN40">
        <f t="shared" si="2"/>
        <v>0</v>
      </c>
      <c r="BO40">
        <f t="shared" si="3"/>
        <v>0</v>
      </c>
      <c r="BP40">
        <v>5971.9</v>
      </c>
      <c r="BQ40">
        <v>4369.3999999999996</v>
      </c>
      <c r="BS40">
        <f t="shared" si="4"/>
        <v>40650</v>
      </c>
      <c r="BT40">
        <v>40650</v>
      </c>
      <c r="BU40">
        <f t="shared" si="5"/>
        <v>0</v>
      </c>
      <c r="BV40">
        <f t="shared" si="6"/>
        <v>0</v>
      </c>
      <c r="BW40">
        <v>8957.5</v>
      </c>
      <c r="BX40">
        <v>31693</v>
      </c>
      <c r="BZ40">
        <v>42250.9</v>
      </c>
      <c r="CA40">
        <v>42251</v>
      </c>
      <c r="CB40">
        <v>0.1</v>
      </c>
      <c r="CC40">
        <v>0</v>
      </c>
      <c r="CD40">
        <v>25322.7</v>
      </c>
      <c r="CE40">
        <v>16928.3</v>
      </c>
      <c r="CG40">
        <v>4706.8999999999996</v>
      </c>
      <c r="CH40">
        <v>4300</v>
      </c>
      <c r="CI40">
        <v>-406.9</v>
      </c>
      <c r="CJ40">
        <v>-9.4600000000000009</v>
      </c>
      <c r="CK40">
        <v>1637.2</v>
      </c>
      <c r="CL40">
        <v>0</v>
      </c>
      <c r="CM40">
        <v>981.8</v>
      </c>
      <c r="CN40">
        <v>731</v>
      </c>
      <c r="CO40">
        <v>177.6</v>
      </c>
      <c r="CP40">
        <v>1179.3</v>
      </c>
      <c r="CQ40">
        <f t="shared" si="7"/>
        <v>2796.6</v>
      </c>
      <c r="CR40">
        <f t="shared" si="8"/>
        <v>1910.3</v>
      </c>
      <c r="CT40">
        <v>989</v>
      </c>
      <c r="CU40">
        <v>989</v>
      </c>
      <c r="CV40">
        <v>0</v>
      </c>
      <c r="CW40">
        <v>0</v>
      </c>
      <c r="CX40">
        <v>584</v>
      </c>
      <c r="CY40">
        <v>405</v>
      </c>
      <c r="DA40">
        <f t="shared" ca="1" si="9"/>
        <v>1083</v>
      </c>
      <c r="DB40">
        <f t="shared" ca="1" si="10"/>
        <v>1083</v>
      </c>
      <c r="DC40">
        <f t="shared" ca="1" si="11"/>
        <v>0</v>
      </c>
      <c r="DD40">
        <f t="shared" ca="1" si="12"/>
        <v>0</v>
      </c>
      <c r="DE40">
        <f t="shared" ca="1" si="13"/>
        <v>8</v>
      </c>
      <c r="DF40">
        <f t="shared" ca="1" si="14"/>
        <v>1075</v>
      </c>
      <c r="DG40">
        <f t="shared" ca="1" si="15"/>
        <v>1</v>
      </c>
      <c r="DH40">
        <f t="shared" ca="1" si="16"/>
        <v>8</v>
      </c>
      <c r="DI40">
        <f t="shared" ca="1" si="17"/>
        <v>1075</v>
      </c>
      <c r="DJ40">
        <f t="shared" ca="1" si="18"/>
        <v>541.5</v>
      </c>
      <c r="DK40">
        <v>31</v>
      </c>
    </row>
    <row r="41" spans="1:115" x14ac:dyDescent="0.3">
      <c r="O41">
        <v>41200</v>
      </c>
      <c r="P41">
        <v>41201</v>
      </c>
      <c r="Q41">
        <v>1</v>
      </c>
      <c r="R41">
        <v>0</v>
      </c>
      <c r="S41">
        <v>39580</v>
      </c>
      <c r="T41">
        <v>1620</v>
      </c>
      <c r="V41">
        <v>41200.699999999997</v>
      </c>
      <c r="W41">
        <v>41201</v>
      </c>
      <c r="X41">
        <v>0.3</v>
      </c>
      <c r="Y41">
        <v>0</v>
      </c>
      <c r="Z41">
        <v>40224.199999999997</v>
      </c>
      <c r="AA41">
        <v>976.5</v>
      </c>
      <c r="AC41">
        <v>41201.300000000003</v>
      </c>
      <c r="AD41">
        <v>41201</v>
      </c>
      <c r="AE41">
        <v>-0.3</v>
      </c>
      <c r="AF41">
        <v>0</v>
      </c>
      <c r="AG41">
        <v>38679</v>
      </c>
      <c r="AH41">
        <v>2522.5</v>
      </c>
      <c r="BE41">
        <v>10450.799999999999</v>
      </c>
      <c r="BF41">
        <v>10450</v>
      </c>
      <c r="BG41">
        <v>-0.8</v>
      </c>
      <c r="BH41">
        <v>-0.01</v>
      </c>
      <c r="BI41">
        <v>3907.3</v>
      </c>
      <c r="BJ41">
        <v>6543.5</v>
      </c>
      <c r="BL41">
        <f t="shared" si="1"/>
        <v>10450</v>
      </c>
      <c r="BM41">
        <v>10450</v>
      </c>
      <c r="BN41">
        <f t="shared" si="2"/>
        <v>0</v>
      </c>
      <c r="BO41">
        <f t="shared" si="3"/>
        <v>0</v>
      </c>
      <c r="BP41">
        <v>5569.9</v>
      </c>
      <c r="BQ41">
        <v>4880.3999999999996</v>
      </c>
      <c r="BS41">
        <f t="shared" si="4"/>
        <v>40745</v>
      </c>
      <c r="BT41">
        <v>40745</v>
      </c>
      <c r="BU41">
        <f t="shared" si="5"/>
        <v>0</v>
      </c>
      <c r="BV41">
        <f t="shared" si="6"/>
        <v>0</v>
      </c>
      <c r="BW41">
        <v>2390.5</v>
      </c>
      <c r="BX41">
        <v>38354.5</v>
      </c>
      <c r="BZ41">
        <v>41749.9</v>
      </c>
      <c r="CA41">
        <v>41750</v>
      </c>
      <c r="CB41">
        <v>0.1</v>
      </c>
      <c r="CC41">
        <v>0</v>
      </c>
      <c r="CD41">
        <v>33638</v>
      </c>
      <c r="CE41">
        <v>8111.9</v>
      </c>
      <c r="CG41">
        <v>7404.9</v>
      </c>
      <c r="CH41">
        <v>5900</v>
      </c>
      <c r="CI41">
        <v>-1504.9</v>
      </c>
      <c r="CJ41">
        <v>-25.51</v>
      </c>
      <c r="CK41">
        <v>1666.7</v>
      </c>
      <c r="CL41">
        <v>1231.4000000000001</v>
      </c>
      <c r="CM41">
        <v>391.8</v>
      </c>
      <c r="CN41">
        <v>909.6</v>
      </c>
      <c r="CO41">
        <v>1073.3</v>
      </c>
      <c r="CP41">
        <v>2132</v>
      </c>
      <c r="CQ41">
        <f t="shared" si="7"/>
        <v>3131.8</v>
      </c>
      <c r="CR41">
        <f t="shared" si="8"/>
        <v>4273</v>
      </c>
    </row>
    <row r="42" spans="1:115" x14ac:dyDescent="0.3">
      <c r="O42">
        <v>41201</v>
      </c>
      <c r="P42">
        <v>41201</v>
      </c>
      <c r="Q42">
        <v>0</v>
      </c>
      <c r="R42">
        <v>0</v>
      </c>
      <c r="S42">
        <v>41037</v>
      </c>
      <c r="T42">
        <v>164</v>
      </c>
      <c r="V42">
        <v>41200.699999999997</v>
      </c>
      <c r="W42">
        <v>41201</v>
      </c>
      <c r="X42">
        <v>0.3</v>
      </c>
      <c r="Y42">
        <v>0</v>
      </c>
      <c r="Z42">
        <v>40339.699999999997</v>
      </c>
      <c r="AA42">
        <v>861</v>
      </c>
      <c r="AC42">
        <v>41201.300000000003</v>
      </c>
      <c r="AD42">
        <v>41201</v>
      </c>
      <c r="AE42">
        <v>-0.3</v>
      </c>
      <c r="AF42">
        <v>0</v>
      </c>
      <c r="AG42">
        <v>37716.400000000001</v>
      </c>
      <c r="AH42">
        <v>3485</v>
      </c>
      <c r="BE42">
        <v>11359.2</v>
      </c>
      <c r="BF42">
        <v>11360</v>
      </c>
      <c r="BG42">
        <v>0.8</v>
      </c>
      <c r="BH42">
        <v>0.01</v>
      </c>
      <c r="BI42">
        <v>4899.7</v>
      </c>
      <c r="BJ42">
        <v>6459.6</v>
      </c>
      <c r="BL42">
        <f t="shared" si="1"/>
        <v>11360</v>
      </c>
      <c r="BM42">
        <v>11360</v>
      </c>
      <c r="BN42">
        <f t="shared" si="2"/>
        <v>0</v>
      </c>
      <c r="BO42">
        <f t="shared" si="3"/>
        <v>0</v>
      </c>
      <c r="BP42">
        <v>6727.2</v>
      </c>
      <c r="BQ42">
        <v>4632.3999999999996</v>
      </c>
      <c r="BS42">
        <f t="shared" si="4"/>
        <v>41126</v>
      </c>
      <c r="BT42">
        <v>41126</v>
      </c>
      <c r="BU42">
        <f t="shared" si="5"/>
        <v>0</v>
      </c>
      <c r="BV42">
        <f t="shared" si="6"/>
        <v>0</v>
      </c>
      <c r="BW42">
        <v>3458</v>
      </c>
      <c r="BX42">
        <v>37669</v>
      </c>
      <c r="BZ42">
        <v>42239.9</v>
      </c>
      <c r="CA42">
        <v>42240</v>
      </c>
      <c r="CB42">
        <v>0.1</v>
      </c>
      <c r="CC42">
        <v>0</v>
      </c>
      <c r="CD42">
        <v>28593.1</v>
      </c>
      <c r="CE42">
        <v>13646.8</v>
      </c>
      <c r="CG42">
        <v>4566.3</v>
      </c>
      <c r="CH42">
        <v>5800</v>
      </c>
      <c r="CI42">
        <v>1233.7</v>
      </c>
      <c r="CJ42">
        <v>21.27</v>
      </c>
      <c r="CK42">
        <v>733.5</v>
      </c>
      <c r="CL42">
        <v>184.2</v>
      </c>
      <c r="CM42">
        <v>630.5</v>
      </c>
      <c r="CN42">
        <v>1360.9</v>
      </c>
      <c r="CO42">
        <v>0</v>
      </c>
      <c r="CP42">
        <v>1657.2</v>
      </c>
      <c r="CQ42">
        <f t="shared" si="7"/>
        <v>1364</v>
      </c>
      <c r="CR42">
        <f t="shared" si="8"/>
        <v>3202.3</v>
      </c>
    </row>
    <row r="43" spans="1:115" x14ac:dyDescent="0.3">
      <c r="O43">
        <v>41201</v>
      </c>
      <c r="P43">
        <v>41201</v>
      </c>
      <c r="Q43">
        <v>0</v>
      </c>
      <c r="R43">
        <v>0</v>
      </c>
      <c r="S43">
        <v>40024</v>
      </c>
      <c r="T43">
        <v>1177</v>
      </c>
      <c r="V43">
        <v>41201.199999999997</v>
      </c>
      <c r="W43">
        <v>41201</v>
      </c>
      <c r="X43">
        <v>-0.2</v>
      </c>
      <c r="Y43">
        <v>0</v>
      </c>
      <c r="Z43">
        <v>40408.699999999997</v>
      </c>
      <c r="AA43">
        <v>792.5</v>
      </c>
      <c r="AC43">
        <v>41201.800000000003</v>
      </c>
      <c r="AD43">
        <v>41201</v>
      </c>
      <c r="AE43">
        <v>-0.8</v>
      </c>
      <c r="AF43">
        <v>0</v>
      </c>
      <c r="AG43">
        <v>41201.9</v>
      </c>
      <c r="AH43">
        <v>0</v>
      </c>
      <c r="BE43">
        <v>11719.7</v>
      </c>
      <c r="BF43">
        <v>11720</v>
      </c>
      <c r="BG43">
        <v>0.3</v>
      </c>
      <c r="BH43">
        <v>0</v>
      </c>
      <c r="BI43">
        <v>6287.1</v>
      </c>
      <c r="BJ43">
        <v>5432.7</v>
      </c>
      <c r="BL43">
        <f t="shared" si="1"/>
        <v>11720</v>
      </c>
      <c r="BM43">
        <v>11720</v>
      </c>
      <c r="BN43">
        <f t="shared" si="2"/>
        <v>0</v>
      </c>
      <c r="BO43">
        <f t="shared" si="3"/>
        <v>0</v>
      </c>
      <c r="BP43">
        <v>7466.2</v>
      </c>
      <c r="BQ43">
        <v>4253.8999999999996</v>
      </c>
      <c r="BS43">
        <f t="shared" si="4"/>
        <v>42021</v>
      </c>
      <c r="BT43">
        <v>42021</v>
      </c>
      <c r="BU43">
        <f t="shared" si="5"/>
        <v>0</v>
      </c>
      <c r="BV43">
        <f t="shared" si="6"/>
        <v>0</v>
      </c>
      <c r="BW43">
        <v>7756.5</v>
      </c>
      <c r="BX43">
        <v>34265</v>
      </c>
      <c r="BZ43">
        <v>42352.9</v>
      </c>
      <c r="CA43">
        <v>42353</v>
      </c>
      <c r="CB43">
        <v>0.1</v>
      </c>
      <c r="CC43">
        <v>0</v>
      </c>
      <c r="CD43">
        <v>33708.6</v>
      </c>
      <c r="CE43">
        <v>8644.4</v>
      </c>
      <c r="CG43">
        <v>6533.8</v>
      </c>
      <c r="CH43">
        <v>6400</v>
      </c>
      <c r="CI43">
        <v>-133.80000000000001</v>
      </c>
      <c r="CJ43">
        <v>-2.09</v>
      </c>
      <c r="CK43">
        <v>777.6</v>
      </c>
      <c r="CL43">
        <v>1068.3</v>
      </c>
      <c r="CM43">
        <v>637</v>
      </c>
      <c r="CN43">
        <v>945.2</v>
      </c>
      <c r="CO43">
        <v>852.6</v>
      </c>
      <c r="CP43">
        <v>2253.1</v>
      </c>
      <c r="CQ43">
        <f t="shared" si="7"/>
        <v>2267.1999999999998</v>
      </c>
      <c r="CR43">
        <f t="shared" si="8"/>
        <v>4266.6000000000004</v>
      </c>
    </row>
    <row r="44" spans="1:115" x14ac:dyDescent="0.3">
      <c r="O44">
        <v>40829.5</v>
      </c>
      <c r="P44">
        <v>40830</v>
      </c>
      <c r="Q44">
        <v>0.5</v>
      </c>
      <c r="R44">
        <v>0</v>
      </c>
      <c r="S44">
        <v>40829.5</v>
      </c>
      <c r="T44">
        <v>0</v>
      </c>
      <c r="V44">
        <v>40829.699999999997</v>
      </c>
      <c r="W44">
        <v>40830</v>
      </c>
      <c r="X44">
        <v>0.3</v>
      </c>
      <c r="Y44">
        <v>0</v>
      </c>
      <c r="Z44">
        <v>40008.699999999997</v>
      </c>
      <c r="AA44">
        <v>821</v>
      </c>
      <c r="AC44">
        <v>40830.300000000003</v>
      </c>
      <c r="AD44">
        <v>40830</v>
      </c>
      <c r="AE44">
        <v>-0.3</v>
      </c>
      <c r="AF44">
        <v>0</v>
      </c>
      <c r="AG44">
        <v>30671.9</v>
      </c>
      <c r="AH44">
        <v>10158.4</v>
      </c>
      <c r="AJ44" t="s">
        <v>19</v>
      </c>
      <c r="AQ44" t="s">
        <v>19</v>
      </c>
      <c r="AX44" t="s">
        <v>19</v>
      </c>
      <c r="BE44">
        <v>12068.7</v>
      </c>
      <c r="BF44">
        <v>12070</v>
      </c>
      <c r="BG44">
        <v>1.3</v>
      </c>
      <c r="BH44">
        <v>0.01</v>
      </c>
      <c r="BI44">
        <v>8207.5</v>
      </c>
      <c r="BJ44">
        <v>3861.2</v>
      </c>
      <c r="BL44">
        <f t="shared" si="1"/>
        <v>12070</v>
      </c>
      <c r="BM44">
        <v>12070</v>
      </c>
      <c r="BN44">
        <f t="shared" si="2"/>
        <v>0</v>
      </c>
      <c r="BO44">
        <f t="shared" si="3"/>
        <v>0</v>
      </c>
      <c r="BP44">
        <v>7771.8</v>
      </c>
      <c r="BQ44">
        <v>4298.5</v>
      </c>
      <c r="BS44">
        <f t="shared" si="4"/>
        <v>42141</v>
      </c>
      <c r="BT44">
        <v>42141</v>
      </c>
      <c r="BU44">
        <f t="shared" si="5"/>
        <v>0</v>
      </c>
      <c r="BV44">
        <f t="shared" si="6"/>
        <v>0</v>
      </c>
      <c r="BW44">
        <v>17075.5</v>
      </c>
      <c r="BX44">
        <v>25065</v>
      </c>
      <c r="BZ44">
        <v>42376.9</v>
      </c>
      <c r="CA44">
        <v>42377</v>
      </c>
      <c r="CB44">
        <v>0.1</v>
      </c>
      <c r="CC44">
        <v>0</v>
      </c>
      <c r="CD44">
        <v>39970</v>
      </c>
      <c r="CE44">
        <v>2407</v>
      </c>
      <c r="CG44">
        <v>7701.6</v>
      </c>
      <c r="CH44">
        <v>10600</v>
      </c>
      <c r="CI44">
        <v>2898.4</v>
      </c>
      <c r="CJ44">
        <v>27.34</v>
      </c>
      <c r="CK44">
        <v>840.6</v>
      </c>
      <c r="CL44">
        <v>1068.3</v>
      </c>
      <c r="CM44">
        <v>1092.4000000000001</v>
      </c>
      <c r="CN44">
        <v>1360.9</v>
      </c>
      <c r="CO44">
        <v>1073.3</v>
      </c>
      <c r="CP44">
        <v>2266.1</v>
      </c>
      <c r="CQ44">
        <f t="shared" si="7"/>
        <v>3006.3</v>
      </c>
      <c r="CR44">
        <f t="shared" si="8"/>
        <v>4695.2999999999993</v>
      </c>
    </row>
    <row r="45" spans="1:115" x14ac:dyDescent="0.3">
      <c r="O45">
        <v>40954</v>
      </c>
      <c r="P45">
        <v>40954</v>
      </c>
      <c r="Q45">
        <v>0</v>
      </c>
      <c r="R45">
        <v>0</v>
      </c>
      <c r="S45">
        <v>40932.5</v>
      </c>
      <c r="T45">
        <v>21.5</v>
      </c>
      <c r="V45">
        <v>40953.199999999997</v>
      </c>
      <c r="W45">
        <v>40954</v>
      </c>
      <c r="X45">
        <v>0.8</v>
      </c>
      <c r="Y45">
        <v>0</v>
      </c>
      <c r="Z45">
        <v>40168.699999999997</v>
      </c>
      <c r="AA45">
        <v>784.5</v>
      </c>
      <c r="AC45">
        <v>40954.300000000003</v>
      </c>
      <c r="AD45">
        <v>40954</v>
      </c>
      <c r="AE45">
        <v>-0.3</v>
      </c>
      <c r="AF45">
        <v>0</v>
      </c>
      <c r="AG45">
        <v>26401</v>
      </c>
      <c r="AH45">
        <v>14553.4</v>
      </c>
      <c r="BE45">
        <v>12419.2</v>
      </c>
      <c r="BF45">
        <v>12420</v>
      </c>
      <c r="BG45">
        <v>0.8</v>
      </c>
      <c r="BH45">
        <v>0.01</v>
      </c>
      <c r="BI45">
        <v>9348.4</v>
      </c>
      <c r="BJ45">
        <v>3070.9</v>
      </c>
      <c r="BL45">
        <f t="shared" si="1"/>
        <v>12420</v>
      </c>
      <c r="BM45">
        <v>12420</v>
      </c>
      <c r="BN45">
        <f t="shared" si="2"/>
        <v>0</v>
      </c>
      <c r="BO45">
        <f t="shared" si="3"/>
        <v>0</v>
      </c>
      <c r="BP45">
        <v>8005.8</v>
      </c>
      <c r="BQ45">
        <v>4414.5</v>
      </c>
      <c r="BS45">
        <f t="shared" si="4"/>
        <v>42251</v>
      </c>
      <c r="BT45">
        <v>42251</v>
      </c>
      <c r="BU45">
        <f t="shared" si="5"/>
        <v>0</v>
      </c>
      <c r="BV45">
        <f t="shared" si="6"/>
        <v>0</v>
      </c>
      <c r="BW45">
        <v>17180.5</v>
      </c>
      <c r="BX45">
        <v>25070</v>
      </c>
      <c r="BZ45">
        <v>42667.9</v>
      </c>
      <c r="CA45">
        <v>42668</v>
      </c>
      <c r="CB45">
        <v>0.1</v>
      </c>
      <c r="CC45">
        <v>0</v>
      </c>
      <c r="CD45">
        <v>39058</v>
      </c>
      <c r="CE45">
        <v>3610</v>
      </c>
      <c r="CG45">
        <v>9146.7000000000007</v>
      </c>
      <c r="CH45">
        <v>7400</v>
      </c>
      <c r="CI45">
        <v>-1746.7</v>
      </c>
      <c r="CJ45">
        <v>-23.6</v>
      </c>
      <c r="CK45">
        <v>2395.8000000000002</v>
      </c>
      <c r="CL45">
        <v>1504.2</v>
      </c>
      <c r="CM45">
        <v>887.2</v>
      </c>
      <c r="CN45">
        <v>2849.6</v>
      </c>
      <c r="CO45">
        <v>0</v>
      </c>
      <c r="CP45">
        <v>1510.1</v>
      </c>
      <c r="CQ45">
        <f t="shared" si="7"/>
        <v>3283</v>
      </c>
      <c r="CR45">
        <f t="shared" si="8"/>
        <v>5863.9</v>
      </c>
    </row>
    <row r="46" spans="1:115" x14ac:dyDescent="0.3">
      <c r="O46">
        <v>40281.5</v>
      </c>
      <c r="P46">
        <v>40282</v>
      </c>
      <c r="Q46">
        <v>0.5</v>
      </c>
      <c r="R46">
        <v>0</v>
      </c>
      <c r="S46">
        <v>18152.5</v>
      </c>
      <c r="T46">
        <v>22129</v>
      </c>
      <c r="V46">
        <v>40282.1</v>
      </c>
      <c r="W46">
        <v>40282</v>
      </c>
      <c r="X46">
        <v>-0.1</v>
      </c>
      <c r="Y46">
        <v>0</v>
      </c>
      <c r="Z46">
        <v>20529.099999999999</v>
      </c>
      <c r="AA46">
        <v>19753</v>
      </c>
      <c r="AC46">
        <v>40281.800000000003</v>
      </c>
      <c r="AD46">
        <v>40282</v>
      </c>
      <c r="AE46">
        <v>0.2</v>
      </c>
      <c r="AF46">
        <v>0</v>
      </c>
      <c r="AG46">
        <v>23175.5</v>
      </c>
      <c r="AH46">
        <v>17106.400000000001</v>
      </c>
      <c r="BE46">
        <v>12379.2</v>
      </c>
      <c r="BF46">
        <v>12380</v>
      </c>
      <c r="BG46">
        <v>0.8</v>
      </c>
      <c r="BH46">
        <v>0.01</v>
      </c>
      <c r="BI46">
        <v>9174.9</v>
      </c>
      <c r="BJ46">
        <v>3204.4</v>
      </c>
      <c r="BL46">
        <f t="shared" si="1"/>
        <v>12380</v>
      </c>
      <c r="BM46">
        <v>12380</v>
      </c>
      <c r="BN46">
        <f t="shared" si="2"/>
        <v>0</v>
      </c>
      <c r="BO46">
        <f t="shared" si="3"/>
        <v>0</v>
      </c>
      <c r="BP46">
        <v>7764.7</v>
      </c>
      <c r="BQ46">
        <v>4615.3999999999996</v>
      </c>
      <c r="BS46">
        <f t="shared" si="4"/>
        <v>41750</v>
      </c>
      <c r="BT46">
        <v>41750</v>
      </c>
      <c r="BU46">
        <f t="shared" si="5"/>
        <v>0</v>
      </c>
      <c r="BV46">
        <f t="shared" si="6"/>
        <v>0</v>
      </c>
      <c r="BW46">
        <v>19315.5</v>
      </c>
      <c r="BX46">
        <v>22434</v>
      </c>
      <c r="BZ46">
        <v>42788.9</v>
      </c>
      <c r="CA46">
        <v>42789</v>
      </c>
      <c r="CB46">
        <v>0.1</v>
      </c>
      <c r="CC46">
        <v>0</v>
      </c>
      <c r="CD46">
        <v>39229.5</v>
      </c>
      <c r="CE46">
        <v>3559.5</v>
      </c>
      <c r="CG46">
        <v>8907.5</v>
      </c>
      <c r="CH46">
        <v>8900</v>
      </c>
      <c r="CI46">
        <v>-7.5</v>
      </c>
      <c r="CJ46">
        <v>-0.08</v>
      </c>
      <c r="CK46">
        <v>3951.4</v>
      </c>
      <c r="CL46">
        <v>393.8</v>
      </c>
      <c r="CM46">
        <v>360.8</v>
      </c>
      <c r="CN46">
        <v>1215.8</v>
      </c>
      <c r="CO46">
        <v>547.4</v>
      </c>
      <c r="CP46">
        <v>2438.1999999999998</v>
      </c>
      <c r="CQ46">
        <f t="shared" si="7"/>
        <v>4859.5999999999995</v>
      </c>
      <c r="CR46">
        <f t="shared" si="8"/>
        <v>4047.7999999999997</v>
      </c>
    </row>
    <row r="47" spans="1:115" x14ac:dyDescent="0.3">
      <c r="O47">
        <v>40281</v>
      </c>
      <c r="P47">
        <v>40282</v>
      </c>
      <c r="Q47">
        <v>1</v>
      </c>
      <c r="R47">
        <v>0</v>
      </c>
      <c r="S47">
        <v>24155</v>
      </c>
      <c r="T47">
        <v>16126</v>
      </c>
      <c r="V47">
        <v>40282.1</v>
      </c>
      <c r="W47">
        <v>40282</v>
      </c>
      <c r="X47">
        <v>-0.1</v>
      </c>
      <c r="Y47">
        <v>0</v>
      </c>
      <c r="Z47">
        <v>26690.1</v>
      </c>
      <c r="AA47">
        <v>13592</v>
      </c>
      <c r="AC47">
        <v>40281.800000000003</v>
      </c>
      <c r="AD47">
        <v>40282</v>
      </c>
      <c r="AE47">
        <v>0.2</v>
      </c>
      <c r="AF47">
        <v>0</v>
      </c>
      <c r="AG47">
        <v>21859</v>
      </c>
      <c r="AH47">
        <v>18422.900000000001</v>
      </c>
      <c r="BE47">
        <v>11590.7</v>
      </c>
      <c r="BF47">
        <v>11590</v>
      </c>
      <c r="BG47">
        <v>-0.7</v>
      </c>
      <c r="BH47">
        <v>-0.01</v>
      </c>
      <c r="BI47">
        <v>7817.9</v>
      </c>
      <c r="BJ47">
        <v>3773</v>
      </c>
      <c r="BL47">
        <f t="shared" si="1"/>
        <v>11590</v>
      </c>
      <c r="BM47">
        <v>11590</v>
      </c>
      <c r="BN47">
        <f t="shared" si="2"/>
        <v>0</v>
      </c>
      <c r="BO47">
        <f t="shared" si="3"/>
        <v>0</v>
      </c>
      <c r="BP47">
        <v>7910.3</v>
      </c>
      <c r="BQ47">
        <v>3680.4</v>
      </c>
      <c r="BS47">
        <f t="shared" si="4"/>
        <v>42240</v>
      </c>
      <c r="BT47">
        <v>42240</v>
      </c>
      <c r="BU47">
        <f t="shared" si="5"/>
        <v>0</v>
      </c>
      <c r="BV47">
        <f t="shared" si="6"/>
        <v>0</v>
      </c>
      <c r="BW47">
        <v>35640</v>
      </c>
      <c r="BX47">
        <v>6600</v>
      </c>
      <c r="BZ47">
        <v>42981.9</v>
      </c>
      <c r="CA47">
        <v>42982</v>
      </c>
      <c r="CB47">
        <v>0.1</v>
      </c>
      <c r="CC47">
        <v>0</v>
      </c>
      <c r="CD47">
        <v>42360.5</v>
      </c>
      <c r="CE47">
        <v>621.5</v>
      </c>
      <c r="CG47">
        <v>6978.6</v>
      </c>
      <c r="CH47">
        <v>6500</v>
      </c>
      <c r="CI47">
        <v>-478.6</v>
      </c>
      <c r="CJ47">
        <v>-7.36</v>
      </c>
      <c r="CK47">
        <v>3369.5</v>
      </c>
      <c r="CL47">
        <v>72.599999999999994</v>
      </c>
      <c r="CM47">
        <v>383.3</v>
      </c>
      <c r="CN47">
        <v>936.2</v>
      </c>
      <c r="CO47">
        <v>0</v>
      </c>
      <c r="CP47">
        <v>2217.1</v>
      </c>
      <c r="CQ47">
        <f t="shared" si="7"/>
        <v>3752.8</v>
      </c>
      <c r="CR47">
        <f t="shared" si="8"/>
        <v>3225.9</v>
      </c>
    </row>
    <row r="48" spans="1:115" x14ac:dyDescent="0.3">
      <c r="O48">
        <v>40281.5</v>
      </c>
      <c r="P48">
        <v>40282</v>
      </c>
      <c r="Q48">
        <v>0.5</v>
      </c>
      <c r="R48">
        <v>0</v>
      </c>
      <c r="S48">
        <v>17774</v>
      </c>
      <c r="T48">
        <v>22507.5</v>
      </c>
      <c r="V48">
        <v>40281.599999999999</v>
      </c>
      <c r="W48">
        <v>40282</v>
      </c>
      <c r="X48">
        <v>0.4</v>
      </c>
      <c r="Y48">
        <v>0</v>
      </c>
      <c r="Z48">
        <v>19597.599999999999</v>
      </c>
      <c r="AA48">
        <v>20684.099999999999</v>
      </c>
      <c r="AC48">
        <v>40282.300000000003</v>
      </c>
      <c r="AD48">
        <v>40282</v>
      </c>
      <c r="AE48">
        <v>-0.3</v>
      </c>
      <c r="AF48">
        <v>0</v>
      </c>
      <c r="AG48">
        <v>12679</v>
      </c>
      <c r="AH48">
        <v>27603.4</v>
      </c>
      <c r="BE48">
        <v>11360.7</v>
      </c>
      <c r="BF48">
        <v>11360</v>
      </c>
      <c r="BG48">
        <v>-0.7</v>
      </c>
      <c r="BH48">
        <v>-0.01</v>
      </c>
      <c r="BI48">
        <v>5321.8</v>
      </c>
      <c r="BJ48">
        <v>6039.1</v>
      </c>
      <c r="BL48">
        <f t="shared" si="1"/>
        <v>11360</v>
      </c>
      <c r="BM48">
        <v>11360</v>
      </c>
      <c r="BN48">
        <f t="shared" si="2"/>
        <v>0</v>
      </c>
      <c r="BO48">
        <f t="shared" si="3"/>
        <v>0</v>
      </c>
      <c r="BP48">
        <v>7605.8</v>
      </c>
      <c r="BQ48">
        <v>3754.4</v>
      </c>
      <c r="BS48">
        <f t="shared" si="4"/>
        <v>42353</v>
      </c>
      <c r="BT48">
        <v>42353</v>
      </c>
      <c r="BU48">
        <f t="shared" si="5"/>
        <v>0</v>
      </c>
      <c r="BV48">
        <f t="shared" si="6"/>
        <v>0</v>
      </c>
      <c r="BW48">
        <v>36809.5</v>
      </c>
      <c r="BX48">
        <v>5543.5</v>
      </c>
      <c r="BZ48">
        <v>43293.9</v>
      </c>
      <c r="CA48">
        <v>43294</v>
      </c>
      <c r="CB48">
        <v>0.1</v>
      </c>
      <c r="CC48">
        <v>0</v>
      </c>
      <c r="CD48">
        <v>43294</v>
      </c>
      <c r="CE48">
        <v>0</v>
      </c>
      <c r="CG48">
        <v>6900.5</v>
      </c>
      <c r="CH48">
        <v>6500</v>
      </c>
      <c r="CI48">
        <v>-400.5</v>
      </c>
      <c r="CJ48">
        <v>-6.16</v>
      </c>
      <c r="CK48">
        <v>1925</v>
      </c>
      <c r="CL48">
        <v>0</v>
      </c>
      <c r="CM48">
        <v>731.6</v>
      </c>
      <c r="CN48">
        <v>1007.7</v>
      </c>
      <c r="CO48">
        <v>852.6</v>
      </c>
      <c r="CP48">
        <v>2383.6999999999998</v>
      </c>
      <c r="CQ48">
        <f t="shared" si="7"/>
        <v>3509.2</v>
      </c>
      <c r="CR48">
        <f t="shared" si="8"/>
        <v>3391.3999999999996</v>
      </c>
    </row>
    <row r="49" spans="15:105" x14ac:dyDescent="0.3">
      <c r="O49">
        <v>40177.5</v>
      </c>
      <c r="P49">
        <v>40178</v>
      </c>
      <c r="Q49">
        <v>0.5</v>
      </c>
      <c r="R49">
        <v>0</v>
      </c>
      <c r="S49">
        <v>16336</v>
      </c>
      <c r="T49">
        <v>23841.5</v>
      </c>
      <c r="V49">
        <v>40177.599999999999</v>
      </c>
      <c r="W49">
        <v>40178</v>
      </c>
      <c r="X49">
        <v>0.4</v>
      </c>
      <c r="Y49">
        <v>0</v>
      </c>
      <c r="Z49">
        <v>19213.599999999999</v>
      </c>
      <c r="AA49">
        <v>20964.099999999999</v>
      </c>
      <c r="AC49">
        <v>40178.300000000003</v>
      </c>
      <c r="AD49">
        <v>40178</v>
      </c>
      <c r="AE49">
        <v>-0.3</v>
      </c>
      <c r="AF49">
        <v>0</v>
      </c>
      <c r="AG49">
        <v>14811</v>
      </c>
      <c r="AH49">
        <v>25367.4</v>
      </c>
      <c r="BE49">
        <v>10820.8</v>
      </c>
      <c r="BF49">
        <v>10820</v>
      </c>
      <c r="BG49">
        <v>-0.8</v>
      </c>
      <c r="BH49">
        <v>-0.01</v>
      </c>
      <c r="BI49">
        <v>3741.3</v>
      </c>
      <c r="BJ49">
        <v>7079.6</v>
      </c>
      <c r="BL49">
        <f t="shared" si="1"/>
        <v>10820</v>
      </c>
      <c r="BM49">
        <v>10820</v>
      </c>
      <c r="BN49">
        <f t="shared" si="2"/>
        <v>0</v>
      </c>
      <c r="BO49">
        <f t="shared" si="3"/>
        <v>0</v>
      </c>
      <c r="BP49">
        <v>6027.4</v>
      </c>
      <c r="BQ49">
        <v>4792.8999999999996</v>
      </c>
      <c r="BS49">
        <f t="shared" si="4"/>
        <v>42377</v>
      </c>
      <c r="BT49">
        <v>42377</v>
      </c>
      <c r="BU49">
        <f t="shared" si="5"/>
        <v>0</v>
      </c>
      <c r="BV49">
        <f t="shared" si="6"/>
        <v>0</v>
      </c>
      <c r="BW49">
        <v>38336.5</v>
      </c>
      <c r="BX49">
        <v>4040</v>
      </c>
      <c r="BZ49">
        <v>41960.9</v>
      </c>
      <c r="CA49">
        <v>41961</v>
      </c>
      <c r="CB49">
        <v>0.1</v>
      </c>
      <c r="CC49">
        <v>0</v>
      </c>
      <c r="CD49">
        <v>41961</v>
      </c>
      <c r="CE49">
        <v>0</v>
      </c>
      <c r="CG49">
        <v>8163</v>
      </c>
      <c r="CH49">
        <v>7600</v>
      </c>
      <c r="CI49">
        <v>-563</v>
      </c>
      <c r="CJ49">
        <v>-7.41</v>
      </c>
      <c r="CK49">
        <v>3059.2</v>
      </c>
      <c r="CL49">
        <v>0</v>
      </c>
      <c r="CM49">
        <v>1227</v>
      </c>
      <c r="CN49">
        <v>1413</v>
      </c>
      <c r="CO49">
        <v>77.599999999999994</v>
      </c>
      <c r="CP49">
        <v>2386.1999999999998</v>
      </c>
      <c r="CQ49">
        <f t="shared" si="7"/>
        <v>4363.8</v>
      </c>
      <c r="CR49">
        <f t="shared" si="8"/>
        <v>3799.2</v>
      </c>
    </row>
    <row r="50" spans="15:105" x14ac:dyDescent="0.3">
      <c r="O50">
        <v>40109.5</v>
      </c>
      <c r="P50">
        <v>40110</v>
      </c>
      <c r="Q50">
        <v>0.5</v>
      </c>
      <c r="R50">
        <v>0</v>
      </c>
      <c r="S50">
        <v>16145</v>
      </c>
      <c r="T50">
        <v>23964.5</v>
      </c>
      <c r="V50">
        <v>40109.1</v>
      </c>
      <c r="W50">
        <v>40110</v>
      </c>
      <c r="X50">
        <v>0.9</v>
      </c>
      <c r="Y50">
        <v>0</v>
      </c>
      <c r="Z50">
        <v>18986.599999999999</v>
      </c>
      <c r="AA50">
        <v>21122.6</v>
      </c>
      <c r="AC50">
        <v>40109.800000000003</v>
      </c>
      <c r="AD50">
        <v>40110</v>
      </c>
      <c r="AE50">
        <v>0.2</v>
      </c>
      <c r="AF50">
        <v>0</v>
      </c>
      <c r="AG50">
        <v>9597.5</v>
      </c>
      <c r="AH50">
        <v>30512.400000000001</v>
      </c>
      <c r="BE50">
        <v>10280.299999999999</v>
      </c>
      <c r="BF50">
        <v>10280</v>
      </c>
      <c r="BG50">
        <v>-0.3</v>
      </c>
      <c r="BH50">
        <v>0</v>
      </c>
      <c r="BI50">
        <v>2643.4</v>
      </c>
      <c r="BJ50">
        <v>7637.1</v>
      </c>
      <c r="BL50">
        <f t="shared" si="1"/>
        <v>10280</v>
      </c>
      <c r="BM50">
        <v>10280</v>
      </c>
      <c r="BN50">
        <f t="shared" si="2"/>
        <v>0</v>
      </c>
      <c r="BO50">
        <f t="shared" si="3"/>
        <v>0</v>
      </c>
      <c r="BP50">
        <v>5901.4</v>
      </c>
      <c r="BQ50">
        <v>4380</v>
      </c>
      <c r="BS50">
        <f t="shared" si="4"/>
        <v>42668</v>
      </c>
      <c r="BT50">
        <v>42668</v>
      </c>
      <c r="BU50">
        <f t="shared" si="5"/>
        <v>0</v>
      </c>
      <c r="BV50">
        <f t="shared" si="6"/>
        <v>0</v>
      </c>
      <c r="BW50">
        <v>40826</v>
      </c>
      <c r="BX50">
        <v>1841</v>
      </c>
      <c r="BZ50">
        <v>41919.9</v>
      </c>
      <c r="CA50">
        <v>41920</v>
      </c>
      <c r="CB50">
        <v>0.1</v>
      </c>
      <c r="CC50">
        <v>0</v>
      </c>
      <c r="CD50">
        <v>41920</v>
      </c>
      <c r="CE50">
        <v>0</v>
      </c>
      <c r="CG50">
        <v>6539.3</v>
      </c>
      <c r="CH50">
        <v>7000</v>
      </c>
      <c r="CI50">
        <v>460.7</v>
      </c>
      <c r="CJ50">
        <v>6.58</v>
      </c>
      <c r="CK50">
        <v>840.6</v>
      </c>
      <c r="CL50">
        <v>321.2</v>
      </c>
      <c r="CM50">
        <v>1132.4000000000001</v>
      </c>
      <c r="CN50">
        <v>1019.2</v>
      </c>
      <c r="CO50">
        <v>852.6</v>
      </c>
      <c r="CP50">
        <v>2373.1999999999998</v>
      </c>
      <c r="CQ50">
        <f t="shared" si="7"/>
        <v>2825.6</v>
      </c>
      <c r="CR50">
        <f t="shared" si="8"/>
        <v>3713.6</v>
      </c>
    </row>
    <row r="51" spans="15:105" x14ac:dyDescent="0.3">
      <c r="O51">
        <v>40505</v>
      </c>
      <c r="P51">
        <v>40505</v>
      </c>
      <c r="Q51">
        <v>0</v>
      </c>
      <c r="R51">
        <v>0</v>
      </c>
      <c r="S51">
        <v>15250</v>
      </c>
      <c r="T51">
        <v>25255</v>
      </c>
      <c r="V51">
        <v>40505.1</v>
      </c>
      <c r="W51">
        <v>40505</v>
      </c>
      <c r="X51">
        <v>-0.1</v>
      </c>
      <c r="Y51">
        <v>0</v>
      </c>
      <c r="Z51">
        <v>42</v>
      </c>
      <c r="AA51">
        <v>40463.199999999997</v>
      </c>
      <c r="AC51">
        <v>40503.800000000003</v>
      </c>
      <c r="AD51">
        <v>40505</v>
      </c>
      <c r="AE51">
        <v>1.2</v>
      </c>
      <c r="AF51">
        <v>0</v>
      </c>
      <c r="AG51">
        <v>9597.5</v>
      </c>
      <c r="AH51">
        <v>30906.400000000001</v>
      </c>
      <c r="BE51">
        <v>10340.299999999999</v>
      </c>
      <c r="BF51">
        <v>10340</v>
      </c>
      <c r="BG51">
        <v>-0.3</v>
      </c>
      <c r="BH51">
        <v>0</v>
      </c>
      <c r="BI51">
        <v>2722.9</v>
      </c>
      <c r="BJ51">
        <v>7617.6</v>
      </c>
      <c r="BL51">
        <f t="shared" si="1"/>
        <v>10340</v>
      </c>
      <c r="BM51">
        <v>10340</v>
      </c>
      <c r="BN51">
        <f t="shared" si="2"/>
        <v>0</v>
      </c>
      <c r="BO51">
        <f t="shared" si="3"/>
        <v>0</v>
      </c>
      <c r="BP51">
        <v>5874.5</v>
      </c>
      <c r="BQ51">
        <v>4465.3999999999996</v>
      </c>
      <c r="BS51">
        <f t="shared" si="4"/>
        <v>42789</v>
      </c>
      <c r="BT51">
        <v>42789</v>
      </c>
      <c r="BU51">
        <f t="shared" si="5"/>
        <v>0</v>
      </c>
      <c r="BV51">
        <f t="shared" si="6"/>
        <v>0</v>
      </c>
      <c r="BW51">
        <v>41117</v>
      </c>
      <c r="BX51">
        <v>1671</v>
      </c>
      <c r="BZ51">
        <v>41251.9</v>
      </c>
      <c r="CA51">
        <v>41252</v>
      </c>
      <c r="CB51">
        <v>0.1</v>
      </c>
      <c r="CC51">
        <v>0</v>
      </c>
      <c r="CD51">
        <v>41252</v>
      </c>
      <c r="CE51">
        <v>0</v>
      </c>
      <c r="CG51">
        <v>6895.5</v>
      </c>
      <c r="CH51">
        <v>8200</v>
      </c>
      <c r="CI51">
        <v>1304.5</v>
      </c>
      <c r="CJ51">
        <v>15.91</v>
      </c>
      <c r="CK51">
        <v>2005.5</v>
      </c>
      <c r="CL51">
        <v>393.8</v>
      </c>
      <c r="CM51">
        <v>988.8</v>
      </c>
      <c r="CN51">
        <v>646.9</v>
      </c>
      <c r="CO51">
        <v>1400</v>
      </c>
      <c r="CP51">
        <v>1460.5</v>
      </c>
      <c r="CQ51">
        <f t="shared" si="7"/>
        <v>4394.3</v>
      </c>
      <c r="CR51">
        <f t="shared" si="8"/>
        <v>2501.1999999999998</v>
      </c>
    </row>
    <row r="52" spans="15:105" x14ac:dyDescent="0.3">
      <c r="O52">
        <v>40191</v>
      </c>
      <c r="P52">
        <v>40191</v>
      </c>
      <c r="Q52">
        <v>0</v>
      </c>
      <c r="R52">
        <v>0</v>
      </c>
      <c r="S52">
        <v>14790.5</v>
      </c>
      <c r="T52">
        <v>25400.5</v>
      </c>
      <c r="V52">
        <v>40191.1</v>
      </c>
      <c r="W52">
        <v>40191</v>
      </c>
      <c r="X52">
        <v>-0.1</v>
      </c>
      <c r="Y52">
        <v>0</v>
      </c>
      <c r="Z52">
        <v>42</v>
      </c>
      <c r="AA52">
        <v>40149.199999999997</v>
      </c>
      <c r="AC52">
        <v>40190.800000000003</v>
      </c>
      <c r="AD52">
        <v>40191</v>
      </c>
      <c r="AE52">
        <v>0.2</v>
      </c>
      <c r="AF52">
        <v>0</v>
      </c>
      <c r="AG52">
        <v>9597.5</v>
      </c>
      <c r="AH52">
        <v>30593.4</v>
      </c>
      <c r="BE52">
        <v>10530.8</v>
      </c>
      <c r="BF52">
        <v>10530</v>
      </c>
      <c r="BG52">
        <v>-0.8</v>
      </c>
      <c r="BH52">
        <v>-0.01</v>
      </c>
      <c r="BI52">
        <v>3430.3</v>
      </c>
      <c r="BJ52">
        <v>7100.6</v>
      </c>
      <c r="BL52">
        <f t="shared" si="1"/>
        <v>10530</v>
      </c>
      <c r="BM52">
        <v>10530</v>
      </c>
      <c r="BN52">
        <f t="shared" si="2"/>
        <v>0</v>
      </c>
      <c r="BO52">
        <f t="shared" si="3"/>
        <v>0</v>
      </c>
      <c r="BP52">
        <v>5506.9</v>
      </c>
      <c r="BQ52">
        <v>5023.3999999999996</v>
      </c>
      <c r="BS52">
        <f t="shared" si="4"/>
        <v>42982</v>
      </c>
      <c r="BT52">
        <v>42982</v>
      </c>
      <c r="BU52">
        <f t="shared" si="5"/>
        <v>0</v>
      </c>
      <c r="BV52">
        <f t="shared" si="6"/>
        <v>0</v>
      </c>
      <c r="BW52">
        <v>41244.5</v>
      </c>
      <c r="BX52">
        <v>1737</v>
      </c>
      <c r="BZ52">
        <v>41292.9</v>
      </c>
      <c r="CA52">
        <v>41293</v>
      </c>
      <c r="CB52">
        <v>0.1</v>
      </c>
      <c r="CC52">
        <v>0</v>
      </c>
      <c r="CD52">
        <v>41293</v>
      </c>
      <c r="CE52">
        <v>0</v>
      </c>
      <c r="CG52">
        <v>5310.4</v>
      </c>
      <c r="CH52">
        <v>6500</v>
      </c>
      <c r="CI52">
        <v>1189.5999999999999</v>
      </c>
      <c r="CJ52">
        <v>18.3</v>
      </c>
      <c r="CK52">
        <v>1510.1</v>
      </c>
      <c r="CL52">
        <v>72.599999999999994</v>
      </c>
      <c r="CM52">
        <v>1365.1</v>
      </c>
      <c r="CN52">
        <v>281.7</v>
      </c>
      <c r="CO52">
        <v>1107.3</v>
      </c>
      <c r="CP52">
        <v>973.7</v>
      </c>
      <c r="CQ52">
        <f t="shared" si="7"/>
        <v>3982.5</v>
      </c>
      <c r="CR52">
        <f t="shared" si="8"/>
        <v>1328</v>
      </c>
    </row>
    <row r="53" spans="15:105" x14ac:dyDescent="0.3">
      <c r="O53">
        <v>40365.5</v>
      </c>
      <c r="P53">
        <v>40366</v>
      </c>
      <c r="Q53">
        <v>0.5</v>
      </c>
      <c r="R53">
        <v>0</v>
      </c>
      <c r="S53">
        <v>14796.5</v>
      </c>
      <c r="T53">
        <v>25569</v>
      </c>
      <c r="V53">
        <v>40365.599999999999</v>
      </c>
      <c r="W53">
        <v>40366</v>
      </c>
      <c r="X53">
        <v>0.4</v>
      </c>
      <c r="Y53">
        <v>0</v>
      </c>
      <c r="Z53">
        <v>0</v>
      </c>
      <c r="AA53">
        <v>40365.699999999997</v>
      </c>
      <c r="AC53">
        <v>40365.300000000003</v>
      </c>
      <c r="AD53">
        <v>40366</v>
      </c>
      <c r="AE53">
        <v>0.7</v>
      </c>
      <c r="AF53">
        <v>0</v>
      </c>
      <c r="AG53">
        <v>8978.5</v>
      </c>
      <c r="AH53">
        <v>31386.9</v>
      </c>
      <c r="BE53">
        <v>11099.8</v>
      </c>
      <c r="BF53">
        <v>11100</v>
      </c>
      <c r="BG53">
        <v>0.2</v>
      </c>
      <c r="BH53">
        <v>0</v>
      </c>
      <c r="BI53">
        <v>4034.3</v>
      </c>
      <c r="BJ53">
        <v>7065.7</v>
      </c>
      <c r="BL53">
        <f t="shared" si="1"/>
        <v>11100</v>
      </c>
      <c r="BM53">
        <v>11100</v>
      </c>
      <c r="BN53">
        <f t="shared" si="2"/>
        <v>0</v>
      </c>
      <c r="BO53">
        <f t="shared" si="3"/>
        <v>0</v>
      </c>
      <c r="BP53">
        <v>6486.4</v>
      </c>
      <c r="BQ53">
        <v>4613.8999999999996</v>
      </c>
      <c r="BS53">
        <f t="shared" si="4"/>
        <v>43294</v>
      </c>
      <c r="BT53">
        <v>43294</v>
      </c>
      <c r="BU53">
        <f t="shared" si="5"/>
        <v>0</v>
      </c>
      <c r="BV53">
        <f t="shared" si="6"/>
        <v>0</v>
      </c>
      <c r="BW53">
        <v>41400.5</v>
      </c>
      <c r="BX53">
        <v>1893</v>
      </c>
      <c r="BZ53">
        <v>41245.4</v>
      </c>
      <c r="CA53">
        <v>41246</v>
      </c>
      <c r="CB53">
        <v>0.6</v>
      </c>
      <c r="CC53">
        <v>0</v>
      </c>
      <c r="CD53">
        <v>41245.5</v>
      </c>
      <c r="CE53">
        <v>0</v>
      </c>
      <c r="CG53">
        <v>6074.9</v>
      </c>
      <c r="CH53">
        <v>5500</v>
      </c>
      <c r="CI53">
        <v>-574.9</v>
      </c>
      <c r="CJ53">
        <v>-10.45</v>
      </c>
      <c r="CK53">
        <v>1247.4000000000001</v>
      </c>
      <c r="CL53">
        <v>0</v>
      </c>
      <c r="CM53">
        <v>1365.1</v>
      </c>
      <c r="CN53">
        <v>385.7</v>
      </c>
      <c r="CO53">
        <v>1840.3</v>
      </c>
      <c r="CP53">
        <v>1236.4000000000001</v>
      </c>
      <c r="CQ53">
        <f t="shared" si="7"/>
        <v>4452.8</v>
      </c>
      <c r="CR53">
        <f t="shared" si="8"/>
        <v>1622.1000000000001</v>
      </c>
    </row>
    <row r="54" spans="15:105" x14ac:dyDescent="0.3">
      <c r="O54">
        <v>40366</v>
      </c>
      <c r="P54">
        <v>40366</v>
      </c>
      <c r="Q54">
        <v>0</v>
      </c>
      <c r="R54">
        <v>0</v>
      </c>
      <c r="S54">
        <v>14241.5</v>
      </c>
      <c r="T54">
        <v>26124.5</v>
      </c>
      <c r="V54">
        <v>40366.1</v>
      </c>
      <c r="W54">
        <v>40366</v>
      </c>
      <c r="X54">
        <v>-0.1</v>
      </c>
      <c r="Y54">
        <v>0</v>
      </c>
      <c r="Z54">
        <v>42</v>
      </c>
      <c r="AA54">
        <v>40324.199999999997</v>
      </c>
      <c r="AC54">
        <v>40365.800000000003</v>
      </c>
      <c r="AD54">
        <v>40366</v>
      </c>
      <c r="AE54">
        <v>0.2</v>
      </c>
      <c r="AF54">
        <v>0</v>
      </c>
      <c r="AG54">
        <v>7611</v>
      </c>
      <c r="AH54">
        <v>32754.9</v>
      </c>
      <c r="BE54">
        <v>11379.2</v>
      </c>
      <c r="BF54">
        <v>11380</v>
      </c>
      <c r="BG54">
        <v>0.8</v>
      </c>
      <c r="BH54">
        <v>0.01</v>
      </c>
      <c r="BI54">
        <v>5136.7</v>
      </c>
      <c r="BJ54">
        <v>6242.6</v>
      </c>
      <c r="BL54">
        <f t="shared" si="1"/>
        <v>11380</v>
      </c>
      <c r="BM54">
        <v>11380</v>
      </c>
      <c r="BN54">
        <f t="shared" si="2"/>
        <v>0</v>
      </c>
      <c r="BO54">
        <f t="shared" si="3"/>
        <v>0</v>
      </c>
      <c r="BP54">
        <v>7358.3</v>
      </c>
      <c r="BQ54">
        <v>4021.9</v>
      </c>
      <c r="BS54">
        <f t="shared" si="4"/>
        <v>41961</v>
      </c>
      <c r="BT54">
        <v>41961</v>
      </c>
      <c r="BU54">
        <f t="shared" si="5"/>
        <v>0</v>
      </c>
      <c r="BV54">
        <f t="shared" si="6"/>
        <v>0</v>
      </c>
      <c r="BW54">
        <v>41960</v>
      </c>
      <c r="BX54">
        <v>0</v>
      </c>
      <c r="BZ54">
        <v>41313.4</v>
      </c>
      <c r="CA54">
        <v>41314</v>
      </c>
      <c r="CB54">
        <v>0.6</v>
      </c>
      <c r="CC54">
        <v>0</v>
      </c>
      <c r="CD54">
        <v>41313.5</v>
      </c>
      <c r="CE54">
        <v>0</v>
      </c>
      <c r="CG54">
        <v>5303.9</v>
      </c>
      <c r="CH54">
        <v>4400</v>
      </c>
      <c r="CI54">
        <v>-903.9</v>
      </c>
      <c r="CJ54">
        <v>-20.54</v>
      </c>
      <c r="CK54">
        <v>1109.8</v>
      </c>
      <c r="CL54">
        <v>111.6</v>
      </c>
      <c r="CM54">
        <v>1254.5</v>
      </c>
      <c r="CN54">
        <v>971.1</v>
      </c>
      <c r="CO54">
        <v>1065.3</v>
      </c>
      <c r="CP54">
        <v>791.6</v>
      </c>
      <c r="CQ54">
        <f t="shared" si="7"/>
        <v>3429.6000000000004</v>
      </c>
      <c r="CR54">
        <f t="shared" si="8"/>
        <v>1874.3000000000002</v>
      </c>
    </row>
    <row r="55" spans="15:105" x14ac:dyDescent="0.3">
      <c r="O55">
        <v>40366</v>
      </c>
      <c r="P55">
        <v>40366</v>
      </c>
      <c r="Q55">
        <v>0</v>
      </c>
      <c r="R55">
        <v>0</v>
      </c>
      <c r="S55">
        <v>14241.5</v>
      </c>
      <c r="T55">
        <v>26124.5</v>
      </c>
      <c r="V55">
        <v>40365.599999999999</v>
      </c>
      <c r="W55">
        <v>40366</v>
      </c>
      <c r="X55">
        <v>0.4</v>
      </c>
      <c r="Y55">
        <v>0</v>
      </c>
      <c r="Z55">
        <v>42</v>
      </c>
      <c r="AA55">
        <v>40323.699999999997</v>
      </c>
      <c r="AC55">
        <v>40365.300000000003</v>
      </c>
      <c r="AD55">
        <v>40366</v>
      </c>
      <c r="AE55">
        <v>0.7</v>
      </c>
      <c r="AF55">
        <v>0</v>
      </c>
      <c r="AG55">
        <v>4991.5</v>
      </c>
      <c r="AH55">
        <v>35373.9</v>
      </c>
      <c r="BE55">
        <v>11640.2</v>
      </c>
      <c r="BF55">
        <v>11640</v>
      </c>
      <c r="BG55">
        <v>-0.2</v>
      </c>
      <c r="BH55">
        <v>0</v>
      </c>
      <c r="BI55">
        <v>6809</v>
      </c>
      <c r="BJ55">
        <v>4831.3</v>
      </c>
      <c r="BL55">
        <f t="shared" si="1"/>
        <v>11640</v>
      </c>
      <c r="BM55">
        <v>11640</v>
      </c>
      <c r="BN55">
        <f t="shared" si="2"/>
        <v>0</v>
      </c>
      <c r="BO55">
        <f t="shared" si="3"/>
        <v>0</v>
      </c>
      <c r="BP55">
        <v>8140.3</v>
      </c>
      <c r="BQ55">
        <v>3500</v>
      </c>
      <c r="BS55">
        <f t="shared" si="4"/>
        <v>41920</v>
      </c>
      <c r="BT55">
        <v>41920</v>
      </c>
      <c r="BU55">
        <f t="shared" si="5"/>
        <v>0</v>
      </c>
      <c r="BV55">
        <f t="shared" si="6"/>
        <v>0</v>
      </c>
      <c r="BW55">
        <v>41686</v>
      </c>
      <c r="BX55">
        <v>233.5</v>
      </c>
      <c r="BZ55">
        <v>41283.9</v>
      </c>
      <c r="CA55">
        <v>41284</v>
      </c>
      <c r="CB55">
        <v>0.1</v>
      </c>
      <c r="CC55">
        <v>0</v>
      </c>
      <c r="CD55">
        <v>41284</v>
      </c>
      <c r="CE55">
        <v>0</v>
      </c>
      <c r="CG55">
        <v>4888.1000000000004</v>
      </c>
      <c r="CH55">
        <v>3300</v>
      </c>
      <c r="CI55">
        <v>-1588.1</v>
      </c>
      <c r="CJ55">
        <v>-48.12</v>
      </c>
      <c r="CK55">
        <v>63</v>
      </c>
      <c r="CL55">
        <v>791.5</v>
      </c>
      <c r="CM55">
        <v>988.3</v>
      </c>
      <c r="CN55">
        <v>585.4</v>
      </c>
      <c r="CO55">
        <v>1400</v>
      </c>
      <c r="CP55">
        <v>1059.8</v>
      </c>
      <c r="CQ55">
        <f t="shared" si="7"/>
        <v>2451.3000000000002</v>
      </c>
      <c r="CR55">
        <f t="shared" si="8"/>
        <v>2436.6999999999998</v>
      </c>
    </row>
    <row r="56" spans="15:105" x14ac:dyDescent="0.3">
      <c r="O56">
        <v>40616</v>
      </c>
      <c r="P56">
        <v>40616</v>
      </c>
      <c r="Q56">
        <v>0</v>
      </c>
      <c r="R56">
        <v>0</v>
      </c>
      <c r="S56">
        <v>14145.5</v>
      </c>
      <c r="T56">
        <v>26470.5</v>
      </c>
      <c r="V56">
        <v>40615.199999999997</v>
      </c>
      <c r="W56">
        <v>40616</v>
      </c>
      <c r="X56">
        <v>0.8</v>
      </c>
      <c r="Y56">
        <v>0</v>
      </c>
      <c r="Z56">
        <v>42</v>
      </c>
      <c r="AA56">
        <v>40573.199999999997</v>
      </c>
      <c r="AC56">
        <v>40614.800000000003</v>
      </c>
      <c r="AD56">
        <v>40616</v>
      </c>
      <c r="AE56">
        <v>1.2</v>
      </c>
      <c r="AF56">
        <v>0</v>
      </c>
      <c r="AG56">
        <v>424</v>
      </c>
      <c r="AH56">
        <v>40190.9</v>
      </c>
      <c r="BE56">
        <v>12089.2</v>
      </c>
      <c r="BF56">
        <v>12090</v>
      </c>
      <c r="BG56">
        <v>0.8</v>
      </c>
      <c r="BH56">
        <v>0.01</v>
      </c>
      <c r="BI56">
        <v>8498.5</v>
      </c>
      <c r="BJ56">
        <v>3590.8</v>
      </c>
      <c r="BL56">
        <f t="shared" si="1"/>
        <v>12090</v>
      </c>
      <c r="BM56">
        <v>12090</v>
      </c>
      <c r="BN56">
        <f t="shared" si="2"/>
        <v>0</v>
      </c>
      <c r="BO56">
        <f t="shared" si="3"/>
        <v>0</v>
      </c>
      <c r="BP56">
        <v>8257.7999999999993</v>
      </c>
      <c r="BQ56">
        <v>3832</v>
      </c>
      <c r="BS56">
        <f t="shared" si="4"/>
        <v>41252</v>
      </c>
      <c r="BT56">
        <v>41252</v>
      </c>
      <c r="BU56">
        <f t="shared" si="5"/>
        <v>0</v>
      </c>
      <c r="BV56">
        <f t="shared" si="6"/>
        <v>0</v>
      </c>
      <c r="BW56">
        <v>41251.5</v>
      </c>
      <c r="BX56">
        <v>0</v>
      </c>
      <c r="BZ56">
        <v>41268.400000000001</v>
      </c>
      <c r="CA56">
        <v>41269</v>
      </c>
      <c r="CB56">
        <v>0.6</v>
      </c>
      <c r="CC56">
        <v>0</v>
      </c>
      <c r="CD56">
        <v>41268.5</v>
      </c>
      <c r="CE56">
        <v>0</v>
      </c>
      <c r="CG56">
        <v>5910.8</v>
      </c>
      <c r="CH56">
        <v>7300</v>
      </c>
      <c r="CI56">
        <v>1389.2</v>
      </c>
      <c r="CJ56">
        <v>19.03</v>
      </c>
      <c r="CK56">
        <v>846.1</v>
      </c>
      <c r="CL56">
        <v>1304</v>
      </c>
      <c r="CM56">
        <v>1092.4000000000001</v>
      </c>
      <c r="CN56">
        <v>535.4</v>
      </c>
      <c r="CO56">
        <v>1400</v>
      </c>
      <c r="CP56">
        <v>733</v>
      </c>
      <c r="CQ56">
        <f t="shared" si="7"/>
        <v>3338.5</v>
      </c>
      <c r="CR56">
        <f t="shared" si="8"/>
        <v>2572.4</v>
      </c>
      <c r="DA56" t="s">
        <v>54</v>
      </c>
    </row>
    <row r="57" spans="15:105" x14ac:dyDescent="0.3">
      <c r="O57">
        <v>40579.5</v>
      </c>
      <c r="P57">
        <v>40580</v>
      </c>
      <c r="Q57">
        <v>0.5</v>
      </c>
      <c r="R57">
        <v>0</v>
      </c>
      <c r="S57">
        <v>14145.5</v>
      </c>
      <c r="T57">
        <v>26434</v>
      </c>
      <c r="V57">
        <v>40579.699999999997</v>
      </c>
      <c r="W57">
        <v>40580</v>
      </c>
      <c r="X57">
        <v>0.3</v>
      </c>
      <c r="Y57">
        <v>0</v>
      </c>
      <c r="Z57">
        <v>42</v>
      </c>
      <c r="AA57">
        <v>40537.699999999997</v>
      </c>
      <c r="AC57">
        <v>40579.800000000003</v>
      </c>
      <c r="AD57">
        <v>40580</v>
      </c>
      <c r="AE57">
        <v>0.2</v>
      </c>
      <c r="AF57">
        <v>0</v>
      </c>
      <c r="AG57">
        <v>1464.5</v>
      </c>
      <c r="AH57">
        <v>39115.4</v>
      </c>
      <c r="BE57">
        <v>12368.7</v>
      </c>
      <c r="BF57">
        <v>12370</v>
      </c>
      <c r="BG57">
        <v>1.3</v>
      </c>
      <c r="BH57">
        <v>0.01</v>
      </c>
      <c r="BI57">
        <v>9078.4</v>
      </c>
      <c r="BJ57">
        <v>3290.4</v>
      </c>
      <c r="BL57">
        <f t="shared" si="1"/>
        <v>12370</v>
      </c>
      <c r="BM57">
        <v>12370</v>
      </c>
      <c r="BN57">
        <f t="shared" si="2"/>
        <v>0</v>
      </c>
      <c r="BO57">
        <f t="shared" si="3"/>
        <v>0</v>
      </c>
      <c r="BP57">
        <v>7675.9</v>
      </c>
      <c r="BQ57">
        <v>4695</v>
      </c>
      <c r="BS57">
        <f t="shared" si="4"/>
        <v>41293</v>
      </c>
      <c r="BT57">
        <v>41293</v>
      </c>
      <c r="BU57">
        <f t="shared" si="5"/>
        <v>0</v>
      </c>
      <c r="BV57">
        <f t="shared" si="6"/>
        <v>0</v>
      </c>
      <c r="BW57">
        <v>41293</v>
      </c>
      <c r="BX57">
        <v>0</v>
      </c>
      <c r="BZ57">
        <v>41060.400000000001</v>
      </c>
      <c r="CA57">
        <v>41061</v>
      </c>
      <c r="CB57">
        <v>0.6</v>
      </c>
      <c r="CC57">
        <v>0</v>
      </c>
      <c r="CD57">
        <v>41060.5</v>
      </c>
      <c r="CE57">
        <v>0</v>
      </c>
      <c r="CG57">
        <v>6235.1</v>
      </c>
      <c r="CH57">
        <v>7300</v>
      </c>
      <c r="CI57">
        <v>1064.9000000000001</v>
      </c>
      <c r="CJ57">
        <v>14.59</v>
      </c>
      <c r="CK57">
        <v>733.5</v>
      </c>
      <c r="CL57">
        <v>1164.4000000000001</v>
      </c>
      <c r="CM57">
        <v>1365.1</v>
      </c>
      <c r="CN57">
        <v>812.2</v>
      </c>
      <c r="CO57">
        <v>1292.9000000000001</v>
      </c>
      <c r="CP57">
        <v>867.1</v>
      </c>
      <c r="CQ57">
        <f t="shared" si="7"/>
        <v>3391.5</v>
      </c>
      <c r="CR57">
        <f t="shared" si="8"/>
        <v>2843.7000000000003</v>
      </c>
    </row>
    <row r="58" spans="15:105" x14ac:dyDescent="0.3">
      <c r="O58">
        <v>40712.5</v>
      </c>
      <c r="P58">
        <v>40713</v>
      </c>
      <c r="Q58">
        <v>0.5</v>
      </c>
      <c r="R58">
        <v>0</v>
      </c>
      <c r="S58">
        <v>13956</v>
      </c>
      <c r="T58">
        <v>26756.5</v>
      </c>
      <c r="V58">
        <v>40713.199999999997</v>
      </c>
      <c r="W58">
        <v>40713</v>
      </c>
      <c r="X58">
        <v>-0.2</v>
      </c>
      <c r="Y58">
        <v>0</v>
      </c>
      <c r="Z58">
        <v>42</v>
      </c>
      <c r="AA58">
        <v>40671.199999999997</v>
      </c>
      <c r="AC58">
        <v>40712.800000000003</v>
      </c>
      <c r="AD58">
        <v>40713</v>
      </c>
      <c r="AE58">
        <v>0.2</v>
      </c>
      <c r="AF58">
        <v>0</v>
      </c>
      <c r="AG58">
        <v>1464.5</v>
      </c>
      <c r="AH58">
        <v>39248.400000000001</v>
      </c>
      <c r="BE58">
        <v>12070.7</v>
      </c>
      <c r="BF58">
        <v>12070</v>
      </c>
      <c r="BG58">
        <v>-0.7</v>
      </c>
      <c r="BH58">
        <v>-0.01</v>
      </c>
      <c r="BI58">
        <v>8968.9</v>
      </c>
      <c r="BJ58">
        <v>3101.9</v>
      </c>
      <c r="BL58">
        <f t="shared" si="1"/>
        <v>12070</v>
      </c>
      <c r="BM58">
        <v>12070</v>
      </c>
      <c r="BN58">
        <f t="shared" si="2"/>
        <v>0</v>
      </c>
      <c r="BO58">
        <f t="shared" si="3"/>
        <v>0</v>
      </c>
      <c r="BP58">
        <v>8036.2</v>
      </c>
      <c r="BQ58">
        <v>4033.4</v>
      </c>
      <c r="BS58">
        <f t="shared" si="4"/>
        <v>41246</v>
      </c>
      <c r="BT58">
        <v>41246</v>
      </c>
      <c r="BU58">
        <f t="shared" si="5"/>
        <v>0</v>
      </c>
      <c r="BV58">
        <f t="shared" si="6"/>
        <v>0</v>
      </c>
      <c r="BW58">
        <v>41076</v>
      </c>
      <c r="BX58">
        <v>170</v>
      </c>
      <c r="BZ58">
        <v>40770.400000000001</v>
      </c>
      <c r="CA58">
        <v>40771</v>
      </c>
      <c r="CB58">
        <v>0.6</v>
      </c>
      <c r="CC58">
        <v>0</v>
      </c>
      <c r="CD58">
        <v>40770.400000000001</v>
      </c>
      <c r="CE58">
        <v>0</v>
      </c>
      <c r="CG58">
        <v>5692.7</v>
      </c>
      <c r="CH58">
        <v>7200</v>
      </c>
      <c r="CI58">
        <v>1507.3</v>
      </c>
      <c r="CJ58">
        <v>20.93</v>
      </c>
      <c r="CK58">
        <v>777.6</v>
      </c>
      <c r="CL58">
        <v>1029.3</v>
      </c>
      <c r="CM58">
        <v>1716.4</v>
      </c>
      <c r="CN58">
        <v>385.7</v>
      </c>
      <c r="CO58">
        <v>547.4</v>
      </c>
      <c r="CP58">
        <v>1236.4000000000001</v>
      </c>
      <c r="CQ58">
        <f t="shared" si="7"/>
        <v>3041.4</v>
      </c>
      <c r="CR58">
        <f t="shared" si="8"/>
        <v>2651.4</v>
      </c>
    </row>
    <row r="59" spans="15:105" x14ac:dyDescent="0.3">
      <c r="O59">
        <v>41157.5</v>
      </c>
      <c r="P59">
        <v>41157</v>
      </c>
      <c r="Q59">
        <v>-0.5</v>
      </c>
      <c r="R59">
        <v>0</v>
      </c>
      <c r="S59">
        <v>14145.5</v>
      </c>
      <c r="T59">
        <v>27012</v>
      </c>
      <c r="V59">
        <v>41156.699999999997</v>
      </c>
      <c r="W59">
        <v>41157</v>
      </c>
      <c r="X59">
        <v>0.3</v>
      </c>
      <c r="Y59">
        <v>0</v>
      </c>
      <c r="Z59">
        <v>42</v>
      </c>
      <c r="AA59">
        <v>41114.699999999997</v>
      </c>
      <c r="AC59">
        <v>41156.800000000003</v>
      </c>
      <c r="AD59">
        <v>41157</v>
      </c>
      <c r="AE59">
        <v>0.2</v>
      </c>
      <c r="AF59">
        <v>0</v>
      </c>
      <c r="AG59">
        <v>1464.5</v>
      </c>
      <c r="AH59">
        <v>39692.400000000001</v>
      </c>
      <c r="BE59">
        <v>11831.2</v>
      </c>
      <c r="BF59">
        <v>11830</v>
      </c>
      <c r="BG59">
        <v>-1.2</v>
      </c>
      <c r="BH59">
        <v>-0.01</v>
      </c>
      <c r="BI59">
        <v>7537.9</v>
      </c>
      <c r="BJ59">
        <v>4293.5</v>
      </c>
      <c r="BL59">
        <f t="shared" si="1"/>
        <v>11830</v>
      </c>
      <c r="BM59">
        <v>11830</v>
      </c>
      <c r="BN59">
        <f t="shared" si="2"/>
        <v>0</v>
      </c>
      <c r="BO59">
        <f t="shared" si="3"/>
        <v>0</v>
      </c>
      <c r="BP59">
        <v>8209.2999999999993</v>
      </c>
      <c r="BQ59">
        <v>3620.9</v>
      </c>
      <c r="BS59">
        <f t="shared" si="4"/>
        <v>41314</v>
      </c>
      <c r="BT59">
        <v>41314</v>
      </c>
      <c r="BU59">
        <f t="shared" si="5"/>
        <v>0</v>
      </c>
      <c r="BV59">
        <f t="shared" si="6"/>
        <v>0</v>
      </c>
      <c r="BW59">
        <v>41144</v>
      </c>
      <c r="BX59">
        <v>170</v>
      </c>
      <c r="BZ59">
        <v>41200.400000000001</v>
      </c>
      <c r="CA59">
        <v>41201</v>
      </c>
      <c r="CB59">
        <v>0.6</v>
      </c>
      <c r="CC59">
        <v>0</v>
      </c>
      <c r="CD59">
        <v>41200.5</v>
      </c>
      <c r="CE59">
        <v>0</v>
      </c>
      <c r="CG59">
        <v>6723.4</v>
      </c>
      <c r="CH59">
        <v>7200</v>
      </c>
      <c r="CI59">
        <v>476.6</v>
      </c>
      <c r="CJ59">
        <v>6.62</v>
      </c>
      <c r="CK59">
        <v>777.6</v>
      </c>
      <c r="CL59">
        <v>1689.7</v>
      </c>
      <c r="CM59">
        <v>903.2</v>
      </c>
      <c r="CN59">
        <v>909.6</v>
      </c>
      <c r="CO59">
        <v>987.7</v>
      </c>
      <c r="CP59">
        <v>1455.5</v>
      </c>
      <c r="CQ59">
        <f t="shared" si="7"/>
        <v>2668.5</v>
      </c>
      <c r="CR59">
        <f t="shared" si="8"/>
        <v>4054.8</v>
      </c>
    </row>
    <row r="60" spans="15:105" x14ac:dyDescent="0.3">
      <c r="O60">
        <v>41050.5</v>
      </c>
      <c r="P60">
        <v>41050</v>
      </c>
      <c r="Q60">
        <v>-0.5</v>
      </c>
      <c r="R60">
        <v>0</v>
      </c>
      <c r="S60">
        <v>335</v>
      </c>
      <c r="T60">
        <v>40715.5</v>
      </c>
      <c r="V60">
        <v>41050.199999999997</v>
      </c>
      <c r="W60">
        <v>41050</v>
      </c>
      <c r="X60">
        <v>-0.2</v>
      </c>
      <c r="Y60">
        <v>0</v>
      </c>
      <c r="Z60">
        <v>114</v>
      </c>
      <c r="AA60">
        <v>40936.199999999997</v>
      </c>
      <c r="AC60">
        <v>41050.800000000003</v>
      </c>
      <c r="AD60">
        <v>41050</v>
      </c>
      <c r="AE60">
        <v>-0.8</v>
      </c>
      <c r="AF60">
        <v>0</v>
      </c>
      <c r="AG60">
        <v>1040.5</v>
      </c>
      <c r="AH60">
        <v>40010.400000000001</v>
      </c>
      <c r="BE60">
        <v>11390.7</v>
      </c>
      <c r="BF60">
        <v>11390</v>
      </c>
      <c r="BG60">
        <v>-0.7</v>
      </c>
      <c r="BH60">
        <v>-0.01</v>
      </c>
      <c r="BI60">
        <v>6234.6</v>
      </c>
      <c r="BJ60">
        <v>5156.2</v>
      </c>
      <c r="BL60">
        <f t="shared" si="1"/>
        <v>11390</v>
      </c>
      <c r="BM60">
        <v>11390</v>
      </c>
      <c r="BN60">
        <f t="shared" si="2"/>
        <v>0</v>
      </c>
      <c r="BO60">
        <f t="shared" si="3"/>
        <v>0</v>
      </c>
      <c r="BP60">
        <v>7984.8</v>
      </c>
      <c r="BQ60">
        <v>3405.5</v>
      </c>
      <c r="BS60">
        <f t="shared" si="4"/>
        <v>41284</v>
      </c>
      <c r="BT60">
        <v>41284</v>
      </c>
      <c r="BU60">
        <f t="shared" si="5"/>
        <v>0</v>
      </c>
      <c r="BV60">
        <f t="shared" si="6"/>
        <v>0</v>
      </c>
      <c r="BW60">
        <v>41057</v>
      </c>
      <c r="BX60">
        <v>227</v>
      </c>
      <c r="CD60">
        <v>57991.3</v>
      </c>
      <c r="CE60">
        <v>0</v>
      </c>
      <c r="CG60">
        <v>7483.5</v>
      </c>
      <c r="CH60">
        <v>8900</v>
      </c>
      <c r="CI60">
        <v>1416.5</v>
      </c>
      <c r="CJ60">
        <v>15.92</v>
      </c>
      <c r="CK60">
        <v>777.6</v>
      </c>
      <c r="CL60">
        <v>1052.3</v>
      </c>
      <c r="CM60">
        <v>743.1</v>
      </c>
      <c r="CN60">
        <v>2476.6999999999998</v>
      </c>
      <c r="CO60">
        <v>547.4</v>
      </c>
      <c r="CP60">
        <v>1886.4</v>
      </c>
      <c r="CQ60">
        <f t="shared" si="7"/>
        <v>2068.1</v>
      </c>
      <c r="CR60">
        <f t="shared" si="8"/>
        <v>5415.4</v>
      </c>
    </row>
    <row r="61" spans="15:105" x14ac:dyDescent="0.3">
      <c r="O61">
        <v>41050.5</v>
      </c>
      <c r="P61">
        <v>41050</v>
      </c>
      <c r="Q61">
        <v>-0.5</v>
      </c>
      <c r="R61">
        <v>0</v>
      </c>
      <c r="S61">
        <v>14181</v>
      </c>
      <c r="T61">
        <v>26869.5</v>
      </c>
      <c r="V61">
        <v>41050.199999999997</v>
      </c>
      <c r="W61">
        <v>41050</v>
      </c>
      <c r="X61">
        <v>-0.2</v>
      </c>
      <c r="Y61">
        <v>0</v>
      </c>
      <c r="Z61">
        <v>14013.6</v>
      </c>
      <c r="AA61">
        <v>27036.6</v>
      </c>
      <c r="AC61">
        <v>41050.300000000003</v>
      </c>
      <c r="AD61">
        <v>41050</v>
      </c>
      <c r="AE61">
        <v>-0.3</v>
      </c>
      <c r="AF61">
        <v>0</v>
      </c>
      <c r="AG61">
        <v>1464.5</v>
      </c>
      <c r="AH61">
        <v>39585.9</v>
      </c>
      <c r="BE61">
        <v>10832.8</v>
      </c>
      <c r="BF61">
        <v>10830</v>
      </c>
      <c r="BG61">
        <v>-2.8</v>
      </c>
      <c r="BH61">
        <v>-0.03</v>
      </c>
      <c r="BI61">
        <v>4187.8</v>
      </c>
      <c r="BJ61">
        <v>6645.1</v>
      </c>
      <c r="BL61">
        <f t="shared" si="1"/>
        <v>10830</v>
      </c>
      <c r="BM61">
        <v>10830</v>
      </c>
      <c r="BN61">
        <f t="shared" si="2"/>
        <v>0</v>
      </c>
      <c r="BO61">
        <f t="shared" si="3"/>
        <v>0</v>
      </c>
      <c r="BP61">
        <v>7488.8</v>
      </c>
      <c r="BQ61">
        <v>3340.5</v>
      </c>
      <c r="BS61">
        <f t="shared" si="4"/>
        <v>41269</v>
      </c>
      <c r="BT61">
        <v>41269</v>
      </c>
      <c r="BU61">
        <f t="shared" si="5"/>
        <v>0</v>
      </c>
      <c r="BV61">
        <f t="shared" si="6"/>
        <v>0</v>
      </c>
      <c r="BW61">
        <v>41099.5</v>
      </c>
      <c r="BX61">
        <v>170</v>
      </c>
      <c r="CD61">
        <v>9319.4</v>
      </c>
      <c r="CE61">
        <v>0</v>
      </c>
      <c r="CG61">
        <v>6370.7</v>
      </c>
      <c r="CH61">
        <v>6500</v>
      </c>
      <c r="CI61">
        <v>129.30000000000001</v>
      </c>
      <c r="CJ61">
        <v>1.99</v>
      </c>
      <c r="CK61">
        <v>2458.8000000000002</v>
      </c>
      <c r="CL61">
        <v>0</v>
      </c>
      <c r="CM61">
        <v>360.8</v>
      </c>
      <c r="CN61">
        <v>1544.1</v>
      </c>
      <c r="CO61">
        <v>177.6</v>
      </c>
      <c r="CP61">
        <v>1829.3</v>
      </c>
      <c r="CQ61">
        <f t="shared" si="7"/>
        <v>2997.2000000000003</v>
      </c>
      <c r="CR61">
        <f t="shared" si="8"/>
        <v>3373.3999999999996</v>
      </c>
    </row>
    <row r="62" spans="15:105" x14ac:dyDescent="0.3">
      <c r="O62">
        <v>41051</v>
      </c>
      <c r="P62">
        <v>41050</v>
      </c>
      <c r="Q62">
        <v>-1</v>
      </c>
      <c r="R62">
        <v>0</v>
      </c>
      <c r="S62">
        <v>13128</v>
      </c>
      <c r="T62">
        <v>27923</v>
      </c>
      <c r="V62">
        <v>41050.699999999997</v>
      </c>
      <c r="W62">
        <v>41050</v>
      </c>
      <c r="X62">
        <v>-0.7</v>
      </c>
      <c r="Y62">
        <v>0</v>
      </c>
      <c r="Z62">
        <v>14013.6</v>
      </c>
      <c r="AA62">
        <v>27037.1</v>
      </c>
      <c r="AC62">
        <v>41049.300000000003</v>
      </c>
      <c r="AD62">
        <v>41050</v>
      </c>
      <c r="AE62">
        <v>0.7</v>
      </c>
      <c r="AF62">
        <v>0</v>
      </c>
      <c r="AG62">
        <v>0</v>
      </c>
      <c r="AH62">
        <v>41049.4</v>
      </c>
      <c r="BE62">
        <v>10420.299999999999</v>
      </c>
      <c r="BF62">
        <v>10420</v>
      </c>
      <c r="BG62">
        <v>-0.3</v>
      </c>
      <c r="BH62">
        <v>0</v>
      </c>
      <c r="BI62">
        <v>3649.8</v>
      </c>
      <c r="BJ62">
        <v>6770.6</v>
      </c>
      <c r="BL62">
        <f t="shared" si="1"/>
        <v>10420</v>
      </c>
      <c r="BM62">
        <v>10420</v>
      </c>
      <c r="BN62">
        <f t="shared" si="2"/>
        <v>0</v>
      </c>
      <c r="BO62">
        <f t="shared" si="3"/>
        <v>0</v>
      </c>
      <c r="BP62">
        <v>6688.4</v>
      </c>
      <c r="BQ62">
        <v>3732</v>
      </c>
      <c r="BS62">
        <f t="shared" si="4"/>
        <v>41061</v>
      </c>
      <c r="BT62">
        <v>41061</v>
      </c>
      <c r="BU62">
        <f t="shared" si="5"/>
        <v>0</v>
      </c>
      <c r="BV62">
        <f t="shared" si="6"/>
        <v>0</v>
      </c>
      <c r="BW62">
        <v>39330.5</v>
      </c>
      <c r="BX62">
        <v>1730.5</v>
      </c>
      <c r="CG62">
        <v>6391.2</v>
      </c>
      <c r="CH62">
        <v>7200</v>
      </c>
      <c r="CI62">
        <v>808.8</v>
      </c>
      <c r="CJ62">
        <v>11.23</v>
      </c>
      <c r="CK62">
        <v>1368</v>
      </c>
      <c r="CL62">
        <v>0</v>
      </c>
      <c r="CM62">
        <v>383.3</v>
      </c>
      <c r="CN62">
        <v>1344</v>
      </c>
      <c r="CO62">
        <v>852.6</v>
      </c>
      <c r="CP62">
        <v>2443.1999999999998</v>
      </c>
      <c r="CQ62">
        <f t="shared" si="7"/>
        <v>2603.9</v>
      </c>
      <c r="CR62">
        <f t="shared" si="8"/>
        <v>3787.2</v>
      </c>
    </row>
    <row r="63" spans="15:105" x14ac:dyDescent="0.3">
      <c r="O63">
        <v>41043</v>
      </c>
      <c r="P63">
        <v>41042</v>
      </c>
      <c r="Q63">
        <v>-1</v>
      </c>
      <c r="R63">
        <v>0</v>
      </c>
      <c r="S63">
        <v>13128</v>
      </c>
      <c r="T63">
        <v>27915</v>
      </c>
      <c r="V63">
        <v>41043.199999999997</v>
      </c>
      <c r="W63">
        <v>41042</v>
      </c>
      <c r="X63">
        <v>-1.2</v>
      </c>
      <c r="Y63">
        <v>0</v>
      </c>
      <c r="Z63">
        <v>14051.6</v>
      </c>
      <c r="AA63">
        <v>26991.599999999999</v>
      </c>
      <c r="AC63">
        <v>41041.800000000003</v>
      </c>
      <c r="AD63">
        <v>41042</v>
      </c>
      <c r="AE63">
        <v>0.2</v>
      </c>
      <c r="AF63">
        <v>0</v>
      </c>
      <c r="AG63">
        <v>0</v>
      </c>
      <c r="AH63">
        <v>41041.9</v>
      </c>
      <c r="BE63">
        <v>10299.799999999999</v>
      </c>
      <c r="BF63">
        <v>10300</v>
      </c>
      <c r="BG63">
        <v>0.2</v>
      </c>
      <c r="BH63">
        <v>0</v>
      </c>
      <c r="BI63">
        <v>3890.8</v>
      </c>
      <c r="BJ63">
        <v>6409.2</v>
      </c>
      <c r="BL63">
        <f t="shared" si="1"/>
        <v>10300</v>
      </c>
      <c r="BM63">
        <v>10300</v>
      </c>
      <c r="BN63">
        <f t="shared" si="2"/>
        <v>0</v>
      </c>
      <c r="BO63">
        <f t="shared" si="3"/>
        <v>0</v>
      </c>
      <c r="BP63">
        <v>6276</v>
      </c>
      <c r="BQ63">
        <v>4025.4</v>
      </c>
      <c r="BS63">
        <f t="shared" si="4"/>
        <v>40771</v>
      </c>
      <c r="BT63">
        <v>40771</v>
      </c>
      <c r="BU63">
        <f t="shared" si="5"/>
        <v>0</v>
      </c>
      <c r="BV63">
        <f t="shared" si="6"/>
        <v>0</v>
      </c>
      <c r="BW63">
        <v>37204.5</v>
      </c>
      <c r="BX63">
        <v>3566.5</v>
      </c>
      <c r="CG63">
        <v>5468</v>
      </c>
      <c r="CH63">
        <v>5100</v>
      </c>
      <c r="CI63">
        <v>-368</v>
      </c>
      <c r="CJ63">
        <v>-7.22</v>
      </c>
      <c r="CK63">
        <v>1562.6</v>
      </c>
      <c r="CL63">
        <v>0</v>
      </c>
      <c r="CM63">
        <v>269.7</v>
      </c>
      <c r="CN63">
        <v>1393.9</v>
      </c>
      <c r="CO63">
        <v>525.9</v>
      </c>
      <c r="CP63">
        <v>1715.7</v>
      </c>
      <c r="CQ63">
        <f t="shared" si="7"/>
        <v>2358.1999999999998</v>
      </c>
      <c r="CR63">
        <f t="shared" si="8"/>
        <v>3109.6000000000004</v>
      </c>
    </row>
    <row r="64" spans="15:105" x14ac:dyDescent="0.3">
      <c r="O64">
        <v>40852</v>
      </c>
      <c r="P64">
        <v>40851</v>
      </c>
      <c r="Q64">
        <v>-1</v>
      </c>
      <c r="R64">
        <v>0</v>
      </c>
      <c r="S64">
        <v>13192.5</v>
      </c>
      <c r="T64">
        <v>27659.5</v>
      </c>
      <c r="V64">
        <v>40851.199999999997</v>
      </c>
      <c r="W64">
        <v>40851</v>
      </c>
      <c r="X64">
        <v>-0.2</v>
      </c>
      <c r="Y64">
        <v>0</v>
      </c>
      <c r="Z64">
        <v>14051.6</v>
      </c>
      <c r="AA64">
        <v>26799.599999999999</v>
      </c>
      <c r="AC64">
        <v>40850.800000000003</v>
      </c>
      <c r="AD64">
        <v>40851</v>
      </c>
      <c r="AE64">
        <v>0.2</v>
      </c>
      <c r="AF64">
        <v>0</v>
      </c>
      <c r="AG64">
        <v>0</v>
      </c>
      <c r="AH64">
        <v>40850.9</v>
      </c>
      <c r="BE64">
        <v>10360.299999999999</v>
      </c>
      <c r="BF64">
        <v>10360</v>
      </c>
      <c r="BG64">
        <v>-0.3</v>
      </c>
      <c r="BH64">
        <v>0</v>
      </c>
      <c r="BI64">
        <v>4213.8</v>
      </c>
      <c r="BJ64">
        <v>6146.8</v>
      </c>
      <c r="BL64">
        <f t="shared" si="1"/>
        <v>10360</v>
      </c>
      <c r="BM64">
        <v>10360</v>
      </c>
      <c r="BN64">
        <f t="shared" si="2"/>
        <v>0</v>
      </c>
      <c r="BO64">
        <f t="shared" si="3"/>
        <v>0</v>
      </c>
      <c r="BP64">
        <v>6520.9</v>
      </c>
      <c r="BQ64">
        <v>3838.4</v>
      </c>
      <c r="BS64">
        <f t="shared" si="4"/>
        <v>41201</v>
      </c>
      <c r="BT64">
        <v>41201</v>
      </c>
      <c r="BU64">
        <f t="shared" si="5"/>
        <v>0</v>
      </c>
      <c r="BV64">
        <f t="shared" si="6"/>
        <v>0</v>
      </c>
      <c r="BW64">
        <v>35460.5</v>
      </c>
      <c r="BX64">
        <v>5740</v>
      </c>
      <c r="CG64">
        <v>5518.5</v>
      </c>
      <c r="CH64">
        <v>4500</v>
      </c>
      <c r="CI64">
        <v>-1018.5</v>
      </c>
      <c r="CJ64">
        <v>-22.63</v>
      </c>
      <c r="CK64">
        <v>707</v>
      </c>
      <c r="CL64">
        <v>432.8</v>
      </c>
      <c r="CM64">
        <v>253.7</v>
      </c>
      <c r="CN64">
        <v>1587.6</v>
      </c>
      <c r="CO64">
        <v>432.3</v>
      </c>
      <c r="CP64">
        <v>2105</v>
      </c>
      <c r="CQ64">
        <f t="shared" si="7"/>
        <v>1393</v>
      </c>
      <c r="CR64">
        <f t="shared" si="8"/>
        <v>4125.3999999999996</v>
      </c>
    </row>
    <row r="65" spans="15:96" x14ac:dyDescent="0.3">
      <c r="O65">
        <v>40583</v>
      </c>
      <c r="P65">
        <v>40582</v>
      </c>
      <c r="Q65">
        <v>-1</v>
      </c>
      <c r="R65">
        <v>0</v>
      </c>
      <c r="S65">
        <v>13008.5</v>
      </c>
      <c r="T65">
        <v>27574.5</v>
      </c>
      <c r="V65">
        <v>40582.199999999997</v>
      </c>
      <c r="W65">
        <v>40582</v>
      </c>
      <c r="X65">
        <v>-0.2</v>
      </c>
      <c r="Y65">
        <v>0</v>
      </c>
      <c r="Z65">
        <v>13729.6</v>
      </c>
      <c r="AA65">
        <v>26852.6</v>
      </c>
      <c r="AC65">
        <v>40581.300000000003</v>
      </c>
      <c r="AD65">
        <v>40582</v>
      </c>
      <c r="AE65">
        <v>0.7</v>
      </c>
      <c r="AF65">
        <v>0</v>
      </c>
      <c r="AG65">
        <v>1492</v>
      </c>
      <c r="AH65">
        <v>39089.4</v>
      </c>
      <c r="BE65">
        <v>10819.8</v>
      </c>
      <c r="BF65">
        <v>10820</v>
      </c>
      <c r="BG65">
        <v>0.2</v>
      </c>
      <c r="BH65">
        <v>0</v>
      </c>
      <c r="BI65">
        <v>4367.8</v>
      </c>
      <c r="BJ65">
        <v>6452.1</v>
      </c>
      <c r="BL65">
        <f t="shared" si="1"/>
        <v>10820</v>
      </c>
      <c r="BM65">
        <v>10820</v>
      </c>
      <c r="BN65">
        <f t="shared" si="2"/>
        <v>0</v>
      </c>
      <c r="BO65">
        <f t="shared" si="3"/>
        <v>0</v>
      </c>
      <c r="BP65">
        <v>6317.9</v>
      </c>
      <c r="BQ65">
        <v>4501.8999999999996</v>
      </c>
      <c r="BS65" s="5"/>
      <c r="BW65">
        <v>39531</v>
      </c>
      <c r="BX65">
        <v>5459.5</v>
      </c>
      <c r="CG65">
        <v>5846.8</v>
      </c>
      <c r="CH65">
        <v>4900</v>
      </c>
      <c r="CI65">
        <v>-946.8</v>
      </c>
      <c r="CJ65">
        <v>-19.32</v>
      </c>
      <c r="CK65">
        <v>1227.9000000000001</v>
      </c>
      <c r="CL65">
        <v>542.9</v>
      </c>
      <c r="CM65">
        <v>360.8</v>
      </c>
      <c r="CN65">
        <v>1513.6</v>
      </c>
      <c r="CO65">
        <v>547.4</v>
      </c>
      <c r="CP65">
        <v>1654.2</v>
      </c>
      <c r="CQ65">
        <f t="shared" si="7"/>
        <v>2136.1</v>
      </c>
      <c r="CR65">
        <f t="shared" si="8"/>
        <v>3710.7</v>
      </c>
    </row>
    <row r="66" spans="15:96" x14ac:dyDescent="0.3">
      <c r="O66">
        <v>41444.5</v>
      </c>
      <c r="P66">
        <v>41444</v>
      </c>
      <c r="Q66">
        <v>-0.5</v>
      </c>
      <c r="R66">
        <v>0</v>
      </c>
      <c r="S66">
        <v>950</v>
      </c>
      <c r="T66">
        <v>40494.5</v>
      </c>
      <c r="V66">
        <v>41444.699999999997</v>
      </c>
      <c r="W66">
        <v>41444</v>
      </c>
      <c r="X66">
        <v>-0.7</v>
      </c>
      <c r="Y66">
        <v>0</v>
      </c>
      <c r="Z66">
        <v>1133.5</v>
      </c>
      <c r="AA66">
        <v>40311.1</v>
      </c>
      <c r="AC66">
        <v>41444.800000000003</v>
      </c>
      <c r="AD66">
        <v>41444</v>
      </c>
      <c r="AE66">
        <v>-0.8</v>
      </c>
      <c r="AF66">
        <v>0</v>
      </c>
      <c r="AG66">
        <v>0</v>
      </c>
      <c r="AH66">
        <v>41444.9</v>
      </c>
      <c r="BE66">
        <v>11269.3</v>
      </c>
      <c r="BF66">
        <v>11270</v>
      </c>
      <c r="BG66">
        <v>0.7</v>
      </c>
      <c r="BH66">
        <v>0.01</v>
      </c>
      <c r="BI66">
        <v>4778.2</v>
      </c>
      <c r="BJ66">
        <v>6491.1</v>
      </c>
      <c r="BL66">
        <f t="shared" si="1"/>
        <v>11270</v>
      </c>
      <c r="BM66">
        <v>11270</v>
      </c>
      <c r="BN66">
        <f t="shared" si="2"/>
        <v>0</v>
      </c>
      <c r="BO66">
        <f t="shared" si="3"/>
        <v>0</v>
      </c>
      <c r="BP66">
        <v>7041.3</v>
      </c>
      <c r="BQ66">
        <v>4228.3999999999996</v>
      </c>
      <c r="BS66" s="5"/>
      <c r="BW66">
        <v>38152</v>
      </c>
      <c r="BX66">
        <v>5459.5</v>
      </c>
      <c r="CG66">
        <v>6756.9</v>
      </c>
      <c r="CH66">
        <v>8900</v>
      </c>
      <c r="CI66">
        <v>2143.1</v>
      </c>
      <c r="CJ66">
        <v>24.08</v>
      </c>
      <c r="CK66">
        <v>599.9</v>
      </c>
      <c r="CL66">
        <v>1427</v>
      </c>
      <c r="CM66">
        <v>383.3</v>
      </c>
      <c r="CN66">
        <v>1344</v>
      </c>
      <c r="CO66">
        <v>1400</v>
      </c>
      <c r="CP66">
        <v>1602.6</v>
      </c>
      <c r="CQ66">
        <f t="shared" si="7"/>
        <v>2383.1999999999998</v>
      </c>
      <c r="CR66">
        <f t="shared" si="8"/>
        <v>4373.6000000000004</v>
      </c>
    </row>
    <row r="67" spans="15:96" x14ac:dyDescent="0.3">
      <c r="O67">
        <v>41261</v>
      </c>
      <c r="P67">
        <v>41260</v>
      </c>
      <c r="Q67">
        <v>-1</v>
      </c>
      <c r="R67">
        <v>0</v>
      </c>
      <c r="S67">
        <v>859</v>
      </c>
      <c r="T67">
        <v>40402</v>
      </c>
      <c r="V67">
        <v>41260.699999999997</v>
      </c>
      <c r="W67">
        <v>41260</v>
      </c>
      <c r="X67">
        <v>-0.7</v>
      </c>
      <c r="Y67">
        <v>0</v>
      </c>
      <c r="Z67">
        <v>38</v>
      </c>
      <c r="AA67">
        <v>41222.699999999997</v>
      </c>
      <c r="AC67">
        <v>41259.800000000003</v>
      </c>
      <c r="AD67">
        <v>41260</v>
      </c>
      <c r="AE67">
        <v>0.2</v>
      </c>
      <c r="AF67">
        <v>0</v>
      </c>
      <c r="AG67">
        <v>0</v>
      </c>
      <c r="AH67">
        <v>41259.9</v>
      </c>
      <c r="BE67">
        <v>11729.7</v>
      </c>
      <c r="BF67">
        <v>11730</v>
      </c>
      <c r="BG67">
        <v>0.3</v>
      </c>
      <c r="BH67">
        <v>0</v>
      </c>
      <c r="BI67">
        <v>6358.6</v>
      </c>
      <c r="BJ67">
        <v>5371.2</v>
      </c>
      <c r="BL67">
        <f t="shared" si="1"/>
        <v>11730</v>
      </c>
      <c r="BM67">
        <v>11730</v>
      </c>
      <c r="BN67">
        <f t="shared" si="2"/>
        <v>0</v>
      </c>
      <c r="BO67">
        <f t="shared" si="3"/>
        <v>0</v>
      </c>
      <c r="BP67">
        <v>7766.8</v>
      </c>
      <c r="BQ67">
        <v>3963.4</v>
      </c>
      <c r="BS67" s="5"/>
      <c r="CG67">
        <v>7884.8</v>
      </c>
      <c r="CH67">
        <v>9500</v>
      </c>
      <c r="CI67">
        <v>1615.2</v>
      </c>
      <c r="CJ67">
        <v>17</v>
      </c>
      <c r="CK67">
        <v>2351.6999999999998</v>
      </c>
      <c r="CL67">
        <v>1029.3</v>
      </c>
      <c r="CM67">
        <v>498.9</v>
      </c>
      <c r="CN67">
        <v>1360.9</v>
      </c>
      <c r="CO67">
        <v>852.6</v>
      </c>
      <c r="CP67">
        <v>1791.3</v>
      </c>
      <c r="CQ67">
        <f t="shared" si="7"/>
        <v>3703.2</v>
      </c>
      <c r="CR67">
        <f t="shared" si="8"/>
        <v>4181.5</v>
      </c>
    </row>
    <row r="68" spans="15:96" x14ac:dyDescent="0.3">
      <c r="O68">
        <v>41261</v>
      </c>
      <c r="P68">
        <v>41260</v>
      </c>
      <c r="Q68">
        <v>-1</v>
      </c>
      <c r="R68">
        <v>0</v>
      </c>
      <c r="S68">
        <v>15196</v>
      </c>
      <c r="T68">
        <v>26065</v>
      </c>
      <c r="V68">
        <v>41260.199999999997</v>
      </c>
      <c r="W68">
        <v>41260</v>
      </c>
      <c r="X68">
        <v>-0.2</v>
      </c>
      <c r="Y68">
        <v>0</v>
      </c>
      <c r="Z68">
        <v>14049.6</v>
      </c>
      <c r="AA68">
        <v>27210.6</v>
      </c>
      <c r="AC68">
        <v>41260.300000000003</v>
      </c>
      <c r="AD68">
        <v>41260</v>
      </c>
      <c r="AE68">
        <v>-0.3</v>
      </c>
      <c r="AF68">
        <v>0</v>
      </c>
      <c r="AG68">
        <v>4274.5</v>
      </c>
      <c r="AH68">
        <v>36985.9</v>
      </c>
      <c r="BE68">
        <v>12159.2</v>
      </c>
      <c r="BF68">
        <v>12160</v>
      </c>
      <c r="BG68">
        <v>0.8</v>
      </c>
      <c r="BH68">
        <v>0.01</v>
      </c>
      <c r="BI68">
        <v>8324.5</v>
      </c>
      <c r="BJ68">
        <v>3834.8</v>
      </c>
      <c r="BL68">
        <f t="shared" si="1"/>
        <v>12160</v>
      </c>
      <c r="BM68">
        <v>12160</v>
      </c>
      <c r="BN68">
        <f t="shared" si="2"/>
        <v>0</v>
      </c>
      <c r="BO68">
        <f t="shared" si="3"/>
        <v>0</v>
      </c>
      <c r="BP68">
        <v>8118.4</v>
      </c>
      <c r="BQ68">
        <v>4042</v>
      </c>
      <c r="BS68" s="5"/>
      <c r="CG68">
        <v>8005.4</v>
      </c>
      <c r="CH68">
        <v>8000</v>
      </c>
      <c r="CI68">
        <v>-5.4</v>
      </c>
      <c r="CJ68">
        <v>-7.0000000000000007E-2</v>
      </c>
      <c r="CK68">
        <v>2923.2</v>
      </c>
      <c r="CL68">
        <v>1029.3</v>
      </c>
      <c r="CM68">
        <v>388.8</v>
      </c>
      <c r="CN68">
        <v>1513.6</v>
      </c>
      <c r="CO68">
        <v>852.6</v>
      </c>
      <c r="CP68">
        <v>1297.9000000000001</v>
      </c>
      <c r="CQ68">
        <f t="shared" si="7"/>
        <v>4164.6000000000004</v>
      </c>
      <c r="CR68">
        <f t="shared" si="8"/>
        <v>3840.7999999999997</v>
      </c>
    </row>
    <row r="69" spans="15:96" x14ac:dyDescent="0.3">
      <c r="O69">
        <v>41260</v>
      </c>
      <c r="P69">
        <v>41260</v>
      </c>
      <c r="Q69">
        <v>0</v>
      </c>
      <c r="R69">
        <v>0</v>
      </c>
      <c r="S69">
        <v>15075</v>
      </c>
      <c r="T69">
        <v>26185</v>
      </c>
      <c r="V69">
        <v>41260.199999999997</v>
      </c>
      <c r="W69">
        <v>41260</v>
      </c>
      <c r="X69">
        <v>-0.2</v>
      </c>
      <c r="Y69">
        <v>0</v>
      </c>
      <c r="Z69">
        <v>14280.1</v>
      </c>
      <c r="AA69">
        <v>26980.1</v>
      </c>
      <c r="AC69">
        <v>41260.300000000003</v>
      </c>
      <c r="AD69">
        <v>41260</v>
      </c>
      <c r="AE69">
        <v>-0.3</v>
      </c>
      <c r="AF69">
        <v>0</v>
      </c>
      <c r="AG69">
        <v>7514</v>
      </c>
      <c r="AH69">
        <v>33746.400000000001</v>
      </c>
      <c r="BE69">
        <v>12510.2</v>
      </c>
      <c r="BF69">
        <v>12510</v>
      </c>
      <c r="BG69">
        <v>-0.2</v>
      </c>
      <c r="BH69">
        <v>0</v>
      </c>
      <c r="BI69">
        <v>9296.9</v>
      </c>
      <c r="BJ69">
        <v>3213.4</v>
      </c>
      <c r="BL69">
        <f t="shared" si="1"/>
        <v>12510</v>
      </c>
      <c r="BM69">
        <v>12510</v>
      </c>
      <c r="BN69">
        <f t="shared" si="2"/>
        <v>0</v>
      </c>
      <c r="BO69">
        <f t="shared" si="3"/>
        <v>0</v>
      </c>
      <c r="BP69">
        <v>8066.3</v>
      </c>
      <c r="BQ69">
        <v>4444</v>
      </c>
      <c r="BS69" s="5"/>
      <c r="CG69">
        <v>7833.2</v>
      </c>
      <c r="CH69">
        <v>8300</v>
      </c>
      <c r="CI69">
        <v>466.8</v>
      </c>
      <c r="CJ69">
        <v>5.62</v>
      </c>
      <c r="CK69">
        <v>2027</v>
      </c>
      <c r="CL69">
        <v>743.1</v>
      </c>
      <c r="CM69">
        <v>637</v>
      </c>
      <c r="CN69">
        <v>1344</v>
      </c>
      <c r="CO69">
        <v>1513.6</v>
      </c>
      <c r="CP69">
        <v>1568.6</v>
      </c>
      <c r="CQ69">
        <f t="shared" si="7"/>
        <v>4177.6000000000004</v>
      </c>
      <c r="CR69">
        <f t="shared" si="8"/>
        <v>3655.7</v>
      </c>
    </row>
    <row r="70" spans="15:96" x14ac:dyDescent="0.3">
      <c r="O70">
        <v>40830.5</v>
      </c>
      <c r="P70">
        <v>40830</v>
      </c>
      <c r="Q70">
        <v>-0.5</v>
      </c>
      <c r="R70">
        <v>0</v>
      </c>
      <c r="S70">
        <v>26139.5</v>
      </c>
      <c r="T70">
        <v>14691</v>
      </c>
      <c r="V70">
        <v>40830.199999999997</v>
      </c>
      <c r="W70">
        <v>40830</v>
      </c>
      <c r="X70">
        <v>-0.2</v>
      </c>
      <c r="Y70">
        <v>0</v>
      </c>
      <c r="Z70">
        <v>14051.6</v>
      </c>
      <c r="AA70">
        <v>26778.6</v>
      </c>
      <c r="AC70">
        <v>40830.800000000003</v>
      </c>
      <c r="AD70">
        <v>40830</v>
      </c>
      <c r="AE70">
        <v>-0.8</v>
      </c>
      <c r="AF70">
        <v>0</v>
      </c>
      <c r="AG70">
        <v>8645.5</v>
      </c>
      <c r="AH70">
        <v>32185.4</v>
      </c>
      <c r="BE70">
        <v>12489.7</v>
      </c>
      <c r="BF70">
        <v>12490</v>
      </c>
      <c r="BG70">
        <v>0.3</v>
      </c>
      <c r="BH70">
        <v>0</v>
      </c>
      <c r="BI70">
        <v>9200.4</v>
      </c>
      <c r="BJ70">
        <v>3289.4</v>
      </c>
      <c r="BL70">
        <f t="shared" si="1"/>
        <v>12490</v>
      </c>
      <c r="BM70">
        <v>12490</v>
      </c>
      <c r="BN70">
        <f t="shared" si="2"/>
        <v>0</v>
      </c>
      <c r="BO70">
        <f t="shared" si="3"/>
        <v>0</v>
      </c>
      <c r="BP70">
        <v>8298.7000000000007</v>
      </c>
      <c r="BQ70">
        <v>4191.3999999999996</v>
      </c>
      <c r="BS70" s="5"/>
      <c r="CG70">
        <v>6026.4</v>
      </c>
      <c r="CH70">
        <v>5600</v>
      </c>
      <c r="CI70">
        <v>-426.4</v>
      </c>
      <c r="CJ70">
        <v>-7.61</v>
      </c>
      <c r="CK70">
        <v>2335.6999999999998</v>
      </c>
      <c r="CL70">
        <v>0</v>
      </c>
      <c r="CM70">
        <v>162.6</v>
      </c>
      <c r="CN70">
        <v>1360.9</v>
      </c>
      <c r="CO70">
        <v>987.7</v>
      </c>
      <c r="CP70">
        <v>1179.4000000000001</v>
      </c>
      <c r="CQ70">
        <f t="shared" si="7"/>
        <v>3486</v>
      </c>
      <c r="CR70">
        <f t="shared" si="8"/>
        <v>2540.3000000000002</v>
      </c>
    </row>
    <row r="71" spans="15:96" x14ac:dyDescent="0.3">
      <c r="O71">
        <v>40804.5</v>
      </c>
      <c r="P71">
        <v>40804</v>
      </c>
      <c r="Q71">
        <v>-0.5</v>
      </c>
      <c r="R71">
        <v>0</v>
      </c>
      <c r="S71">
        <v>26368.5</v>
      </c>
      <c r="T71">
        <v>14436</v>
      </c>
      <c r="V71">
        <v>40804.699999999997</v>
      </c>
      <c r="W71">
        <v>40804</v>
      </c>
      <c r="X71">
        <v>-0.7</v>
      </c>
      <c r="Y71">
        <v>0</v>
      </c>
      <c r="Z71">
        <v>14051.6</v>
      </c>
      <c r="AA71">
        <v>26753.1</v>
      </c>
      <c r="AC71">
        <v>40804.300000000003</v>
      </c>
      <c r="AD71">
        <v>40804</v>
      </c>
      <c r="AE71">
        <v>-0.3</v>
      </c>
      <c r="AF71">
        <v>0</v>
      </c>
      <c r="AG71">
        <v>8639.5</v>
      </c>
      <c r="AH71">
        <v>32164.9</v>
      </c>
      <c r="BE71">
        <v>11840.2</v>
      </c>
      <c r="BF71">
        <v>11840</v>
      </c>
      <c r="BG71">
        <v>-0.2</v>
      </c>
      <c r="BH71">
        <v>0</v>
      </c>
      <c r="BI71">
        <v>8174.9</v>
      </c>
      <c r="BJ71">
        <v>3665.5</v>
      </c>
      <c r="BL71">
        <f t="shared" si="1"/>
        <v>11840</v>
      </c>
      <c r="BM71">
        <v>11840</v>
      </c>
      <c r="BN71">
        <f t="shared" si="2"/>
        <v>0</v>
      </c>
      <c r="BO71">
        <f t="shared" si="3"/>
        <v>0</v>
      </c>
      <c r="BP71">
        <v>8288.7999999999993</v>
      </c>
      <c r="BQ71">
        <v>3551.9</v>
      </c>
      <c r="BS71" s="5"/>
      <c r="CG71">
        <v>6320.6</v>
      </c>
      <c r="CH71">
        <v>6500</v>
      </c>
      <c r="CI71">
        <v>179.4</v>
      </c>
      <c r="CJ71">
        <v>2.76</v>
      </c>
      <c r="CK71">
        <v>2885.2</v>
      </c>
      <c r="CL71">
        <v>111.6</v>
      </c>
      <c r="CM71">
        <v>138.1</v>
      </c>
      <c r="CN71">
        <v>1513.6</v>
      </c>
      <c r="CO71">
        <v>547.4</v>
      </c>
      <c r="CP71">
        <v>1124.8</v>
      </c>
      <c r="CQ71">
        <f t="shared" si="7"/>
        <v>3570.7</v>
      </c>
      <c r="CR71">
        <f t="shared" si="8"/>
        <v>2750</v>
      </c>
    </row>
    <row r="72" spans="15:96" x14ac:dyDescent="0.3">
      <c r="O72">
        <v>40767</v>
      </c>
      <c r="P72">
        <v>40767</v>
      </c>
      <c r="Q72">
        <v>0</v>
      </c>
      <c r="R72">
        <v>0</v>
      </c>
      <c r="S72">
        <v>14983</v>
      </c>
      <c r="T72">
        <v>25784</v>
      </c>
      <c r="V72">
        <v>40767.199999999997</v>
      </c>
      <c r="W72">
        <v>40767</v>
      </c>
      <c r="X72">
        <v>-0.2</v>
      </c>
      <c r="Y72">
        <v>0</v>
      </c>
      <c r="Z72">
        <v>1064.5</v>
      </c>
      <c r="AA72">
        <v>39702.6</v>
      </c>
      <c r="AC72">
        <v>40767.300000000003</v>
      </c>
      <c r="AD72">
        <v>40767</v>
      </c>
      <c r="AE72">
        <v>-0.3</v>
      </c>
      <c r="AF72">
        <v>0</v>
      </c>
      <c r="AG72">
        <v>11604</v>
      </c>
      <c r="AH72">
        <v>29163.4</v>
      </c>
      <c r="BE72">
        <v>11129.8</v>
      </c>
      <c r="BF72">
        <v>11130</v>
      </c>
      <c r="BG72">
        <v>0.2</v>
      </c>
      <c r="BH72">
        <v>0</v>
      </c>
      <c r="BI72">
        <v>6408.1</v>
      </c>
      <c r="BJ72">
        <v>4721.8</v>
      </c>
      <c r="BL72">
        <f t="shared" si="1"/>
        <v>11130</v>
      </c>
      <c r="BM72">
        <v>11130</v>
      </c>
      <c r="BN72">
        <f t="shared" si="2"/>
        <v>0</v>
      </c>
      <c r="BO72">
        <f t="shared" si="3"/>
        <v>0</v>
      </c>
      <c r="BP72">
        <v>7893.3</v>
      </c>
      <c r="BQ72">
        <v>3236.4</v>
      </c>
      <c r="BS72" s="5"/>
      <c r="CG72">
        <v>7091.2</v>
      </c>
      <c r="CH72">
        <v>6800</v>
      </c>
      <c r="CI72">
        <v>-291.2</v>
      </c>
      <c r="CJ72">
        <v>-4.28</v>
      </c>
      <c r="CK72">
        <v>2632.9</v>
      </c>
      <c r="CL72">
        <v>0</v>
      </c>
      <c r="CM72">
        <v>383.3</v>
      </c>
      <c r="CN72">
        <v>1258.5</v>
      </c>
      <c r="CO72">
        <v>1400</v>
      </c>
      <c r="CP72">
        <v>1416.5</v>
      </c>
      <c r="CQ72">
        <f t="shared" si="7"/>
        <v>4416.2000000000007</v>
      </c>
      <c r="CR72">
        <f t="shared" si="8"/>
        <v>2675</v>
      </c>
    </row>
    <row r="73" spans="15:96" x14ac:dyDescent="0.3">
      <c r="O73">
        <v>41000.5</v>
      </c>
      <c r="P73">
        <v>41000</v>
      </c>
      <c r="Q73">
        <v>-0.5</v>
      </c>
      <c r="R73">
        <v>0</v>
      </c>
      <c r="S73">
        <v>14743.5</v>
      </c>
      <c r="T73">
        <v>26257</v>
      </c>
      <c r="V73">
        <v>41000.199999999997</v>
      </c>
      <c r="W73">
        <v>41000</v>
      </c>
      <c r="X73">
        <v>-0.2</v>
      </c>
      <c r="Y73">
        <v>0</v>
      </c>
      <c r="Z73">
        <v>1130</v>
      </c>
      <c r="AA73">
        <v>39870.1</v>
      </c>
      <c r="AC73">
        <v>41000.300000000003</v>
      </c>
      <c r="AD73">
        <v>41000</v>
      </c>
      <c r="AE73">
        <v>-0.3</v>
      </c>
      <c r="AF73">
        <v>0</v>
      </c>
      <c r="AG73">
        <v>12819.5</v>
      </c>
      <c r="AH73">
        <v>28180.9</v>
      </c>
      <c r="BE73">
        <v>10861.3</v>
      </c>
      <c r="BF73">
        <v>10860</v>
      </c>
      <c r="BG73">
        <v>-1.3</v>
      </c>
      <c r="BH73">
        <v>-0.01</v>
      </c>
      <c r="BI73">
        <v>4477.8</v>
      </c>
      <c r="BJ73">
        <v>6383.6</v>
      </c>
      <c r="BL73">
        <f t="shared" si="1"/>
        <v>10860</v>
      </c>
      <c r="BM73">
        <v>10860</v>
      </c>
      <c r="BN73">
        <f t="shared" si="2"/>
        <v>0</v>
      </c>
      <c r="BO73">
        <f t="shared" si="3"/>
        <v>0</v>
      </c>
      <c r="BP73">
        <v>7260.3</v>
      </c>
      <c r="BQ73">
        <v>3599</v>
      </c>
      <c r="BS73" s="5"/>
      <c r="CG73">
        <v>6240.1</v>
      </c>
      <c r="CH73">
        <v>7600</v>
      </c>
      <c r="CI73">
        <v>1359.9</v>
      </c>
      <c r="CJ73">
        <v>17.89</v>
      </c>
      <c r="CK73">
        <v>1546.2</v>
      </c>
      <c r="CL73">
        <v>761.1</v>
      </c>
      <c r="CM73">
        <v>486.4</v>
      </c>
      <c r="CN73">
        <v>1339</v>
      </c>
      <c r="CO73">
        <v>852.6</v>
      </c>
      <c r="CP73">
        <v>1254.9000000000001</v>
      </c>
      <c r="CQ73">
        <f t="shared" si="7"/>
        <v>2885.2</v>
      </c>
      <c r="CR73">
        <f t="shared" si="8"/>
        <v>3355</v>
      </c>
    </row>
    <row r="74" spans="15:96" x14ac:dyDescent="0.3">
      <c r="O74">
        <v>40878</v>
      </c>
      <c r="P74">
        <v>40878</v>
      </c>
      <c r="Q74">
        <v>0</v>
      </c>
      <c r="R74">
        <v>0</v>
      </c>
      <c r="S74">
        <v>15313</v>
      </c>
      <c r="T74">
        <v>25565</v>
      </c>
      <c r="V74">
        <v>40877.699999999997</v>
      </c>
      <c r="W74">
        <v>40878</v>
      </c>
      <c r="X74">
        <v>0.3</v>
      </c>
      <c r="Y74">
        <v>0</v>
      </c>
      <c r="Z74">
        <v>331</v>
      </c>
      <c r="AA74">
        <v>40546.699999999997</v>
      </c>
      <c r="AC74">
        <v>40877.800000000003</v>
      </c>
      <c r="AD74">
        <v>40878</v>
      </c>
      <c r="AE74">
        <v>0.2</v>
      </c>
      <c r="AF74">
        <v>0</v>
      </c>
      <c r="AG74">
        <v>9776</v>
      </c>
      <c r="AH74">
        <v>31101.9</v>
      </c>
      <c r="BE74">
        <v>10400.799999999999</v>
      </c>
      <c r="BF74">
        <v>10400</v>
      </c>
      <c r="BG74">
        <v>-0.8</v>
      </c>
      <c r="BH74">
        <v>-0.01</v>
      </c>
      <c r="BI74">
        <v>3365.4</v>
      </c>
      <c r="BJ74">
        <v>7035.6</v>
      </c>
      <c r="BL74">
        <f t="shared" si="1"/>
        <v>10400</v>
      </c>
      <c r="BM74">
        <v>10400</v>
      </c>
      <c r="BN74">
        <f t="shared" si="2"/>
        <v>0</v>
      </c>
      <c r="BO74">
        <f t="shared" si="3"/>
        <v>0</v>
      </c>
      <c r="BP74">
        <v>6588.9</v>
      </c>
      <c r="BQ74">
        <v>3811</v>
      </c>
      <c r="BS74" s="5"/>
      <c r="CG74">
        <v>6905.1</v>
      </c>
      <c r="CH74">
        <v>6900</v>
      </c>
      <c r="CI74">
        <v>-5.0999999999999996</v>
      </c>
      <c r="CJ74">
        <v>-7.0000000000000007E-2</v>
      </c>
      <c r="CK74">
        <v>1623.7</v>
      </c>
      <c r="CL74">
        <v>393.8</v>
      </c>
      <c r="CM74">
        <v>765.1</v>
      </c>
      <c r="CN74">
        <v>1587.6</v>
      </c>
      <c r="CO74">
        <v>966.2</v>
      </c>
      <c r="CP74">
        <v>1568.6</v>
      </c>
      <c r="CQ74">
        <f t="shared" si="7"/>
        <v>3355</v>
      </c>
      <c r="CR74">
        <f t="shared" si="8"/>
        <v>3550</v>
      </c>
    </row>
    <row r="75" spans="15:96" x14ac:dyDescent="0.3">
      <c r="O75">
        <v>40878</v>
      </c>
      <c r="P75">
        <v>40878</v>
      </c>
      <c r="Q75">
        <v>0</v>
      </c>
      <c r="R75">
        <v>0</v>
      </c>
      <c r="S75">
        <v>28019.5</v>
      </c>
      <c r="T75">
        <v>12858.5</v>
      </c>
      <c r="V75">
        <v>40878.199999999997</v>
      </c>
      <c r="W75">
        <v>40878</v>
      </c>
      <c r="X75">
        <v>-0.2</v>
      </c>
      <c r="Y75">
        <v>0</v>
      </c>
      <c r="Z75">
        <v>13916.1</v>
      </c>
      <c r="AA75">
        <v>26962.1</v>
      </c>
      <c r="AC75">
        <v>40877.800000000003</v>
      </c>
      <c r="AD75">
        <v>40878</v>
      </c>
      <c r="AE75">
        <v>0.2</v>
      </c>
      <c r="AF75">
        <v>0</v>
      </c>
      <c r="AG75">
        <v>10040.5</v>
      </c>
      <c r="AH75">
        <v>30837.4</v>
      </c>
      <c r="BE75">
        <v>10040.299999999999</v>
      </c>
      <c r="BF75">
        <v>10040</v>
      </c>
      <c r="BG75">
        <v>-0.3</v>
      </c>
      <c r="BH75">
        <v>0</v>
      </c>
      <c r="BI75">
        <v>3454.3</v>
      </c>
      <c r="BJ75">
        <v>6586.2</v>
      </c>
      <c r="BL75">
        <f t="shared" ref="BL75:BL138" si="19">BM75</f>
        <v>10040</v>
      </c>
      <c r="BM75">
        <v>10040</v>
      </c>
      <c r="BN75">
        <f t="shared" ref="BN75:BN138" si="20">BL75-BM75</f>
        <v>0</v>
      </c>
      <c r="BO75">
        <f t="shared" ref="BO75:BO138" si="21">BN75/BM75</f>
        <v>0</v>
      </c>
      <c r="BP75">
        <v>5922</v>
      </c>
      <c r="BQ75">
        <v>4118.5</v>
      </c>
      <c r="BS75" s="5"/>
      <c r="CG75">
        <v>5632.1</v>
      </c>
      <c r="CH75">
        <v>6600</v>
      </c>
      <c r="CI75">
        <v>967.9</v>
      </c>
      <c r="CJ75">
        <v>14.67</v>
      </c>
      <c r="CK75">
        <v>777.6</v>
      </c>
      <c r="CL75">
        <v>393.8</v>
      </c>
      <c r="CM75">
        <v>162.6</v>
      </c>
      <c r="CN75">
        <v>1123.8</v>
      </c>
      <c r="CO75">
        <v>1400</v>
      </c>
      <c r="CP75">
        <v>1774.3</v>
      </c>
      <c r="CQ75">
        <f t="shared" ref="CQ75:CQ126" si="22">CK75+CM75+CO75</f>
        <v>2340.1999999999998</v>
      </c>
      <c r="CR75">
        <f t="shared" ref="CR75:CR126" si="23">CL75+CN75+CP75</f>
        <v>3291.8999999999996</v>
      </c>
    </row>
    <row r="76" spans="15:96" x14ac:dyDescent="0.3">
      <c r="O76">
        <v>40878</v>
      </c>
      <c r="P76">
        <v>40878</v>
      </c>
      <c r="Q76">
        <v>0</v>
      </c>
      <c r="R76">
        <v>0</v>
      </c>
      <c r="S76">
        <v>21463.5</v>
      </c>
      <c r="T76">
        <v>19414.5</v>
      </c>
      <c r="V76">
        <v>40878.199999999997</v>
      </c>
      <c r="W76">
        <v>40878</v>
      </c>
      <c r="X76">
        <v>-0.2</v>
      </c>
      <c r="Y76">
        <v>0</v>
      </c>
      <c r="Z76">
        <v>7284</v>
      </c>
      <c r="AA76">
        <v>33594.1</v>
      </c>
      <c r="AC76">
        <v>40877.300000000003</v>
      </c>
      <c r="AD76">
        <v>40878</v>
      </c>
      <c r="AE76">
        <v>0.7</v>
      </c>
      <c r="AF76">
        <v>0</v>
      </c>
      <c r="AG76">
        <v>11463.5</v>
      </c>
      <c r="AH76">
        <v>29413.9</v>
      </c>
      <c r="BE76">
        <v>10709.3</v>
      </c>
      <c r="BF76">
        <v>10710</v>
      </c>
      <c r="BG76">
        <v>0.7</v>
      </c>
      <c r="BH76">
        <v>0.01</v>
      </c>
      <c r="BI76">
        <v>4212.8</v>
      </c>
      <c r="BJ76">
        <v>6496.7</v>
      </c>
      <c r="BL76">
        <f t="shared" si="19"/>
        <v>10710</v>
      </c>
      <c r="BM76">
        <v>10710</v>
      </c>
      <c r="BN76">
        <f t="shared" si="20"/>
        <v>0</v>
      </c>
      <c r="BO76">
        <f t="shared" si="21"/>
        <v>0</v>
      </c>
      <c r="BP76">
        <v>6455.9</v>
      </c>
      <c r="BQ76">
        <v>4253.8999999999996</v>
      </c>
      <c r="BS76" s="5"/>
      <c r="CG76">
        <v>4597.8999999999996</v>
      </c>
      <c r="CH76">
        <v>5000</v>
      </c>
      <c r="CI76">
        <v>402.1</v>
      </c>
      <c r="CJ76">
        <v>8.0399999999999991</v>
      </c>
      <c r="CK76">
        <v>840.6</v>
      </c>
      <c r="CL76">
        <v>0</v>
      </c>
      <c r="CM76">
        <v>383.3</v>
      </c>
      <c r="CN76">
        <v>1182.3</v>
      </c>
      <c r="CO76">
        <v>1400</v>
      </c>
      <c r="CP76">
        <v>791.6</v>
      </c>
      <c r="CQ76">
        <f t="shared" si="22"/>
        <v>2623.9</v>
      </c>
      <c r="CR76">
        <f t="shared" si="23"/>
        <v>1973.9</v>
      </c>
    </row>
    <row r="77" spans="15:96" x14ac:dyDescent="0.3">
      <c r="O77">
        <v>40935.5</v>
      </c>
      <c r="P77">
        <v>40936</v>
      </c>
      <c r="Q77">
        <v>0.5</v>
      </c>
      <c r="R77">
        <v>0</v>
      </c>
      <c r="S77">
        <v>21463.5</v>
      </c>
      <c r="T77">
        <v>19472</v>
      </c>
      <c r="V77">
        <v>40935.699999999997</v>
      </c>
      <c r="W77">
        <v>40936</v>
      </c>
      <c r="X77">
        <v>0.3</v>
      </c>
      <c r="Y77">
        <v>0</v>
      </c>
      <c r="Z77">
        <v>7320</v>
      </c>
      <c r="AA77">
        <v>33615.599999999999</v>
      </c>
      <c r="AC77">
        <v>40935.800000000003</v>
      </c>
      <c r="AD77">
        <v>40936</v>
      </c>
      <c r="AE77">
        <v>0.2</v>
      </c>
      <c r="AF77">
        <v>0</v>
      </c>
      <c r="AG77">
        <v>15368</v>
      </c>
      <c r="AH77">
        <v>25567.9</v>
      </c>
      <c r="BE77">
        <v>10830.3</v>
      </c>
      <c r="BF77">
        <v>10830</v>
      </c>
      <c r="BG77">
        <v>-0.3</v>
      </c>
      <c r="BH77">
        <v>0</v>
      </c>
      <c r="BI77">
        <v>3983.8</v>
      </c>
      <c r="BJ77">
        <v>6846.5</v>
      </c>
      <c r="BL77">
        <f t="shared" si="19"/>
        <v>10830</v>
      </c>
      <c r="BM77">
        <v>10830</v>
      </c>
      <c r="BN77">
        <f t="shared" si="20"/>
        <v>0</v>
      </c>
      <c r="BO77">
        <f t="shared" si="21"/>
        <v>0</v>
      </c>
      <c r="BP77">
        <v>6482.4</v>
      </c>
      <c r="BQ77">
        <v>4347.8999999999996</v>
      </c>
      <c r="BS77" s="5"/>
      <c r="CG77">
        <v>5072.7</v>
      </c>
      <c r="CH77">
        <v>6600</v>
      </c>
      <c r="CI77">
        <v>1527.3</v>
      </c>
      <c r="CJ77">
        <v>23.14</v>
      </c>
      <c r="CK77">
        <v>707</v>
      </c>
      <c r="CL77">
        <v>474.4</v>
      </c>
      <c r="CM77">
        <v>391.8</v>
      </c>
      <c r="CN77">
        <v>1513.6</v>
      </c>
      <c r="CO77">
        <v>1400</v>
      </c>
      <c r="CP77">
        <v>585.9</v>
      </c>
      <c r="CQ77">
        <f t="shared" si="22"/>
        <v>2498.8000000000002</v>
      </c>
      <c r="CR77">
        <f t="shared" si="23"/>
        <v>2573.9</v>
      </c>
    </row>
    <row r="78" spans="15:96" x14ac:dyDescent="0.3">
      <c r="O78">
        <v>41434</v>
      </c>
      <c r="P78">
        <v>41434</v>
      </c>
      <c r="Q78">
        <v>0</v>
      </c>
      <c r="R78">
        <v>0</v>
      </c>
      <c r="S78">
        <v>23101</v>
      </c>
      <c r="T78">
        <v>18333</v>
      </c>
      <c r="V78">
        <v>41433.699999999997</v>
      </c>
      <c r="W78">
        <v>41434</v>
      </c>
      <c r="X78">
        <v>0.3</v>
      </c>
      <c r="Y78">
        <v>0</v>
      </c>
      <c r="Z78">
        <v>7738.5</v>
      </c>
      <c r="AA78">
        <v>33695.1</v>
      </c>
      <c r="AC78">
        <v>41433.800000000003</v>
      </c>
      <c r="AD78">
        <v>41434</v>
      </c>
      <c r="AE78">
        <v>0.2</v>
      </c>
      <c r="AF78">
        <v>0</v>
      </c>
      <c r="AG78">
        <v>15368</v>
      </c>
      <c r="AH78">
        <v>26065.9</v>
      </c>
      <c r="BE78">
        <v>11389.2</v>
      </c>
      <c r="BF78">
        <v>11390</v>
      </c>
      <c r="BG78">
        <v>0.8</v>
      </c>
      <c r="BH78">
        <v>0.01</v>
      </c>
      <c r="BI78">
        <v>5079.2</v>
      </c>
      <c r="BJ78">
        <v>6310.1</v>
      </c>
      <c r="BL78">
        <f t="shared" si="19"/>
        <v>11390</v>
      </c>
      <c r="BM78">
        <v>11390</v>
      </c>
      <c r="BN78">
        <f t="shared" si="20"/>
        <v>0</v>
      </c>
      <c r="BO78">
        <f t="shared" si="21"/>
        <v>0</v>
      </c>
      <c r="BP78">
        <v>7199.2</v>
      </c>
      <c r="BQ78">
        <v>4190.3999999999996</v>
      </c>
      <c r="BS78" s="5"/>
      <c r="CG78">
        <v>4848.5</v>
      </c>
      <c r="CH78">
        <v>2400</v>
      </c>
      <c r="CI78">
        <v>-2448.5</v>
      </c>
      <c r="CJ78">
        <v>-102.02</v>
      </c>
      <c r="CK78">
        <v>733.5</v>
      </c>
      <c r="CL78">
        <v>321.2</v>
      </c>
      <c r="CM78">
        <v>222.7</v>
      </c>
      <c r="CN78">
        <v>1513.6</v>
      </c>
      <c r="CO78">
        <v>547.4</v>
      </c>
      <c r="CP78">
        <v>1510.1</v>
      </c>
      <c r="CQ78">
        <f t="shared" si="22"/>
        <v>1503.6</v>
      </c>
      <c r="CR78">
        <f t="shared" si="23"/>
        <v>3344.8999999999996</v>
      </c>
    </row>
    <row r="79" spans="15:96" x14ac:dyDescent="0.3">
      <c r="O79">
        <v>41055</v>
      </c>
      <c r="P79">
        <v>41055</v>
      </c>
      <c r="Q79">
        <v>0</v>
      </c>
      <c r="R79">
        <v>0</v>
      </c>
      <c r="S79">
        <v>21885.5</v>
      </c>
      <c r="T79">
        <v>19169.5</v>
      </c>
      <c r="V79">
        <v>41054.199999999997</v>
      </c>
      <c r="W79">
        <v>41055</v>
      </c>
      <c r="X79">
        <v>0.8</v>
      </c>
      <c r="Y79">
        <v>0</v>
      </c>
      <c r="Z79">
        <v>7830</v>
      </c>
      <c r="AA79">
        <v>33224.1</v>
      </c>
      <c r="AC79">
        <v>41055.300000000003</v>
      </c>
      <c r="AD79">
        <v>41055</v>
      </c>
      <c r="AE79">
        <v>-0.3</v>
      </c>
      <c r="AF79">
        <v>0</v>
      </c>
      <c r="AG79">
        <v>16452</v>
      </c>
      <c r="AH79">
        <v>24603.4</v>
      </c>
      <c r="BE79">
        <v>11719.7</v>
      </c>
      <c r="BF79">
        <v>11720</v>
      </c>
      <c r="BG79">
        <v>0.3</v>
      </c>
      <c r="BH79">
        <v>0</v>
      </c>
      <c r="BI79">
        <v>6860</v>
      </c>
      <c r="BJ79">
        <v>4859.8</v>
      </c>
      <c r="BL79">
        <f t="shared" si="19"/>
        <v>11720</v>
      </c>
      <c r="BM79">
        <v>11720</v>
      </c>
      <c r="BN79">
        <f t="shared" si="20"/>
        <v>0</v>
      </c>
      <c r="BO79">
        <f t="shared" si="21"/>
        <v>0</v>
      </c>
      <c r="BP79">
        <v>8357.2999999999993</v>
      </c>
      <c r="BQ79">
        <v>3363.4</v>
      </c>
      <c r="BS79" s="5"/>
      <c r="CG79">
        <v>5716.7</v>
      </c>
      <c r="CH79">
        <v>5300</v>
      </c>
      <c r="CI79">
        <v>-416.7</v>
      </c>
      <c r="CJ79">
        <v>-7.86</v>
      </c>
      <c r="CK79">
        <v>170.1</v>
      </c>
      <c r="CL79">
        <v>1490</v>
      </c>
      <c r="CM79">
        <v>407.8</v>
      </c>
      <c r="CN79">
        <v>1123.8</v>
      </c>
      <c r="CO79">
        <v>1400</v>
      </c>
      <c r="CP79">
        <v>1124.8</v>
      </c>
      <c r="CQ79">
        <f t="shared" si="22"/>
        <v>1977.9</v>
      </c>
      <c r="CR79">
        <f t="shared" si="23"/>
        <v>3738.6000000000004</v>
      </c>
    </row>
    <row r="80" spans="15:96" x14ac:dyDescent="0.3">
      <c r="O80">
        <v>41449.5</v>
      </c>
      <c r="P80">
        <v>41449</v>
      </c>
      <c r="Q80">
        <v>-0.5</v>
      </c>
      <c r="R80">
        <v>0</v>
      </c>
      <c r="S80">
        <v>30936.5</v>
      </c>
      <c r="T80">
        <v>10513</v>
      </c>
      <c r="V80">
        <v>41449.199999999997</v>
      </c>
      <c r="W80">
        <v>41449</v>
      </c>
      <c r="X80">
        <v>-0.2</v>
      </c>
      <c r="Y80">
        <v>0</v>
      </c>
      <c r="Z80">
        <v>33698.699999999997</v>
      </c>
      <c r="AA80">
        <v>7750.5</v>
      </c>
      <c r="AC80">
        <v>41448.800000000003</v>
      </c>
      <c r="AD80">
        <v>41449</v>
      </c>
      <c r="AE80">
        <v>0.2</v>
      </c>
      <c r="AF80">
        <v>0</v>
      </c>
      <c r="AG80">
        <v>15867</v>
      </c>
      <c r="AH80">
        <v>25581.9</v>
      </c>
      <c r="BE80">
        <v>12209.2</v>
      </c>
      <c r="BF80">
        <v>12210</v>
      </c>
      <c r="BG80">
        <v>0.8</v>
      </c>
      <c r="BH80">
        <v>0.01</v>
      </c>
      <c r="BI80">
        <v>8729.7999999999993</v>
      </c>
      <c r="BJ80">
        <v>3479.3</v>
      </c>
      <c r="BL80">
        <f t="shared" si="19"/>
        <v>12210</v>
      </c>
      <c r="BM80">
        <v>12210</v>
      </c>
      <c r="BN80">
        <f t="shared" si="20"/>
        <v>0</v>
      </c>
      <c r="BO80">
        <f t="shared" si="21"/>
        <v>0</v>
      </c>
      <c r="BP80">
        <v>8322.7999999999993</v>
      </c>
      <c r="BQ80">
        <v>3888</v>
      </c>
      <c r="BS80" s="5"/>
      <c r="CG80">
        <v>4714.8999999999996</v>
      </c>
      <c r="CH80">
        <v>7000</v>
      </c>
      <c r="CI80">
        <v>2285.1</v>
      </c>
      <c r="CJ80">
        <v>32.64</v>
      </c>
      <c r="CK80">
        <v>599.9</v>
      </c>
      <c r="CL80">
        <v>640.5</v>
      </c>
      <c r="CM80">
        <v>162.6</v>
      </c>
      <c r="CN80">
        <v>1360.9</v>
      </c>
      <c r="CO80">
        <v>547.4</v>
      </c>
      <c r="CP80">
        <v>1403.5</v>
      </c>
      <c r="CQ80">
        <f t="shared" si="22"/>
        <v>1309.9000000000001</v>
      </c>
      <c r="CR80">
        <f t="shared" si="23"/>
        <v>3404.9</v>
      </c>
    </row>
    <row r="81" spans="15:96" x14ac:dyDescent="0.3">
      <c r="O81">
        <v>44444</v>
      </c>
      <c r="P81">
        <v>44444</v>
      </c>
      <c r="Q81">
        <v>0</v>
      </c>
      <c r="R81">
        <v>0</v>
      </c>
      <c r="S81">
        <v>31776</v>
      </c>
      <c r="T81">
        <v>12668</v>
      </c>
      <c r="V81">
        <v>41449.199999999997</v>
      </c>
      <c r="W81">
        <v>41449</v>
      </c>
      <c r="X81">
        <v>-0.2</v>
      </c>
      <c r="Y81">
        <v>0</v>
      </c>
      <c r="Z81">
        <v>33812.699999999997</v>
      </c>
      <c r="AA81">
        <v>7636.5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BE81">
        <v>12339.7</v>
      </c>
      <c r="BF81">
        <v>12340</v>
      </c>
      <c r="BG81">
        <v>0.3</v>
      </c>
      <c r="BH81">
        <v>0</v>
      </c>
      <c r="BI81">
        <v>9487.4</v>
      </c>
      <c r="BJ81">
        <v>2852.4</v>
      </c>
      <c r="BL81">
        <f t="shared" si="19"/>
        <v>12340</v>
      </c>
      <c r="BM81">
        <v>12340</v>
      </c>
      <c r="BN81">
        <f t="shared" si="20"/>
        <v>0</v>
      </c>
      <c r="BO81">
        <f t="shared" si="21"/>
        <v>0</v>
      </c>
      <c r="BP81">
        <v>8005.8</v>
      </c>
      <c r="BQ81">
        <v>4334.5</v>
      </c>
      <c r="BS81" s="5"/>
      <c r="CG81">
        <v>5770.2</v>
      </c>
      <c r="CH81">
        <v>5700</v>
      </c>
      <c r="CI81">
        <v>-70.2</v>
      </c>
      <c r="CJ81">
        <v>-1.23</v>
      </c>
      <c r="CK81">
        <v>670.5</v>
      </c>
      <c r="CL81">
        <v>1814.8</v>
      </c>
      <c r="CM81">
        <v>138.1</v>
      </c>
      <c r="CN81">
        <v>1513.6</v>
      </c>
      <c r="CO81">
        <v>177.6</v>
      </c>
      <c r="CP81">
        <v>1455.5</v>
      </c>
      <c r="CQ81">
        <f t="shared" si="22"/>
        <v>986.2</v>
      </c>
      <c r="CR81">
        <f t="shared" si="23"/>
        <v>4783.8999999999996</v>
      </c>
    </row>
    <row r="82" spans="15:96" x14ac:dyDescent="0.3">
      <c r="BE82">
        <v>12159.2</v>
      </c>
      <c r="BF82">
        <v>12160</v>
      </c>
      <c r="BG82">
        <v>0.8</v>
      </c>
      <c r="BH82">
        <v>0.01</v>
      </c>
      <c r="BI82">
        <v>9201.4</v>
      </c>
      <c r="BJ82">
        <v>2957.9</v>
      </c>
      <c r="BL82">
        <f t="shared" si="19"/>
        <v>12160</v>
      </c>
      <c r="BM82">
        <v>12160</v>
      </c>
      <c r="BN82">
        <f t="shared" si="20"/>
        <v>0</v>
      </c>
      <c r="BO82">
        <f t="shared" si="21"/>
        <v>0</v>
      </c>
      <c r="BP82">
        <v>8279.7000000000007</v>
      </c>
      <c r="BQ82">
        <v>3880.4</v>
      </c>
      <c r="BS82" s="5"/>
      <c r="CG82">
        <v>7359.9</v>
      </c>
      <c r="CH82">
        <v>6700</v>
      </c>
      <c r="CI82">
        <v>-659.9</v>
      </c>
      <c r="CJ82">
        <v>-9.85</v>
      </c>
      <c r="CK82">
        <v>790.1</v>
      </c>
      <c r="CL82">
        <v>1891.9</v>
      </c>
      <c r="CM82">
        <v>138.1</v>
      </c>
      <c r="CN82">
        <v>1513.6</v>
      </c>
      <c r="CO82">
        <v>547.4</v>
      </c>
      <c r="CP82">
        <v>2478.8000000000002</v>
      </c>
      <c r="CQ82">
        <f t="shared" si="22"/>
        <v>1475.6</v>
      </c>
      <c r="CR82">
        <f t="shared" si="23"/>
        <v>5884.3</v>
      </c>
    </row>
    <row r="83" spans="15:96" x14ac:dyDescent="0.3">
      <c r="BE83">
        <v>11990.2</v>
      </c>
      <c r="BF83">
        <v>11990</v>
      </c>
      <c r="BG83">
        <v>-0.2</v>
      </c>
      <c r="BH83">
        <v>0</v>
      </c>
      <c r="BI83">
        <v>7661</v>
      </c>
      <c r="BJ83">
        <v>4329.5</v>
      </c>
      <c r="BL83">
        <f t="shared" si="19"/>
        <v>11990</v>
      </c>
      <c r="BM83">
        <v>11990</v>
      </c>
      <c r="BN83">
        <f t="shared" si="20"/>
        <v>0</v>
      </c>
      <c r="BO83">
        <f t="shared" si="21"/>
        <v>0</v>
      </c>
      <c r="BP83">
        <v>8323.7999999999993</v>
      </c>
      <c r="BQ83">
        <v>3666.4</v>
      </c>
      <c r="BS83" s="5"/>
      <c r="CG83">
        <v>6773</v>
      </c>
      <c r="CH83">
        <v>5900</v>
      </c>
      <c r="CI83">
        <v>-873</v>
      </c>
      <c r="CJ83">
        <v>-14.8</v>
      </c>
      <c r="CK83">
        <v>670.5</v>
      </c>
      <c r="CL83">
        <v>1124.9000000000001</v>
      </c>
      <c r="CM83">
        <v>0</v>
      </c>
      <c r="CN83">
        <v>3052.2</v>
      </c>
      <c r="CO83">
        <v>0</v>
      </c>
      <c r="CP83">
        <v>1925.4</v>
      </c>
      <c r="CQ83">
        <f t="shared" si="22"/>
        <v>670.5</v>
      </c>
      <c r="CR83">
        <f t="shared" si="23"/>
        <v>6102.5</v>
      </c>
    </row>
    <row r="84" spans="15:96" x14ac:dyDescent="0.3">
      <c r="BE84">
        <v>11080.8</v>
      </c>
      <c r="BF84">
        <v>11080</v>
      </c>
      <c r="BG84">
        <v>-0.8</v>
      </c>
      <c r="BH84">
        <v>-0.01</v>
      </c>
      <c r="BI84">
        <v>6237.7</v>
      </c>
      <c r="BJ84">
        <v>4843.2</v>
      </c>
      <c r="BL84">
        <f t="shared" si="19"/>
        <v>11080</v>
      </c>
      <c r="BM84">
        <v>11080</v>
      </c>
      <c r="BN84">
        <f t="shared" si="20"/>
        <v>0</v>
      </c>
      <c r="BO84">
        <f t="shared" si="21"/>
        <v>0</v>
      </c>
      <c r="BP84">
        <v>7896.8</v>
      </c>
      <c r="BQ84">
        <v>3183</v>
      </c>
      <c r="BS84" s="5"/>
      <c r="CG84">
        <v>6839</v>
      </c>
      <c r="CH84">
        <v>7500</v>
      </c>
      <c r="CI84">
        <v>661</v>
      </c>
      <c r="CJ84">
        <v>8.81</v>
      </c>
      <c r="CK84">
        <v>777.6</v>
      </c>
      <c r="CL84">
        <v>872.7</v>
      </c>
      <c r="CM84">
        <v>245.2</v>
      </c>
      <c r="CN84">
        <v>1832.3</v>
      </c>
      <c r="CO84">
        <v>525.9</v>
      </c>
      <c r="CP84">
        <v>2585.3000000000002</v>
      </c>
      <c r="CQ84">
        <f t="shared" si="22"/>
        <v>1548.6999999999998</v>
      </c>
      <c r="CR84">
        <f t="shared" si="23"/>
        <v>5290.3</v>
      </c>
    </row>
    <row r="85" spans="15:96" x14ac:dyDescent="0.3">
      <c r="BE85">
        <v>10630.8</v>
      </c>
      <c r="BF85">
        <v>10630</v>
      </c>
      <c r="BG85">
        <v>-0.8</v>
      </c>
      <c r="BH85">
        <v>-0.01</v>
      </c>
      <c r="BI85">
        <v>3786.8</v>
      </c>
      <c r="BJ85">
        <v>6844.1</v>
      </c>
      <c r="BL85">
        <f t="shared" si="19"/>
        <v>10630</v>
      </c>
      <c r="BM85">
        <v>10630</v>
      </c>
      <c r="BN85">
        <f t="shared" si="20"/>
        <v>0</v>
      </c>
      <c r="BO85">
        <f t="shared" si="21"/>
        <v>0</v>
      </c>
      <c r="BP85">
        <v>7049.8</v>
      </c>
      <c r="BQ85">
        <v>3579.5</v>
      </c>
      <c r="BS85" s="5"/>
      <c r="CG85">
        <v>6067.4</v>
      </c>
      <c r="CH85">
        <v>6800</v>
      </c>
      <c r="CI85">
        <v>732.6</v>
      </c>
      <c r="CJ85">
        <v>10.77</v>
      </c>
      <c r="CK85">
        <v>840.6</v>
      </c>
      <c r="CL85">
        <v>393.8</v>
      </c>
      <c r="CM85">
        <v>24.5</v>
      </c>
      <c r="CN85">
        <v>2600.4</v>
      </c>
      <c r="CO85">
        <v>0</v>
      </c>
      <c r="CP85">
        <v>2208.1</v>
      </c>
      <c r="CQ85">
        <f t="shared" si="22"/>
        <v>865.1</v>
      </c>
      <c r="CR85">
        <f t="shared" si="23"/>
        <v>5202.3</v>
      </c>
    </row>
    <row r="86" spans="15:96" x14ac:dyDescent="0.3">
      <c r="BE86">
        <v>10140.799999999999</v>
      </c>
      <c r="BF86">
        <v>10140</v>
      </c>
      <c r="BG86">
        <v>-0.8</v>
      </c>
      <c r="BH86">
        <v>-0.01</v>
      </c>
      <c r="BI86">
        <v>3493.3</v>
      </c>
      <c r="BJ86">
        <v>6647.7</v>
      </c>
      <c r="BL86">
        <f t="shared" si="19"/>
        <v>10140</v>
      </c>
      <c r="BM86">
        <v>10140</v>
      </c>
      <c r="BN86">
        <f t="shared" si="20"/>
        <v>0</v>
      </c>
      <c r="BO86">
        <f t="shared" si="21"/>
        <v>0</v>
      </c>
      <c r="BP86">
        <v>6050.4</v>
      </c>
      <c r="BQ86">
        <v>4090.5</v>
      </c>
      <c r="BS86" s="5"/>
      <c r="CG86">
        <v>6328.1</v>
      </c>
      <c r="CH86">
        <v>6000</v>
      </c>
      <c r="CI86">
        <v>-328.1</v>
      </c>
      <c r="CJ86">
        <v>-5.47</v>
      </c>
      <c r="CK86">
        <v>777.6</v>
      </c>
      <c r="CL86">
        <v>824.1</v>
      </c>
      <c r="CM86">
        <v>245.2</v>
      </c>
      <c r="CN86">
        <v>1865.3</v>
      </c>
      <c r="CO86">
        <v>177.6</v>
      </c>
      <c r="CP86">
        <v>2438.1999999999998</v>
      </c>
      <c r="CQ86">
        <f t="shared" si="22"/>
        <v>1200.3999999999999</v>
      </c>
      <c r="CR86">
        <f t="shared" si="23"/>
        <v>5127.6000000000004</v>
      </c>
    </row>
    <row r="87" spans="15:96" x14ac:dyDescent="0.3">
      <c r="BE87">
        <v>9659.9</v>
      </c>
      <c r="BF87">
        <v>9660</v>
      </c>
      <c r="BG87">
        <v>0.1</v>
      </c>
      <c r="BH87">
        <v>0</v>
      </c>
      <c r="BI87">
        <v>2941.8</v>
      </c>
      <c r="BJ87">
        <v>6718.2</v>
      </c>
      <c r="BL87">
        <f t="shared" si="19"/>
        <v>9660</v>
      </c>
      <c r="BM87">
        <v>9660</v>
      </c>
      <c r="BN87">
        <f t="shared" si="20"/>
        <v>0</v>
      </c>
      <c r="BO87">
        <f t="shared" si="21"/>
        <v>0</v>
      </c>
      <c r="BP87">
        <v>5994</v>
      </c>
      <c r="BQ87">
        <v>3666.9</v>
      </c>
      <c r="BS87" s="5"/>
      <c r="CG87">
        <v>5460</v>
      </c>
      <c r="CH87">
        <v>5800</v>
      </c>
      <c r="CI87">
        <v>340</v>
      </c>
      <c r="CJ87">
        <v>5.86</v>
      </c>
      <c r="CK87">
        <v>840.6</v>
      </c>
      <c r="CL87">
        <v>184.2</v>
      </c>
      <c r="CM87">
        <v>162.6</v>
      </c>
      <c r="CN87">
        <v>1667.7</v>
      </c>
      <c r="CO87">
        <v>126.1</v>
      </c>
      <c r="CP87">
        <v>2478.8000000000002</v>
      </c>
      <c r="CQ87">
        <f t="shared" si="22"/>
        <v>1129.3</v>
      </c>
      <c r="CR87">
        <f t="shared" si="23"/>
        <v>4330.7000000000007</v>
      </c>
    </row>
    <row r="88" spans="15:96" x14ac:dyDescent="0.3">
      <c r="BE88">
        <v>10410.299999999999</v>
      </c>
      <c r="BF88">
        <v>10410</v>
      </c>
      <c r="BG88">
        <v>-0.3</v>
      </c>
      <c r="BH88">
        <v>0</v>
      </c>
      <c r="BI88">
        <v>3779.8</v>
      </c>
      <c r="BJ88">
        <v>6630.5</v>
      </c>
      <c r="BL88">
        <f t="shared" si="19"/>
        <v>10410</v>
      </c>
      <c r="BM88">
        <v>10410</v>
      </c>
      <c r="BN88">
        <f t="shared" si="20"/>
        <v>0</v>
      </c>
      <c r="BO88">
        <f t="shared" si="21"/>
        <v>0</v>
      </c>
      <c r="BP88">
        <v>5548.4</v>
      </c>
      <c r="BQ88">
        <v>4861.3999999999996</v>
      </c>
      <c r="BS88" s="5"/>
      <c r="CG88">
        <v>5804.7</v>
      </c>
      <c r="CH88">
        <v>6900</v>
      </c>
      <c r="CI88">
        <v>1095.3</v>
      </c>
      <c r="CJ88">
        <v>15.87</v>
      </c>
      <c r="CK88">
        <v>777.6</v>
      </c>
      <c r="CL88">
        <v>432.8</v>
      </c>
      <c r="CM88">
        <v>269.7</v>
      </c>
      <c r="CN88">
        <v>1222.4000000000001</v>
      </c>
      <c r="CO88">
        <v>852.6</v>
      </c>
      <c r="CP88">
        <v>2249.6</v>
      </c>
      <c r="CQ88">
        <f t="shared" si="22"/>
        <v>1899.9</v>
      </c>
      <c r="CR88">
        <f t="shared" si="23"/>
        <v>3904.8</v>
      </c>
    </row>
    <row r="89" spans="15:96" x14ac:dyDescent="0.3">
      <c r="BE89">
        <v>11089.8</v>
      </c>
      <c r="BF89">
        <v>11090</v>
      </c>
      <c r="BG89">
        <v>0.2</v>
      </c>
      <c r="BH89">
        <v>0</v>
      </c>
      <c r="BI89">
        <v>4037.8</v>
      </c>
      <c r="BJ89">
        <v>7052</v>
      </c>
      <c r="BL89">
        <f t="shared" si="19"/>
        <v>11090</v>
      </c>
      <c r="BM89">
        <v>11090</v>
      </c>
      <c r="BN89">
        <f t="shared" si="20"/>
        <v>0</v>
      </c>
      <c r="BO89">
        <f t="shared" si="21"/>
        <v>0</v>
      </c>
      <c r="BP89">
        <v>5509.4</v>
      </c>
      <c r="BQ89">
        <v>5581.4</v>
      </c>
      <c r="BS89" s="5"/>
      <c r="CG89">
        <v>5480.5</v>
      </c>
      <c r="CH89">
        <v>7000</v>
      </c>
      <c r="CI89">
        <v>1519.5</v>
      </c>
      <c r="CJ89">
        <v>21.71</v>
      </c>
      <c r="CK89">
        <v>840.6</v>
      </c>
      <c r="CL89">
        <v>761.1</v>
      </c>
      <c r="CM89">
        <v>624.5</v>
      </c>
      <c r="CN89">
        <v>1002.2</v>
      </c>
      <c r="CO89">
        <v>0</v>
      </c>
      <c r="CP89">
        <v>2252.1</v>
      </c>
      <c r="CQ89">
        <f t="shared" si="22"/>
        <v>1465.1</v>
      </c>
      <c r="CR89">
        <f t="shared" si="23"/>
        <v>4015.4</v>
      </c>
    </row>
    <row r="90" spans="15:96" x14ac:dyDescent="0.3">
      <c r="BE90">
        <v>11188.8</v>
      </c>
      <c r="BF90">
        <v>11190</v>
      </c>
      <c r="BG90">
        <v>1.2</v>
      </c>
      <c r="BH90">
        <v>0.01</v>
      </c>
      <c r="BI90">
        <v>4608.2</v>
      </c>
      <c r="BJ90">
        <v>6580.7</v>
      </c>
      <c r="BL90">
        <f t="shared" si="19"/>
        <v>11190</v>
      </c>
      <c r="BM90">
        <v>11190</v>
      </c>
      <c r="BN90">
        <f t="shared" si="20"/>
        <v>0</v>
      </c>
      <c r="BO90">
        <f t="shared" si="21"/>
        <v>0</v>
      </c>
      <c r="BP90">
        <v>6678.2</v>
      </c>
      <c r="BQ90">
        <v>4511.3</v>
      </c>
      <c r="BS90" s="5"/>
      <c r="CG90">
        <v>6411.7</v>
      </c>
      <c r="CH90">
        <v>7700</v>
      </c>
      <c r="CI90">
        <v>1288.3</v>
      </c>
      <c r="CJ90">
        <v>16.73</v>
      </c>
      <c r="CK90">
        <v>840.6</v>
      </c>
      <c r="CL90">
        <v>833.7</v>
      </c>
      <c r="CM90">
        <v>878.7</v>
      </c>
      <c r="CN90">
        <v>1513.6</v>
      </c>
      <c r="CO90">
        <v>177.6</v>
      </c>
      <c r="CP90">
        <v>2167.5</v>
      </c>
      <c r="CQ90">
        <f t="shared" si="22"/>
        <v>1896.9</v>
      </c>
      <c r="CR90">
        <f t="shared" si="23"/>
        <v>4514.8</v>
      </c>
    </row>
    <row r="91" spans="15:96" x14ac:dyDescent="0.3">
      <c r="BE91">
        <v>11819.2</v>
      </c>
      <c r="BF91">
        <v>11820</v>
      </c>
      <c r="BG91">
        <v>0.8</v>
      </c>
      <c r="BH91">
        <v>0.01</v>
      </c>
      <c r="BI91">
        <v>6380.6</v>
      </c>
      <c r="BJ91">
        <v>5438.7</v>
      </c>
      <c r="BL91">
        <f t="shared" si="19"/>
        <v>11820</v>
      </c>
      <c r="BM91">
        <v>11820</v>
      </c>
      <c r="BN91">
        <f t="shared" si="20"/>
        <v>0</v>
      </c>
      <c r="BO91">
        <f t="shared" si="21"/>
        <v>0</v>
      </c>
      <c r="BP91">
        <v>8228.2000000000007</v>
      </c>
      <c r="BQ91">
        <v>3591</v>
      </c>
      <c r="BS91" s="5"/>
      <c r="CG91">
        <v>6318.1</v>
      </c>
      <c r="CH91">
        <v>7300</v>
      </c>
      <c r="CI91">
        <v>981.9</v>
      </c>
      <c r="CJ91">
        <v>13.45</v>
      </c>
      <c r="CK91">
        <v>777.6</v>
      </c>
      <c r="CL91">
        <v>310.3</v>
      </c>
      <c r="CM91">
        <v>407.8</v>
      </c>
      <c r="CN91">
        <v>945.2</v>
      </c>
      <c r="CO91">
        <v>1400</v>
      </c>
      <c r="CP91">
        <v>2477.3000000000002</v>
      </c>
      <c r="CQ91">
        <f t="shared" si="22"/>
        <v>2585.4</v>
      </c>
      <c r="CR91">
        <f t="shared" si="23"/>
        <v>3732.8</v>
      </c>
    </row>
    <row r="92" spans="15:96" x14ac:dyDescent="0.3">
      <c r="BE92">
        <v>12339.7</v>
      </c>
      <c r="BF92">
        <v>12340</v>
      </c>
      <c r="BG92">
        <v>0.3</v>
      </c>
      <c r="BH92">
        <v>0</v>
      </c>
      <c r="BI92">
        <v>8630</v>
      </c>
      <c r="BJ92">
        <v>3709.9</v>
      </c>
      <c r="BL92">
        <f t="shared" si="19"/>
        <v>12340</v>
      </c>
      <c r="BM92">
        <v>12340</v>
      </c>
      <c r="BN92">
        <f t="shared" si="20"/>
        <v>0</v>
      </c>
      <c r="BO92">
        <f t="shared" si="21"/>
        <v>0</v>
      </c>
      <c r="BP92">
        <v>8134.8</v>
      </c>
      <c r="BQ92">
        <v>4204.5</v>
      </c>
      <c r="BS92" s="5"/>
      <c r="CG92">
        <v>4328.2</v>
      </c>
      <c r="CH92">
        <v>4700</v>
      </c>
      <c r="CI92">
        <v>371.8</v>
      </c>
      <c r="CJ92">
        <v>7.91</v>
      </c>
      <c r="CK92">
        <v>944.2</v>
      </c>
      <c r="CL92">
        <v>0</v>
      </c>
      <c r="CM92">
        <v>498.9</v>
      </c>
      <c r="CN92">
        <v>1299.4000000000001</v>
      </c>
      <c r="CO92">
        <v>852.6</v>
      </c>
      <c r="CP92">
        <v>733</v>
      </c>
      <c r="CQ92">
        <f t="shared" si="22"/>
        <v>2295.6999999999998</v>
      </c>
      <c r="CR92">
        <f t="shared" si="23"/>
        <v>2032.4</v>
      </c>
    </row>
    <row r="93" spans="15:96" x14ac:dyDescent="0.3">
      <c r="BE93">
        <v>12340.2</v>
      </c>
      <c r="BF93">
        <v>12340</v>
      </c>
      <c r="BG93">
        <v>-0.2</v>
      </c>
      <c r="BH93">
        <v>0</v>
      </c>
      <c r="BI93">
        <v>9545.9</v>
      </c>
      <c r="BJ93">
        <v>2794.4</v>
      </c>
      <c r="BL93">
        <f t="shared" si="19"/>
        <v>12340</v>
      </c>
      <c r="BM93">
        <v>12340</v>
      </c>
      <c r="BN93">
        <f t="shared" si="20"/>
        <v>0</v>
      </c>
      <c r="BO93">
        <f t="shared" si="21"/>
        <v>0</v>
      </c>
      <c r="BP93">
        <v>7896.3</v>
      </c>
      <c r="BQ93">
        <v>4444</v>
      </c>
      <c r="BS93" s="5"/>
      <c r="CG93">
        <v>6004.4</v>
      </c>
      <c r="CH93">
        <v>6000</v>
      </c>
      <c r="CI93">
        <v>-4.4000000000000004</v>
      </c>
      <c r="CJ93">
        <v>-7.0000000000000007E-2</v>
      </c>
      <c r="CK93">
        <v>707</v>
      </c>
      <c r="CL93">
        <v>470.3</v>
      </c>
      <c r="CM93">
        <v>630.5</v>
      </c>
      <c r="CN93">
        <v>1335</v>
      </c>
      <c r="CO93">
        <v>1292.9000000000001</v>
      </c>
      <c r="CP93">
        <v>1568.6</v>
      </c>
      <c r="CQ93">
        <f t="shared" si="22"/>
        <v>2630.4</v>
      </c>
      <c r="CR93">
        <f t="shared" si="23"/>
        <v>3373.8999999999996</v>
      </c>
    </row>
    <row r="94" spans="15:96" x14ac:dyDescent="0.3">
      <c r="BE94">
        <v>12439.7</v>
      </c>
      <c r="BF94">
        <v>12440</v>
      </c>
      <c r="BG94">
        <v>0.3</v>
      </c>
      <c r="BH94">
        <v>0</v>
      </c>
      <c r="BI94">
        <v>9091.9</v>
      </c>
      <c r="BJ94">
        <v>3347.9</v>
      </c>
      <c r="BL94">
        <f t="shared" si="19"/>
        <v>12440</v>
      </c>
      <c r="BM94">
        <v>12440</v>
      </c>
      <c r="BN94">
        <f t="shared" si="20"/>
        <v>0</v>
      </c>
      <c r="BO94">
        <f t="shared" si="21"/>
        <v>0</v>
      </c>
      <c r="BP94">
        <v>8053.7</v>
      </c>
      <c r="BQ94">
        <v>4385.8999999999996</v>
      </c>
      <c r="BS94" s="5"/>
      <c r="CG94">
        <v>4728</v>
      </c>
      <c r="CH94">
        <v>3900</v>
      </c>
      <c r="CI94">
        <v>-828</v>
      </c>
      <c r="CJ94">
        <v>-21.23</v>
      </c>
      <c r="CK94">
        <v>733.5</v>
      </c>
      <c r="CL94">
        <v>111.6</v>
      </c>
      <c r="CM94">
        <v>391.8</v>
      </c>
      <c r="CN94">
        <v>1123.8</v>
      </c>
      <c r="CO94">
        <v>1400</v>
      </c>
      <c r="CP94">
        <v>967.2</v>
      </c>
      <c r="CQ94">
        <f t="shared" si="22"/>
        <v>2525.3000000000002</v>
      </c>
      <c r="CR94">
        <f t="shared" si="23"/>
        <v>2202.6</v>
      </c>
    </row>
    <row r="95" spans="15:96" x14ac:dyDescent="0.3">
      <c r="BE95">
        <v>11680.2</v>
      </c>
      <c r="BF95">
        <v>11680</v>
      </c>
      <c r="BG95">
        <v>-0.2</v>
      </c>
      <c r="BH95">
        <v>0</v>
      </c>
      <c r="BI95">
        <v>7823</v>
      </c>
      <c r="BJ95">
        <v>3857.4</v>
      </c>
      <c r="BL95">
        <f t="shared" si="19"/>
        <v>11680</v>
      </c>
      <c r="BM95">
        <v>11680</v>
      </c>
      <c r="BN95">
        <f t="shared" si="20"/>
        <v>0</v>
      </c>
      <c r="BO95">
        <f t="shared" si="21"/>
        <v>0</v>
      </c>
      <c r="BP95">
        <v>7983.8</v>
      </c>
      <c r="BQ95">
        <v>3696.9</v>
      </c>
      <c r="BS95" s="5"/>
      <c r="CG95">
        <v>5907.8</v>
      </c>
      <c r="CH95">
        <v>7100</v>
      </c>
      <c r="CI95">
        <v>1192.2</v>
      </c>
      <c r="CJ95">
        <v>16.79</v>
      </c>
      <c r="CK95">
        <v>170.1</v>
      </c>
      <c r="CL95">
        <v>1427</v>
      </c>
      <c r="CM95">
        <v>606</v>
      </c>
      <c r="CN95">
        <v>1182.3</v>
      </c>
      <c r="CO95">
        <v>1400</v>
      </c>
      <c r="CP95">
        <v>1122.3</v>
      </c>
      <c r="CQ95">
        <f t="shared" si="22"/>
        <v>2176.1</v>
      </c>
      <c r="CR95">
        <f t="shared" si="23"/>
        <v>3731.6000000000004</v>
      </c>
    </row>
    <row r="96" spans="15:96" x14ac:dyDescent="0.3">
      <c r="BE96">
        <v>11290.3</v>
      </c>
      <c r="BF96">
        <v>11290</v>
      </c>
      <c r="BG96">
        <v>-0.3</v>
      </c>
      <c r="BH96">
        <v>0</v>
      </c>
      <c r="BI96">
        <v>5559.2</v>
      </c>
      <c r="BJ96">
        <v>5731.1</v>
      </c>
      <c r="BL96">
        <f t="shared" si="19"/>
        <v>11290</v>
      </c>
      <c r="BM96">
        <v>11290</v>
      </c>
      <c r="BN96">
        <f t="shared" si="20"/>
        <v>0</v>
      </c>
      <c r="BO96">
        <f t="shared" si="21"/>
        <v>0</v>
      </c>
      <c r="BP96">
        <v>7471.3</v>
      </c>
      <c r="BQ96">
        <v>3818.4</v>
      </c>
      <c r="BS96" s="5"/>
      <c r="CG96">
        <v>5118.2</v>
      </c>
      <c r="CH96">
        <v>4400</v>
      </c>
      <c r="CI96">
        <v>-718.2</v>
      </c>
      <c r="CJ96">
        <v>-16.32</v>
      </c>
      <c r="CK96">
        <v>733.5</v>
      </c>
      <c r="CL96">
        <v>968.8</v>
      </c>
      <c r="CM96">
        <v>637</v>
      </c>
      <c r="CN96">
        <v>1123.8</v>
      </c>
      <c r="CO96">
        <v>1400</v>
      </c>
      <c r="CP96">
        <v>255.2</v>
      </c>
      <c r="CQ96">
        <f t="shared" si="22"/>
        <v>2770.5</v>
      </c>
      <c r="CR96">
        <f t="shared" si="23"/>
        <v>2347.7999999999997</v>
      </c>
    </row>
    <row r="97" spans="57:96" x14ac:dyDescent="0.3">
      <c r="BE97">
        <v>10710.3</v>
      </c>
      <c r="BF97">
        <v>10710</v>
      </c>
      <c r="BG97">
        <v>-0.3</v>
      </c>
      <c r="BH97">
        <v>0</v>
      </c>
      <c r="BI97">
        <v>3496.3</v>
      </c>
      <c r="BJ97">
        <v>7214.1</v>
      </c>
      <c r="BL97">
        <f t="shared" si="19"/>
        <v>10710</v>
      </c>
      <c r="BM97">
        <v>10710</v>
      </c>
      <c r="BN97">
        <f t="shared" si="20"/>
        <v>0</v>
      </c>
      <c r="BO97">
        <f t="shared" si="21"/>
        <v>0</v>
      </c>
      <c r="BP97">
        <v>6565.8</v>
      </c>
      <c r="BQ97">
        <v>4144.5</v>
      </c>
      <c r="BS97" s="5"/>
      <c r="CG97">
        <v>5763.2</v>
      </c>
      <c r="CH97">
        <v>7900</v>
      </c>
      <c r="CI97">
        <v>2136.8000000000002</v>
      </c>
      <c r="CJ97">
        <v>27.05</v>
      </c>
      <c r="CK97">
        <v>107.1</v>
      </c>
      <c r="CL97">
        <v>1499.6</v>
      </c>
      <c r="CM97">
        <v>765.1</v>
      </c>
      <c r="CN97">
        <v>1036.7</v>
      </c>
      <c r="CO97">
        <v>1487.6</v>
      </c>
      <c r="CP97">
        <v>867.1</v>
      </c>
      <c r="CQ97">
        <f t="shared" si="22"/>
        <v>2359.8000000000002</v>
      </c>
      <c r="CR97">
        <f t="shared" si="23"/>
        <v>3403.4</v>
      </c>
    </row>
    <row r="98" spans="57:96" x14ac:dyDescent="0.3">
      <c r="BE98">
        <v>10369.799999999999</v>
      </c>
      <c r="BF98">
        <v>10370</v>
      </c>
      <c r="BG98">
        <v>0.2</v>
      </c>
      <c r="BH98">
        <v>0</v>
      </c>
      <c r="BI98">
        <v>2634.9</v>
      </c>
      <c r="BJ98">
        <v>7735.1</v>
      </c>
      <c r="BL98">
        <f t="shared" si="19"/>
        <v>10370</v>
      </c>
      <c r="BM98">
        <v>10370</v>
      </c>
      <c r="BN98">
        <f t="shared" si="20"/>
        <v>0</v>
      </c>
      <c r="BO98">
        <f t="shared" si="21"/>
        <v>0</v>
      </c>
      <c r="BP98">
        <v>5859.4</v>
      </c>
      <c r="BQ98">
        <v>4510.3999999999996</v>
      </c>
      <c r="BS98" s="5"/>
      <c r="CG98">
        <v>4323.2</v>
      </c>
      <c r="CH98">
        <v>3000</v>
      </c>
      <c r="CI98">
        <v>-1323.2</v>
      </c>
      <c r="CJ98">
        <v>-44.11</v>
      </c>
      <c r="CK98">
        <v>670.5</v>
      </c>
      <c r="CL98">
        <v>195.6</v>
      </c>
      <c r="CM98">
        <v>869.7</v>
      </c>
      <c r="CN98">
        <v>359.8</v>
      </c>
      <c r="CO98">
        <v>1253.9000000000001</v>
      </c>
      <c r="CP98">
        <v>973.7</v>
      </c>
      <c r="CQ98">
        <f t="shared" si="22"/>
        <v>2794.1000000000004</v>
      </c>
      <c r="CR98">
        <f t="shared" si="23"/>
        <v>1529.1</v>
      </c>
    </row>
    <row r="99" spans="57:96" x14ac:dyDescent="0.3">
      <c r="BE99">
        <v>10429.799999999999</v>
      </c>
      <c r="BF99">
        <v>10430</v>
      </c>
      <c r="BG99">
        <v>0.2</v>
      </c>
      <c r="BH99">
        <v>0</v>
      </c>
      <c r="BI99">
        <v>3284.3</v>
      </c>
      <c r="BJ99">
        <v>7145.7</v>
      </c>
      <c r="BL99">
        <f t="shared" si="19"/>
        <v>10430</v>
      </c>
      <c r="BM99">
        <v>10430</v>
      </c>
      <c r="BN99">
        <f t="shared" si="20"/>
        <v>0</v>
      </c>
      <c r="BO99">
        <f t="shared" si="21"/>
        <v>0</v>
      </c>
      <c r="BP99">
        <v>6043.5</v>
      </c>
      <c r="BQ99">
        <v>4386.8999999999996</v>
      </c>
      <c r="BS99" s="5"/>
      <c r="CG99">
        <v>7360.4</v>
      </c>
      <c r="CH99">
        <v>6300</v>
      </c>
      <c r="CI99">
        <v>-1060.4000000000001</v>
      </c>
      <c r="CJ99">
        <v>-16.829999999999998</v>
      </c>
      <c r="CK99">
        <v>273.7</v>
      </c>
      <c r="CL99">
        <v>2097.5</v>
      </c>
      <c r="CM99">
        <v>1365.1</v>
      </c>
      <c r="CN99">
        <v>829.1</v>
      </c>
      <c r="CO99">
        <v>1927.9</v>
      </c>
      <c r="CP99">
        <v>867.1</v>
      </c>
      <c r="CQ99">
        <f t="shared" si="22"/>
        <v>3566.7</v>
      </c>
      <c r="CR99">
        <f t="shared" si="23"/>
        <v>3793.7</v>
      </c>
    </row>
    <row r="100" spans="57:96" x14ac:dyDescent="0.3">
      <c r="BE100">
        <v>10109.799999999999</v>
      </c>
      <c r="BF100">
        <v>10110</v>
      </c>
      <c r="BG100">
        <v>0.2</v>
      </c>
      <c r="BH100">
        <v>0</v>
      </c>
      <c r="BI100">
        <v>3882.3</v>
      </c>
      <c r="BJ100">
        <v>6227.8</v>
      </c>
      <c r="BL100">
        <f t="shared" si="19"/>
        <v>10110</v>
      </c>
      <c r="BM100">
        <v>10110</v>
      </c>
      <c r="BN100">
        <f t="shared" si="20"/>
        <v>0</v>
      </c>
      <c r="BO100">
        <f t="shared" si="21"/>
        <v>0</v>
      </c>
      <c r="BP100">
        <v>6387.4</v>
      </c>
      <c r="BQ100">
        <v>3722.9</v>
      </c>
      <c r="BS100" s="5"/>
      <c r="CG100">
        <v>6618.3</v>
      </c>
      <c r="CH100">
        <v>8600</v>
      </c>
      <c r="CI100">
        <v>1981.7</v>
      </c>
      <c r="CJ100">
        <v>23.04</v>
      </c>
      <c r="CK100">
        <v>1136.3</v>
      </c>
      <c r="CL100">
        <v>319.3</v>
      </c>
      <c r="CM100">
        <v>1716.4</v>
      </c>
      <c r="CN100">
        <v>359.8</v>
      </c>
      <c r="CO100">
        <v>2831.5</v>
      </c>
      <c r="CP100">
        <v>255.2</v>
      </c>
      <c r="CQ100">
        <f t="shared" si="22"/>
        <v>5684.2</v>
      </c>
      <c r="CR100">
        <f t="shared" si="23"/>
        <v>934.3</v>
      </c>
    </row>
    <row r="101" spans="57:96" x14ac:dyDescent="0.3">
      <c r="BE101">
        <v>10500.8</v>
      </c>
      <c r="BF101">
        <v>10500</v>
      </c>
      <c r="BG101">
        <v>-0.8</v>
      </c>
      <c r="BH101">
        <v>-0.01</v>
      </c>
      <c r="BI101">
        <v>4151.3999999999996</v>
      </c>
      <c r="BJ101">
        <v>6349.7</v>
      </c>
      <c r="BL101">
        <f t="shared" si="19"/>
        <v>10500</v>
      </c>
      <c r="BM101">
        <v>10500</v>
      </c>
      <c r="BN101">
        <f t="shared" si="20"/>
        <v>0</v>
      </c>
      <c r="BO101">
        <f t="shared" si="21"/>
        <v>0</v>
      </c>
      <c r="BP101">
        <v>6426.4</v>
      </c>
      <c r="BQ101">
        <v>4073.9</v>
      </c>
      <c r="BS101" s="5"/>
      <c r="CG101">
        <v>6905.1</v>
      </c>
      <c r="CH101">
        <v>6900</v>
      </c>
      <c r="CI101">
        <v>-5.0999999999999996</v>
      </c>
      <c r="CJ101">
        <v>-7.0000000000000007E-2</v>
      </c>
      <c r="CK101">
        <v>1593.2</v>
      </c>
      <c r="CL101">
        <v>2415.3000000000002</v>
      </c>
      <c r="CM101">
        <v>1119.9000000000001</v>
      </c>
      <c r="CN101">
        <v>702</v>
      </c>
      <c r="CO101">
        <v>488.8</v>
      </c>
      <c r="CP101">
        <v>585.9</v>
      </c>
      <c r="CQ101">
        <f t="shared" si="22"/>
        <v>3201.9000000000005</v>
      </c>
      <c r="CR101">
        <f t="shared" si="23"/>
        <v>3703.2000000000003</v>
      </c>
    </row>
    <row r="102" spans="57:96" x14ac:dyDescent="0.3">
      <c r="BE102">
        <v>11758.7</v>
      </c>
      <c r="BF102">
        <v>11760</v>
      </c>
      <c r="BG102">
        <v>1.3</v>
      </c>
      <c r="BH102">
        <v>0.01</v>
      </c>
      <c r="BI102">
        <v>5344.2</v>
      </c>
      <c r="BJ102">
        <v>6414.5</v>
      </c>
      <c r="BL102">
        <f t="shared" si="19"/>
        <v>11760</v>
      </c>
      <c r="BM102">
        <v>11760</v>
      </c>
      <c r="BN102">
        <f t="shared" si="20"/>
        <v>0</v>
      </c>
      <c r="BO102">
        <f t="shared" si="21"/>
        <v>0</v>
      </c>
      <c r="BP102">
        <v>6832.2</v>
      </c>
      <c r="BQ102">
        <v>4927.8999999999996</v>
      </c>
      <c r="BS102" s="5"/>
      <c r="CG102">
        <v>7195.3</v>
      </c>
      <c r="CH102">
        <v>6000</v>
      </c>
      <c r="CI102">
        <v>-1195.3</v>
      </c>
      <c r="CJ102">
        <v>-19.920000000000002</v>
      </c>
      <c r="CK102">
        <v>1247.4000000000001</v>
      </c>
      <c r="CL102">
        <v>1340.4</v>
      </c>
      <c r="CM102">
        <v>984.8</v>
      </c>
      <c r="CN102">
        <v>971.1</v>
      </c>
      <c r="CO102">
        <v>879.7</v>
      </c>
      <c r="CP102">
        <v>1771.8</v>
      </c>
      <c r="CQ102">
        <f t="shared" si="22"/>
        <v>3111.8999999999996</v>
      </c>
      <c r="CR102">
        <f t="shared" si="23"/>
        <v>4083.3</v>
      </c>
    </row>
    <row r="103" spans="57:96" x14ac:dyDescent="0.3">
      <c r="BE103">
        <v>12088.7</v>
      </c>
      <c r="BF103">
        <v>12090</v>
      </c>
      <c r="BG103">
        <v>1.3</v>
      </c>
      <c r="BH103">
        <v>0.01</v>
      </c>
      <c r="BI103">
        <v>7421.5</v>
      </c>
      <c r="BJ103">
        <v>4667.3</v>
      </c>
      <c r="BL103">
        <f t="shared" si="19"/>
        <v>12090</v>
      </c>
      <c r="BM103">
        <v>12090</v>
      </c>
      <c r="BN103">
        <f t="shared" si="20"/>
        <v>0</v>
      </c>
      <c r="BO103">
        <f t="shared" si="21"/>
        <v>0</v>
      </c>
      <c r="BP103">
        <v>7269.8</v>
      </c>
      <c r="BQ103">
        <v>4819.8999999999996</v>
      </c>
      <c r="BS103" s="5"/>
      <c r="CG103">
        <v>6061.4</v>
      </c>
      <c r="CH103">
        <v>5900</v>
      </c>
      <c r="CI103">
        <v>-161.4</v>
      </c>
      <c r="CJ103">
        <v>-2.74</v>
      </c>
      <c r="CK103">
        <v>1180.4000000000001</v>
      </c>
      <c r="CL103">
        <v>1236.5</v>
      </c>
      <c r="CM103">
        <v>383.3</v>
      </c>
      <c r="CN103">
        <v>654.5</v>
      </c>
      <c r="CO103">
        <v>1400</v>
      </c>
      <c r="CP103">
        <v>1206.9000000000001</v>
      </c>
      <c r="CQ103">
        <f t="shared" si="22"/>
        <v>2963.7</v>
      </c>
      <c r="CR103">
        <f t="shared" si="23"/>
        <v>3097.9</v>
      </c>
    </row>
    <row r="104" spans="57:96" x14ac:dyDescent="0.3">
      <c r="BE104">
        <v>12229.7</v>
      </c>
      <c r="BF104">
        <v>12230</v>
      </c>
      <c r="BG104">
        <v>0.3</v>
      </c>
      <c r="BH104">
        <v>0</v>
      </c>
      <c r="BI104">
        <v>9426.2999999999993</v>
      </c>
      <c r="BJ104">
        <v>2803.4</v>
      </c>
      <c r="BL104">
        <f t="shared" si="19"/>
        <v>12230</v>
      </c>
      <c r="BM104">
        <v>12230</v>
      </c>
      <c r="BN104">
        <f t="shared" si="20"/>
        <v>0</v>
      </c>
      <c r="BO104">
        <f t="shared" si="21"/>
        <v>0</v>
      </c>
      <c r="BP104">
        <v>8348.2000000000007</v>
      </c>
      <c r="BQ104">
        <v>3882.5</v>
      </c>
      <c r="BS104" s="5"/>
      <c r="CG104">
        <v>3637.7</v>
      </c>
      <c r="CH104">
        <v>4400</v>
      </c>
      <c r="CI104">
        <v>762.3</v>
      </c>
      <c r="CJ104">
        <v>17.329999999999998</v>
      </c>
      <c r="CK104">
        <v>777.6</v>
      </c>
      <c r="CL104">
        <v>349.3</v>
      </c>
      <c r="CM104">
        <v>624.5</v>
      </c>
      <c r="CN104">
        <v>1153.3</v>
      </c>
      <c r="CO104">
        <v>0</v>
      </c>
      <c r="CP104">
        <v>733</v>
      </c>
      <c r="CQ104">
        <f t="shared" si="22"/>
        <v>1402.1</v>
      </c>
      <c r="CR104">
        <f t="shared" si="23"/>
        <v>2235.6</v>
      </c>
    </row>
    <row r="105" spans="57:96" x14ac:dyDescent="0.3">
      <c r="BE105">
        <v>12370.2</v>
      </c>
      <c r="BF105">
        <v>12370</v>
      </c>
      <c r="BG105">
        <v>-0.2</v>
      </c>
      <c r="BH105">
        <v>0</v>
      </c>
      <c r="BI105">
        <v>9790.4</v>
      </c>
      <c r="BJ105">
        <v>2579.9</v>
      </c>
      <c r="BL105">
        <f t="shared" si="19"/>
        <v>12370</v>
      </c>
      <c r="BM105">
        <v>12370</v>
      </c>
      <c r="BN105">
        <f t="shared" si="20"/>
        <v>0</v>
      </c>
      <c r="BO105">
        <f t="shared" si="21"/>
        <v>0</v>
      </c>
      <c r="BP105">
        <v>8563.2000000000007</v>
      </c>
      <c r="BQ105">
        <v>3807.5</v>
      </c>
      <c r="BS105" s="5"/>
      <c r="CG105">
        <v>7474.5</v>
      </c>
      <c r="CH105">
        <v>6700</v>
      </c>
      <c r="CI105">
        <v>-774.5</v>
      </c>
      <c r="CJ105">
        <v>-11.56</v>
      </c>
      <c r="CK105">
        <v>953.2</v>
      </c>
      <c r="CL105">
        <v>1231.4000000000001</v>
      </c>
      <c r="CM105">
        <v>740.6</v>
      </c>
      <c r="CN105">
        <v>1258.5</v>
      </c>
      <c r="CO105">
        <v>852.6</v>
      </c>
      <c r="CP105">
        <v>2438.1999999999998</v>
      </c>
      <c r="CQ105">
        <f t="shared" si="22"/>
        <v>2546.4</v>
      </c>
      <c r="CR105">
        <f t="shared" si="23"/>
        <v>4928.1000000000004</v>
      </c>
    </row>
    <row r="106" spans="57:96" x14ac:dyDescent="0.3">
      <c r="BE106">
        <v>12509.7</v>
      </c>
      <c r="BF106">
        <v>12510</v>
      </c>
      <c r="BG106">
        <v>0.3</v>
      </c>
      <c r="BH106">
        <v>0</v>
      </c>
      <c r="BI106">
        <v>9307.4</v>
      </c>
      <c r="BJ106">
        <v>3202.4</v>
      </c>
      <c r="BL106">
        <f t="shared" si="19"/>
        <v>12510</v>
      </c>
      <c r="BM106">
        <v>12510</v>
      </c>
      <c r="BN106">
        <f t="shared" si="20"/>
        <v>0</v>
      </c>
      <c r="BO106">
        <f t="shared" si="21"/>
        <v>0</v>
      </c>
      <c r="BP106">
        <v>8382.7000000000007</v>
      </c>
      <c r="BQ106">
        <v>4126.8999999999996</v>
      </c>
      <c r="BS106" s="5"/>
      <c r="CG106">
        <v>6127</v>
      </c>
      <c r="CH106">
        <v>4700</v>
      </c>
      <c r="CI106">
        <v>-1427</v>
      </c>
      <c r="CJ106">
        <v>-30.36</v>
      </c>
      <c r="CK106">
        <v>733.5</v>
      </c>
      <c r="CL106">
        <v>833.7</v>
      </c>
      <c r="CM106">
        <v>869.7</v>
      </c>
      <c r="CN106">
        <v>441.9</v>
      </c>
      <c r="CO106">
        <v>1400</v>
      </c>
      <c r="CP106">
        <v>1848.3</v>
      </c>
      <c r="CQ106">
        <f t="shared" si="22"/>
        <v>3003.2</v>
      </c>
      <c r="CR106">
        <f t="shared" si="23"/>
        <v>3123.8999999999996</v>
      </c>
    </row>
    <row r="107" spans="57:96" x14ac:dyDescent="0.3">
      <c r="BE107">
        <v>11930.7</v>
      </c>
      <c r="BF107">
        <v>11930</v>
      </c>
      <c r="BG107">
        <v>-0.7</v>
      </c>
      <c r="BH107">
        <v>-0.01</v>
      </c>
      <c r="BI107">
        <v>8025.9</v>
      </c>
      <c r="BJ107">
        <v>3905</v>
      </c>
      <c r="BL107">
        <f t="shared" si="19"/>
        <v>11930</v>
      </c>
      <c r="BM107">
        <v>11930</v>
      </c>
      <c r="BN107">
        <f t="shared" si="20"/>
        <v>0</v>
      </c>
      <c r="BO107">
        <f t="shared" si="21"/>
        <v>0</v>
      </c>
      <c r="BP107">
        <v>8451.7999999999993</v>
      </c>
      <c r="BQ107">
        <v>3478.9</v>
      </c>
      <c r="BS107" s="5"/>
      <c r="CG107">
        <v>6968.1</v>
      </c>
      <c r="CH107">
        <v>8900</v>
      </c>
      <c r="CI107">
        <v>1931.9</v>
      </c>
      <c r="CJ107">
        <v>21.71</v>
      </c>
      <c r="CK107">
        <v>644</v>
      </c>
      <c r="CL107">
        <v>1499.6</v>
      </c>
      <c r="CM107">
        <v>1227</v>
      </c>
      <c r="CN107">
        <v>1182.3</v>
      </c>
      <c r="CO107">
        <v>1292.9000000000001</v>
      </c>
      <c r="CP107">
        <v>1122.3</v>
      </c>
      <c r="CQ107">
        <f t="shared" si="22"/>
        <v>3163.9</v>
      </c>
      <c r="CR107">
        <f t="shared" si="23"/>
        <v>3804.2</v>
      </c>
    </row>
    <row r="108" spans="57:96" x14ac:dyDescent="0.3">
      <c r="BE108">
        <v>11500.7</v>
      </c>
      <c r="BF108">
        <v>11500</v>
      </c>
      <c r="BG108">
        <v>-0.7</v>
      </c>
      <c r="BH108">
        <v>-0.01</v>
      </c>
      <c r="BI108">
        <v>6349.1</v>
      </c>
      <c r="BJ108">
        <v>5151.7</v>
      </c>
      <c r="BL108">
        <f t="shared" si="19"/>
        <v>11500</v>
      </c>
      <c r="BM108">
        <v>11500</v>
      </c>
      <c r="BN108">
        <f t="shared" si="20"/>
        <v>0</v>
      </c>
      <c r="BO108">
        <f t="shared" si="21"/>
        <v>0</v>
      </c>
      <c r="BP108">
        <v>7870.8</v>
      </c>
      <c r="BQ108">
        <v>3628.4</v>
      </c>
      <c r="BS108" s="5"/>
      <c r="CG108">
        <v>7022.1</v>
      </c>
      <c r="CH108">
        <v>6900</v>
      </c>
      <c r="CI108">
        <v>-122.1</v>
      </c>
      <c r="CJ108">
        <v>-1.77</v>
      </c>
      <c r="CK108">
        <v>2288.6999999999998</v>
      </c>
      <c r="CL108">
        <v>393.8</v>
      </c>
      <c r="CM108">
        <v>1365.1</v>
      </c>
      <c r="CN108">
        <v>592</v>
      </c>
      <c r="CO108">
        <v>1400</v>
      </c>
      <c r="CP108">
        <v>982.7</v>
      </c>
      <c r="CQ108">
        <f t="shared" si="22"/>
        <v>5053.7999999999993</v>
      </c>
      <c r="CR108">
        <f t="shared" si="23"/>
        <v>1968.5</v>
      </c>
    </row>
    <row r="109" spans="57:96" x14ac:dyDescent="0.3">
      <c r="BE109">
        <v>10861.8</v>
      </c>
      <c r="BF109">
        <v>10860</v>
      </c>
      <c r="BG109">
        <v>-1.8</v>
      </c>
      <c r="BH109">
        <v>-0.02</v>
      </c>
      <c r="BI109">
        <v>5017.8</v>
      </c>
      <c r="BJ109">
        <v>5844.1</v>
      </c>
      <c r="BL109">
        <f t="shared" si="19"/>
        <v>10860</v>
      </c>
      <c r="BM109">
        <v>10860</v>
      </c>
      <c r="BN109">
        <f t="shared" si="20"/>
        <v>0</v>
      </c>
      <c r="BO109">
        <f t="shared" si="21"/>
        <v>0</v>
      </c>
      <c r="BP109">
        <v>7326.8</v>
      </c>
      <c r="BQ109">
        <v>3532.5</v>
      </c>
      <c r="BS109" s="5"/>
      <c r="CG109">
        <v>6190.5</v>
      </c>
      <c r="CH109">
        <v>7600</v>
      </c>
      <c r="CI109">
        <v>1409.5</v>
      </c>
      <c r="CJ109">
        <v>18.55</v>
      </c>
      <c r="CK109">
        <v>1305</v>
      </c>
      <c r="CL109">
        <v>1690.2</v>
      </c>
      <c r="CM109">
        <v>1119.9000000000001</v>
      </c>
      <c r="CN109">
        <v>324.2</v>
      </c>
      <c r="CO109">
        <v>1165.3</v>
      </c>
      <c r="CP109">
        <v>585.9</v>
      </c>
      <c r="CQ109">
        <f t="shared" si="22"/>
        <v>3590.2</v>
      </c>
      <c r="CR109">
        <f t="shared" si="23"/>
        <v>2600.3000000000002</v>
      </c>
    </row>
    <row r="110" spans="57:96" x14ac:dyDescent="0.3">
      <c r="BE110">
        <v>10280.299999999999</v>
      </c>
      <c r="BF110">
        <v>10280</v>
      </c>
      <c r="BG110">
        <v>-0.3</v>
      </c>
      <c r="BH110">
        <v>0</v>
      </c>
      <c r="BI110">
        <v>3450.3</v>
      </c>
      <c r="BJ110">
        <v>6830.1</v>
      </c>
      <c r="BL110">
        <f t="shared" si="19"/>
        <v>10280</v>
      </c>
      <c r="BM110">
        <v>10280</v>
      </c>
      <c r="BN110">
        <f t="shared" si="20"/>
        <v>0</v>
      </c>
      <c r="BO110">
        <f t="shared" si="21"/>
        <v>0</v>
      </c>
      <c r="BP110">
        <v>7218.4</v>
      </c>
      <c r="BQ110">
        <v>3062.5</v>
      </c>
      <c r="BS110" s="5"/>
      <c r="CG110">
        <v>7106.2</v>
      </c>
      <c r="CH110">
        <v>7100</v>
      </c>
      <c r="CI110">
        <v>-6.2</v>
      </c>
      <c r="CJ110">
        <v>-0.09</v>
      </c>
      <c r="CK110">
        <v>1562.6</v>
      </c>
      <c r="CL110">
        <v>72.599999999999994</v>
      </c>
      <c r="CM110">
        <v>2155.1</v>
      </c>
      <c r="CN110">
        <v>971.1</v>
      </c>
      <c r="CO110">
        <v>1165.3</v>
      </c>
      <c r="CP110">
        <v>1179.4000000000001</v>
      </c>
      <c r="CQ110">
        <f t="shared" si="22"/>
        <v>4883</v>
      </c>
      <c r="CR110">
        <f t="shared" si="23"/>
        <v>2223.1000000000004</v>
      </c>
    </row>
    <row r="111" spans="57:96" x14ac:dyDescent="0.3">
      <c r="BE111">
        <v>10110.799999999999</v>
      </c>
      <c r="BF111">
        <v>10110</v>
      </c>
      <c r="BG111">
        <v>-0.8</v>
      </c>
      <c r="BH111">
        <v>-0.01</v>
      </c>
      <c r="BI111">
        <v>3164.4</v>
      </c>
      <c r="BJ111">
        <v>6946.6</v>
      </c>
      <c r="BL111">
        <f t="shared" si="19"/>
        <v>10110</v>
      </c>
      <c r="BM111">
        <v>10110</v>
      </c>
      <c r="BN111">
        <f t="shared" si="20"/>
        <v>0</v>
      </c>
      <c r="BO111">
        <f t="shared" si="21"/>
        <v>0</v>
      </c>
      <c r="BP111">
        <v>5766.8</v>
      </c>
      <c r="BQ111">
        <v>4344.5</v>
      </c>
      <c r="BS111" s="5"/>
      <c r="CG111">
        <v>4480.3</v>
      </c>
      <c r="CH111">
        <v>2800</v>
      </c>
      <c r="CI111">
        <v>-1680.3</v>
      </c>
      <c r="CJ111">
        <v>-60.01</v>
      </c>
      <c r="CK111">
        <v>777.6</v>
      </c>
      <c r="CL111">
        <v>237.7</v>
      </c>
      <c r="CM111">
        <v>734.6</v>
      </c>
      <c r="CN111">
        <v>646.9</v>
      </c>
      <c r="CO111">
        <v>1400</v>
      </c>
      <c r="CP111">
        <v>683.5</v>
      </c>
      <c r="CQ111">
        <f t="shared" si="22"/>
        <v>2912.2</v>
      </c>
      <c r="CR111">
        <f t="shared" si="23"/>
        <v>1568.1</v>
      </c>
    </row>
    <row r="112" spans="57:96" x14ac:dyDescent="0.3">
      <c r="BE112">
        <v>10589.8</v>
      </c>
      <c r="BF112">
        <v>10590</v>
      </c>
      <c r="BG112">
        <v>0.2</v>
      </c>
      <c r="BH112">
        <v>0</v>
      </c>
      <c r="BI112">
        <v>3321.8</v>
      </c>
      <c r="BJ112">
        <v>7268.1</v>
      </c>
      <c r="BL112">
        <f t="shared" si="19"/>
        <v>10590</v>
      </c>
      <c r="BM112">
        <v>10590</v>
      </c>
      <c r="BN112">
        <f t="shared" si="20"/>
        <v>0</v>
      </c>
      <c r="BO112">
        <f t="shared" si="21"/>
        <v>0</v>
      </c>
      <c r="BP112">
        <v>6071.9</v>
      </c>
      <c r="BQ112">
        <v>4517.8999999999996</v>
      </c>
      <c r="BS112" s="5"/>
      <c r="CG112">
        <v>4257.1000000000004</v>
      </c>
      <c r="CH112">
        <v>3500</v>
      </c>
      <c r="CI112">
        <v>-757.1</v>
      </c>
      <c r="CJ112">
        <v>-21.63</v>
      </c>
      <c r="CK112">
        <v>1335</v>
      </c>
      <c r="CL112">
        <v>470.3</v>
      </c>
      <c r="CM112">
        <v>731.6</v>
      </c>
      <c r="CN112">
        <v>389.8</v>
      </c>
      <c r="CO112">
        <v>852.6</v>
      </c>
      <c r="CP112">
        <v>477.8</v>
      </c>
      <c r="CQ112">
        <f t="shared" si="22"/>
        <v>2919.2</v>
      </c>
      <c r="CR112">
        <f t="shared" si="23"/>
        <v>1337.9</v>
      </c>
    </row>
    <row r="113" spans="57:96" x14ac:dyDescent="0.3">
      <c r="BE113">
        <v>11050.3</v>
      </c>
      <c r="BF113">
        <v>11050</v>
      </c>
      <c r="BG113">
        <v>-0.3</v>
      </c>
      <c r="BH113">
        <v>0</v>
      </c>
      <c r="BI113">
        <v>4697.8</v>
      </c>
      <c r="BJ113">
        <v>6352.6</v>
      </c>
      <c r="BL113">
        <f t="shared" si="19"/>
        <v>11050</v>
      </c>
      <c r="BM113">
        <v>11050</v>
      </c>
      <c r="BN113">
        <f t="shared" si="20"/>
        <v>0</v>
      </c>
      <c r="BO113">
        <f t="shared" si="21"/>
        <v>0</v>
      </c>
      <c r="BP113">
        <v>6701.8</v>
      </c>
      <c r="BQ113">
        <v>4349.3999999999996</v>
      </c>
      <c r="BS113" s="5"/>
      <c r="CG113">
        <v>5240.8</v>
      </c>
      <c r="CH113">
        <v>4700</v>
      </c>
      <c r="CI113">
        <v>-540.79999999999995</v>
      </c>
      <c r="CJ113">
        <v>-11.51</v>
      </c>
      <c r="CK113">
        <v>63</v>
      </c>
      <c r="CL113">
        <v>605.4</v>
      </c>
      <c r="CM113">
        <v>1227</v>
      </c>
      <c r="CN113">
        <v>604</v>
      </c>
      <c r="CO113">
        <v>1292.9000000000001</v>
      </c>
      <c r="CP113">
        <v>1448.5</v>
      </c>
      <c r="CQ113">
        <f t="shared" si="22"/>
        <v>2582.9</v>
      </c>
      <c r="CR113">
        <f t="shared" si="23"/>
        <v>2657.9</v>
      </c>
    </row>
    <row r="114" spans="57:96" x14ac:dyDescent="0.3">
      <c r="BE114">
        <v>11439.7</v>
      </c>
      <c r="BF114">
        <v>11440</v>
      </c>
      <c r="BG114">
        <v>0.3</v>
      </c>
      <c r="BH114">
        <v>0</v>
      </c>
      <c r="BI114">
        <v>5793.7</v>
      </c>
      <c r="BJ114">
        <v>5646.2</v>
      </c>
      <c r="BL114">
        <f t="shared" si="19"/>
        <v>11440</v>
      </c>
      <c r="BM114">
        <v>11440</v>
      </c>
      <c r="BN114">
        <f t="shared" si="20"/>
        <v>0</v>
      </c>
      <c r="BO114">
        <f t="shared" si="21"/>
        <v>0</v>
      </c>
      <c r="BP114">
        <v>7566.2</v>
      </c>
      <c r="BQ114">
        <v>3873.4</v>
      </c>
      <c r="BS114" s="5"/>
      <c r="CG114">
        <v>7494.5</v>
      </c>
      <c r="CH114">
        <v>7900</v>
      </c>
      <c r="CI114">
        <v>405.5</v>
      </c>
      <c r="CJ114">
        <v>5.13</v>
      </c>
      <c r="CK114">
        <v>599.9</v>
      </c>
      <c r="CL114">
        <v>2357.1999999999998</v>
      </c>
      <c r="CM114">
        <v>1365.1</v>
      </c>
      <c r="CN114">
        <v>214.2</v>
      </c>
      <c r="CO114">
        <v>1840.3</v>
      </c>
      <c r="CP114">
        <v>1117.8</v>
      </c>
      <c r="CQ114">
        <f t="shared" si="22"/>
        <v>3805.3</v>
      </c>
      <c r="CR114">
        <f t="shared" si="23"/>
        <v>3689.2</v>
      </c>
    </row>
    <row r="115" spans="57:96" x14ac:dyDescent="0.3">
      <c r="BE115">
        <v>11499.7</v>
      </c>
      <c r="BF115">
        <v>11500</v>
      </c>
      <c r="BG115">
        <v>0.3</v>
      </c>
      <c r="BH115">
        <v>0</v>
      </c>
      <c r="BI115">
        <v>7309.5</v>
      </c>
      <c r="BJ115">
        <v>4190.3</v>
      </c>
      <c r="BL115">
        <f t="shared" si="19"/>
        <v>11500</v>
      </c>
      <c r="BM115">
        <v>11500</v>
      </c>
      <c r="BN115">
        <f t="shared" si="20"/>
        <v>0</v>
      </c>
      <c r="BO115">
        <f t="shared" si="21"/>
        <v>0</v>
      </c>
      <c r="BP115">
        <v>8343.7000000000007</v>
      </c>
      <c r="BQ115">
        <v>3156</v>
      </c>
      <c r="BS115" s="5"/>
      <c r="CG115">
        <v>7203.3</v>
      </c>
      <c r="CH115">
        <v>6700</v>
      </c>
      <c r="CI115">
        <v>-503.3</v>
      </c>
      <c r="CJ115">
        <v>-7.51</v>
      </c>
      <c r="CK115">
        <v>733.5</v>
      </c>
      <c r="CL115">
        <v>1975.9</v>
      </c>
      <c r="CM115">
        <v>1716.4</v>
      </c>
      <c r="CN115">
        <v>145.6</v>
      </c>
      <c r="CO115">
        <v>1840.3</v>
      </c>
      <c r="CP115">
        <v>791.6</v>
      </c>
      <c r="CQ115">
        <f t="shared" si="22"/>
        <v>4290.2</v>
      </c>
      <c r="CR115">
        <f t="shared" si="23"/>
        <v>2913.1</v>
      </c>
    </row>
    <row r="116" spans="57:96" x14ac:dyDescent="0.3">
      <c r="BE116">
        <v>12489.7</v>
      </c>
      <c r="BF116">
        <v>12490</v>
      </c>
      <c r="BG116">
        <v>0.3</v>
      </c>
      <c r="BH116">
        <v>0</v>
      </c>
      <c r="BI116">
        <v>8739.4</v>
      </c>
      <c r="BJ116">
        <v>3750.3</v>
      </c>
      <c r="BL116">
        <f t="shared" si="19"/>
        <v>12490</v>
      </c>
      <c r="BM116">
        <v>12490</v>
      </c>
      <c r="BN116">
        <f t="shared" si="20"/>
        <v>0</v>
      </c>
      <c r="BO116">
        <f t="shared" si="21"/>
        <v>0</v>
      </c>
      <c r="BP116">
        <v>8651.2999999999993</v>
      </c>
      <c r="BQ116">
        <v>3839.5</v>
      </c>
      <c r="BS116" s="5"/>
      <c r="CG116">
        <v>6615.8</v>
      </c>
      <c r="CH116">
        <v>6300</v>
      </c>
      <c r="CI116">
        <v>-315.8</v>
      </c>
      <c r="CJ116">
        <v>-5.01</v>
      </c>
      <c r="CK116">
        <v>944.2</v>
      </c>
      <c r="CL116">
        <v>2204.6</v>
      </c>
      <c r="CM116">
        <v>1365.1</v>
      </c>
      <c r="CN116">
        <v>446.9</v>
      </c>
      <c r="CO116">
        <v>1400</v>
      </c>
      <c r="CP116">
        <v>255.2</v>
      </c>
      <c r="CQ116">
        <f t="shared" si="22"/>
        <v>3709.3</v>
      </c>
      <c r="CR116">
        <f t="shared" si="23"/>
        <v>2906.7</v>
      </c>
    </row>
    <row r="117" spans="57:96" x14ac:dyDescent="0.3">
      <c r="BE117">
        <v>12358.7</v>
      </c>
      <c r="BF117">
        <v>12360</v>
      </c>
      <c r="BG117">
        <v>1.3</v>
      </c>
      <c r="BH117">
        <v>0.01</v>
      </c>
      <c r="BI117">
        <v>9649.9</v>
      </c>
      <c r="BJ117">
        <v>2708.9</v>
      </c>
      <c r="BL117">
        <f t="shared" si="19"/>
        <v>12360</v>
      </c>
      <c r="BM117">
        <v>12360</v>
      </c>
      <c r="BN117">
        <f t="shared" si="20"/>
        <v>0</v>
      </c>
      <c r="BO117">
        <f t="shared" si="21"/>
        <v>0</v>
      </c>
      <c r="BP117">
        <v>7904.9</v>
      </c>
      <c r="BQ117">
        <v>4455.5</v>
      </c>
      <c r="BS117" s="5"/>
      <c r="CG117">
        <v>6195</v>
      </c>
      <c r="CH117">
        <v>5700</v>
      </c>
      <c r="CI117">
        <v>-495</v>
      </c>
      <c r="CJ117">
        <v>-8.68</v>
      </c>
      <c r="CK117">
        <v>1180.4000000000001</v>
      </c>
      <c r="CL117">
        <v>854.7</v>
      </c>
      <c r="CM117">
        <v>1365.1</v>
      </c>
      <c r="CN117">
        <v>0</v>
      </c>
      <c r="CO117">
        <v>1927.9</v>
      </c>
      <c r="CP117">
        <v>867.1</v>
      </c>
      <c r="CQ117">
        <f t="shared" si="22"/>
        <v>4473.3999999999996</v>
      </c>
      <c r="CR117">
        <f t="shared" si="23"/>
        <v>1721.8000000000002</v>
      </c>
    </row>
    <row r="118" spans="57:96" x14ac:dyDescent="0.3">
      <c r="BE118">
        <v>12469.7</v>
      </c>
      <c r="BF118">
        <v>12470</v>
      </c>
      <c r="BG118">
        <v>0.3</v>
      </c>
      <c r="BH118">
        <v>0</v>
      </c>
      <c r="BI118">
        <v>9636.4</v>
      </c>
      <c r="BJ118">
        <v>2833.4</v>
      </c>
      <c r="BL118">
        <f t="shared" si="19"/>
        <v>12470</v>
      </c>
      <c r="BM118">
        <v>12470</v>
      </c>
      <c r="BN118">
        <f t="shared" si="20"/>
        <v>0</v>
      </c>
      <c r="BO118">
        <f t="shared" si="21"/>
        <v>0</v>
      </c>
      <c r="BP118">
        <v>8536.2000000000007</v>
      </c>
      <c r="BQ118">
        <v>3933.9</v>
      </c>
      <c r="BS118" s="5"/>
      <c r="CG118">
        <v>4312.7</v>
      </c>
      <c r="CH118">
        <v>2200</v>
      </c>
      <c r="CI118">
        <v>-2112.6999999999998</v>
      </c>
      <c r="CJ118">
        <v>-96.03</v>
      </c>
      <c r="CK118">
        <v>727.1</v>
      </c>
      <c r="CL118">
        <v>432.8</v>
      </c>
      <c r="CM118">
        <v>1365.1</v>
      </c>
      <c r="CN118">
        <v>0</v>
      </c>
      <c r="CO118">
        <v>1400</v>
      </c>
      <c r="CP118">
        <v>387.8</v>
      </c>
      <c r="CQ118">
        <f t="shared" si="22"/>
        <v>3492.2</v>
      </c>
      <c r="CR118">
        <f t="shared" si="23"/>
        <v>820.6</v>
      </c>
    </row>
    <row r="119" spans="57:96" x14ac:dyDescent="0.3">
      <c r="BE119">
        <v>11869.7</v>
      </c>
      <c r="BF119">
        <v>11870</v>
      </c>
      <c r="BG119">
        <v>0.3</v>
      </c>
      <c r="BH119">
        <v>0</v>
      </c>
      <c r="BI119">
        <v>8373.9</v>
      </c>
      <c r="BJ119">
        <v>3496</v>
      </c>
      <c r="BL119">
        <f t="shared" si="19"/>
        <v>11870</v>
      </c>
      <c r="BM119">
        <v>11870</v>
      </c>
      <c r="BN119">
        <f t="shared" si="20"/>
        <v>0</v>
      </c>
      <c r="BO119">
        <f t="shared" si="21"/>
        <v>0</v>
      </c>
      <c r="BP119">
        <v>8288.7999999999993</v>
      </c>
      <c r="BQ119">
        <v>3580.9</v>
      </c>
      <c r="BS119" s="5"/>
      <c r="CG119">
        <v>5094.7</v>
      </c>
      <c r="CH119">
        <v>3500</v>
      </c>
      <c r="CI119">
        <v>-1594.7</v>
      </c>
      <c r="CJ119">
        <v>-45.56</v>
      </c>
      <c r="CK119">
        <v>63</v>
      </c>
      <c r="CL119">
        <v>854.5</v>
      </c>
      <c r="CM119">
        <v>1365.1</v>
      </c>
      <c r="CN119">
        <v>385.7</v>
      </c>
      <c r="CO119">
        <v>1840.3</v>
      </c>
      <c r="CP119">
        <v>585.9</v>
      </c>
      <c r="CQ119">
        <f t="shared" si="22"/>
        <v>3268.3999999999996</v>
      </c>
      <c r="CR119">
        <f t="shared" si="23"/>
        <v>1826.1</v>
      </c>
    </row>
    <row r="120" spans="57:96" x14ac:dyDescent="0.3">
      <c r="BE120">
        <v>11470.2</v>
      </c>
      <c r="BF120">
        <v>11470</v>
      </c>
      <c r="BG120">
        <v>-0.2</v>
      </c>
      <c r="BH120">
        <v>0</v>
      </c>
      <c r="BI120">
        <v>6592.1</v>
      </c>
      <c r="BJ120">
        <v>4878.3</v>
      </c>
      <c r="BL120">
        <f t="shared" si="19"/>
        <v>11470</v>
      </c>
      <c r="BM120">
        <v>11470</v>
      </c>
      <c r="BN120">
        <f t="shared" si="20"/>
        <v>0</v>
      </c>
      <c r="BO120">
        <f t="shared" si="21"/>
        <v>0</v>
      </c>
      <c r="BP120">
        <v>8234.2999999999993</v>
      </c>
      <c r="BQ120">
        <v>3236</v>
      </c>
      <c r="BS120" s="5"/>
      <c r="CG120">
        <v>5499</v>
      </c>
      <c r="CH120">
        <v>4100</v>
      </c>
      <c r="CI120">
        <v>-1399</v>
      </c>
      <c r="CJ120">
        <v>-34.119999999999997</v>
      </c>
      <c r="CK120">
        <v>63</v>
      </c>
      <c r="CL120">
        <v>1439.1</v>
      </c>
      <c r="CM120">
        <v>1483.7</v>
      </c>
      <c r="CN120">
        <v>585.4</v>
      </c>
      <c r="CO120">
        <v>1927.9</v>
      </c>
      <c r="CP120">
        <v>0</v>
      </c>
      <c r="CQ120">
        <f t="shared" si="22"/>
        <v>3474.6000000000004</v>
      </c>
      <c r="CR120">
        <f t="shared" si="23"/>
        <v>2024.5</v>
      </c>
    </row>
    <row r="121" spans="57:96" x14ac:dyDescent="0.3">
      <c r="BE121">
        <v>11001.8</v>
      </c>
      <c r="BF121">
        <v>11000</v>
      </c>
      <c r="BG121">
        <v>-1.8</v>
      </c>
      <c r="BH121">
        <v>-0.02</v>
      </c>
      <c r="BI121">
        <v>4740.3</v>
      </c>
      <c r="BJ121">
        <v>6261.6</v>
      </c>
      <c r="BL121">
        <f t="shared" si="19"/>
        <v>11000</v>
      </c>
      <c r="BM121">
        <v>11000</v>
      </c>
      <c r="BN121">
        <f t="shared" si="20"/>
        <v>0</v>
      </c>
      <c r="BO121">
        <f t="shared" si="21"/>
        <v>0</v>
      </c>
      <c r="BP121">
        <v>7484.8</v>
      </c>
      <c r="BQ121">
        <v>3513.5</v>
      </c>
      <c r="BS121" s="5"/>
      <c r="CG121">
        <v>5674.7</v>
      </c>
      <c r="CH121">
        <v>5400</v>
      </c>
      <c r="CI121">
        <v>-274.7</v>
      </c>
      <c r="CJ121">
        <v>-5.09</v>
      </c>
      <c r="CK121">
        <v>0</v>
      </c>
      <c r="CL121">
        <v>2429.8000000000002</v>
      </c>
      <c r="CM121">
        <v>1340.1</v>
      </c>
      <c r="CN121">
        <v>69.099999999999994</v>
      </c>
      <c r="CO121">
        <v>1580.6</v>
      </c>
      <c r="CP121">
        <v>255.2</v>
      </c>
      <c r="CQ121">
        <f t="shared" si="22"/>
        <v>2920.7</v>
      </c>
      <c r="CR121">
        <f t="shared" si="23"/>
        <v>2754.1</v>
      </c>
    </row>
    <row r="122" spans="57:96" x14ac:dyDescent="0.3">
      <c r="BE122">
        <v>10449.299999999999</v>
      </c>
      <c r="BF122">
        <v>10450</v>
      </c>
      <c r="BG122">
        <v>0.7</v>
      </c>
      <c r="BH122">
        <v>0.01</v>
      </c>
      <c r="BI122">
        <v>3840.7</v>
      </c>
      <c r="BJ122">
        <v>6608.6</v>
      </c>
      <c r="BL122">
        <f t="shared" si="19"/>
        <v>10450</v>
      </c>
      <c r="BM122">
        <v>10450</v>
      </c>
      <c r="BN122">
        <f t="shared" si="20"/>
        <v>0</v>
      </c>
      <c r="BO122">
        <f t="shared" si="21"/>
        <v>0</v>
      </c>
      <c r="BP122">
        <v>6497.9</v>
      </c>
      <c r="BQ122">
        <v>3952.5</v>
      </c>
      <c r="BS122" s="5"/>
      <c r="CG122">
        <v>6586.3</v>
      </c>
      <c r="CH122">
        <v>5100</v>
      </c>
      <c r="CI122">
        <v>-1486.3</v>
      </c>
      <c r="CJ122">
        <v>-29.14</v>
      </c>
      <c r="CK122">
        <v>536.9</v>
      </c>
      <c r="CL122">
        <v>2087.5</v>
      </c>
      <c r="CM122">
        <v>1365.1</v>
      </c>
      <c r="CN122">
        <v>220.2</v>
      </c>
      <c r="CO122">
        <v>1840.3</v>
      </c>
      <c r="CP122">
        <v>536.4</v>
      </c>
      <c r="CQ122">
        <f t="shared" si="22"/>
        <v>3742.3</v>
      </c>
      <c r="CR122">
        <f t="shared" si="23"/>
        <v>2844.1</v>
      </c>
    </row>
    <row r="123" spans="57:96" x14ac:dyDescent="0.3">
      <c r="BE123">
        <v>10139.299999999999</v>
      </c>
      <c r="BF123">
        <v>10140</v>
      </c>
      <c r="BG123">
        <v>0.7</v>
      </c>
      <c r="BH123">
        <v>0.01</v>
      </c>
      <c r="BI123">
        <v>3637.3</v>
      </c>
      <c r="BJ123">
        <v>6502.2</v>
      </c>
      <c r="BL123">
        <f t="shared" si="19"/>
        <v>10140</v>
      </c>
      <c r="BM123">
        <v>10140</v>
      </c>
      <c r="BN123">
        <f t="shared" si="20"/>
        <v>0</v>
      </c>
      <c r="BO123">
        <f t="shared" si="21"/>
        <v>0</v>
      </c>
      <c r="BP123">
        <v>6402.4</v>
      </c>
      <c r="BQ123">
        <v>3739</v>
      </c>
      <c r="BS123" s="5"/>
      <c r="CG123">
        <v>7281.8</v>
      </c>
      <c r="CH123">
        <v>3800</v>
      </c>
      <c r="CI123">
        <v>-3481.8</v>
      </c>
      <c r="CJ123">
        <v>-91.63</v>
      </c>
      <c r="CK123">
        <v>536.9</v>
      </c>
      <c r="CL123">
        <v>2316.1999999999998</v>
      </c>
      <c r="CM123">
        <v>1716.4</v>
      </c>
      <c r="CN123">
        <v>61.5</v>
      </c>
      <c r="CO123">
        <v>2650.9</v>
      </c>
      <c r="CP123">
        <v>0</v>
      </c>
      <c r="CQ123">
        <f t="shared" si="22"/>
        <v>4904.2000000000007</v>
      </c>
      <c r="CR123">
        <f t="shared" si="23"/>
        <v>2377.6999999999998</v>
      </c>
    </row>
    <row r="124" spans="57:96" x14ac:dyDescent="0.3">
      <c r="BE124">
        <v>10729.8</v>
      </c>
      <c r="BF124">
        <v>10730</v>
      </c>
      <c r="BG124">
        <v>0.2</v>
      </c>
      <c r="BH124">
        <v>0</v>
      </c>
      <c r="BI124">
        <v>4735.8</v>
      </c>
      <c r="BJ124">
        <v>5994.3</v>
      </c>
      <c r="BL124">
        <f t="shared" si="19"/>
        <v>10730</v>
      </c>
      <c r="BM124">
        <v>10730</v>
      </c>
      <c r="BN124">
        <f t="shared" si="20"/>
        <v>0</v>
      </c>
      <c r="BO124">
        <f t="shared" si="21"/>
        <v>0</v>
      </c>
      <c r="BP124">
        <v>7186.4</v>
      </c>
      <c r="BQ124">
        <v>3543.4</v>
      </c>
      <c r="BS124" s="5"/>
      <c r="CG124">
        <v>5721.2</v>
      </c>
      <c r="CH124">
        <v>3700</v>
      </c>
      <c r="CI124">
        <v>-2021.2</v>
      </c>
      <c r="CJ124">
        <v>-54.63</v>
      </c>
      <c r="CK124">
        <v>0</v>
      </c>
      <c r="CL124">
        <v>2097.5</v>
      </c>
      <c r="CM124">
        <v>1365.1</v>
      </c>
      <c r="CN124">
        <v>0</v>
      </c>
      <c r="CO124">
        <v>1927.9</v>
      </c>
      <c r="CP124">
        <v>330.7</v>
      </c>
      <c r="CQ124">
        <f t="shared" si="22"/>
        <v>3293</v>
      </c>
      <c r="CR124">
        <f t="shared" si="23"/>
        <v>2428.1999999999998</v>
      </c>
    </row>
    <row r="125" spans="57:96" x14ac:dyDescent="0.3">
      <c r="BE125">
        <v>10859.8</v>
      </c>
      <c r="BF125">
        <v>10860</v>
      </c>
      <c r="BG125">
        <v>0.2</v>
      </c>
      <c r="BH125">
        <v>0</v>
      </c>
      <c r="BI125">
        <v>4387.8</v>
      </c>
      <c r="BJ125">
        <v>6472.1</v>
      </c>
      <c r="BL125">
        <f t="shared" si="19"/>
        <v>10860</v>
      </c>
      <c r="BM125">
        <v>10860</v>
      </c>
      <c r="BN125">
        <f t="shared" si="20"/>
        <v>0</v>
      </c>
      <c r="BO125">
        <f t="shared" si="21"/>
        <v>0</v>
      </c>
      <c r="BP125">
        <v>6740.9</v>
      </c>
      <c r="BQ125">
        <v>4119.3999999999996</v>
      </c>
      <c r="BS125" s="5"/>
      <c r="CK125">
        <v>0</v>
      </c>
      <c r="CL125">
        <v>2305.1999999999998</v>
      </c>
      <c r="CM125">
        <v>3238</v>
      </c>
      <c r="CN125">
        <v>69.099999999999994</v>
      </c>
      <c r="CO125">
        <v>1694.2</v>
      </c>
      <c r="CP125">
        <v>255.2</v>
      </c>
      <c r="CQ125">
        <f t="shared" si="22"/>
        <v>4932.2</v>
      </c>
      <c r="CR125">
        <f t="shared" si="23"/>
        <v>2629.4999999999995</v>
      </c>
    </row>
    <row r="126" spans="57:96" x14ac:dyDescent="0.3">
      <c r="BE126">
        <v>11428.7</v>
      </c>
      <c r="BF126">
        <v>11430</v>
      </c>
      <c r="BG126">
        <v>1.3</v>
      </c>
      <c r="BH126">
        <v>0.01</v>
      </c>
      <c r="BI126">
        <v>5405.1</v>
      </c>
      <c r="BJ126">
        <v>6023.7</v>
      </c>
      <c r="BL126">
        <f t="shared" si="19"/>
        <v>11430</v>
      </c>
      <c r="BM126">
        <v>11430</v>
      </c>
      <c r="BN126">
        <f t="shared" si="20"/>
        <v>0</v>
      </c>
      <c r="BO126">
        <f t="shared" si="21"/>
        <v>0</v>
      </c>
      <c r="BP126">
        <v>7721.3</v>
      </c>
      <c r="BQ126">
        <v>3708.9</v>
      </c>
      <c r="BS126" s="5"/>
      <c r="CK126">
        <v>0</v>
      </c>
      <c r="CL126">
        <v>2109.6</v>
      </c>
      <c r="CM126">
        <v>1716.4</v>
      </c>
      <c r="CN126">
        <v>0</v>
      </c>
      <c r="CO126">
        <v>1345.9</v>
      </c>
      <c r="CP126">
        <v>255.2</v>
      </c>
      <c r="CQ126">
        <f t="shared" si="22"/>
        <v>3062.3</v>
      </c>
      <c r="CR126">
        <f t="shared" si="23"/>
        <v>2364.7999999999997</v>
      </c>
    </row>
    <row r="127" spans="57:96" x14ac:dyDescent="0.3">
      <c r="BE127">
        <v>11569.7</v>
      </c>
      <c r="BF127">
        <v>11570</v>
      </c>
      <c r="BG127">
        <v>0.3</v>
      </c>
      <c r="BH127">
        <v>0</v>
      </c>
      <c r="BI127">
        <v>6868.5</v>
      </c>
      <c r="BJ127">
        <v>4701.3</v>
      </c>
      <c r="BL127">
        <f t="shared" si="19"/>
        <v>11570</v>
      </c>
      <c r="BM127">
        <v>11570</v>
      </c>
      <c r="BN127">
        <f t="shared" si="20"/>
        <v>0</v>
      </c>
      <c r="BO127">
        <f t="shared" si="21"/>
        <v>0</v>
      </c>
      <c r="BP127">
        <v>8391.7000000000007</v>
      </c>
      <c r="BQ127">
        <v>3178</v>
      </c>
      <c r="BS127" s="5"/>
    </row>
    <row r="128" spans="57:96" x14ac:dyDescent="0.3">
      <c r="BE128">
        <v>12099.7</v>
      </c>
      <c r="BF128">
        <v>12100</v>
      </c>
      <c r="BG128">
        <v>0.3</v>
      </c>
      <c r="BH128">
        <v>0</v>
      </c>
      <c r="BI128">
        <v>8531.4</v>
      </c>
      <c r="BJ128">
        <v>3568.3</v>
      </c>
      <c r="BL128">
        <f t="shared" si="19"/>
        <v>12100</v>
      </c>
      <c r="BM128">
        <v>12100</v>
      </c>
      <c r="BN128">
        <f t="shared" si="20"/>
        <v>0</v>
      </c>
      <c r="BO128">
        <f t="shared" si="21"/>
        <v>0</v>
      </c>
      <c r="BP128">
        <v>8572.2999999999993</v>
      </c>
      <c r="BQ128">
        <v>3528.5</v>
      </c>
      <c r="BS128" s="5"/>
    </row>
    <row r="129" spans="57:71" x14ac:dyDescent="0.3">
      <c r="BE129">
        <v>12299.7</v>
      </c>
      <c r="BF129">
        <v>12300</v>
      </c>
      <c r="BG129">
        <v>0.3</v>
      </c>
      <c r="BH129">
        <v>0</v>
      </c>
      <c r="BI129">
        <v>9344.4</v>
      </c>
      <c r="BJ129">
        <v>2955.4</v>
      </c>
      <c r="BL129">
        <f t="shared" si="19"/>
        <v>12300</v>
      </c>
      <c r="BM129">
        <v>12300</v>
      </c>
      <c r="BN129">
        <f t="shared" si="20"/>
        <v>0</v>
      </c>
      <c r="BO129">
        <f t="shared" si="21"/>
        <v>0</v>
      </c>
      <c r="BP129">
        <v>8261.9</v>
      </c>
      <c r="BQ129">
        <v>4039</v>
      </c>
      <c r="BS129" s="5"/>
    </row>
    <row r="130" spans="57:71" x14ac:dyDescent="0.3">
      <c r="BE130">
        <v>12410.2</v>
      </c>
      <c r="BF130">
        <v>12410</v>
      </c>
      <c r="BG130">
        <v>-0.2</v>
      </c>
      <c r="BH130">
        <v>0</v>
      </c>
      <c r="BI130">
        <v>9462.9</v>
      </c>
      <c r="BJ130">
        <v>2947.4</v>
      </c>
      <c r="BL130">
        <f t="shared" si="19"/>
        <v>12410</v>
      </c>
      <c r="BM130">
        <v>12410</v>
      </c>
      <c r="BN130">
        <f t="shared" si="20"/>
        <v>0</v>
      </c>
      <c r="BO130">
        <f t="shared" si="21"/>
        <v>0</v>
      </c>
      <c r="BP130">
        <v>8498.2000000000007</v>
      </c>
      <c r="BQ130">
        <v>3911.9</v>
      </c>
      <c r="BS130" s="5"/>
    </row>
    <row r="131" spans="57:71" x14ac:dyDescent="0.3">
      <c r="BE131">
        <v>11919.2</v>
      </c>
      <c r="BF131">
        <v>11920</v>
      </c>
      <c r="BG131">
        <v>0.8</v>
      </c>
      <c r="BH131">
        <v>0.01</v>
      </c>
      <c r="BI131">
        <v>8348.9</v>
      </c>
      <c r="BJ131">
        <v>3570.5</v>
      </c>
      <c r="BL131">
        <f t="shared" si="19"/>
        <v>11920</v>
      </c>
      <c r="BM131">
        <v>11920</v>
      </c>
      <c r="BN131">
        <f t="shared" si="20"/>
        <v>0</v>
      </c>
      <c r="BO131">
        <f t="shared" si="21"/>
        <v>0</v>
      </c>
      <c r="BP131">
        <v>8379.2999999999993</v>
      </c>
      <c r="BQ131">
        <v>3540.4</v>
      </c>
      <c r="BS131" s="5"/>
    </row>
    <row r="132" spans="57:71" x14ac:dyDescent="0.3">
      <c r="BE132">
        <v>11269.8</v>
      </c>
      <c r="BF132">
        <v>11270</v>
      </c>
      <c r="BG132">
        <v>0.2</v>
      </c>
      <c r="BH132">
        <v>0</v>
      </c>
      <c r="BI132">
        <v>6522.6</v>
      </c>
      <c r="BJ132">
        <v>4747.3999999999996</v>
      </c>
      <c r="BL132">
        <f t="shared" si="19"/>
        <v>11270</v>
      </c>
      <c r="BM132">
        <v>11270</v>
      </c>
      <c r="BN132">
        <f t="shared" si="20"/>
        <v>0</v>
      </c>
      <c r="BO132">
        <f t="shared" si="21"/>
        <v>0</v>
      </c>
      <c r="BP132">
        <v>8201.7999999999993</v>
      </c>
      <c r="BQ132">
        <v>3068</v>
      </c>
      <c r="BS132" s="5"/>
    </row>
    <row r="133" spans="57:71" x14ac:dyDescent="0.3">
      <c r="BE133">
        <v>10660.8</v>
      </c>
      <c r="BF133">
        <v>10660</v>
      </c>
      <c r="BG133">
        <v>-0.8</v>
      </c>
      <c r="BH133">
        <v>-0.01</v>
      </c>
      <c r="BI133">
        <v>4177.8</v>
      </c>
      <c r="BJ133">
        <v>6483.1</v>
      </c>
      <c r="BL133">
        <f t="shared" si="19"/>
        <v>10660</v>
      </c>
      <c r="BM133">
        <v>10660</v>
      </c>
      <c r="BN133">
        <f t="shared" si="20"/>
        <v>0</v>
      </c>
      <c r="BO133">
        <f t="shared" si="21"/>
        <v>0</v>
      </c>
      <c r="BP133">
        <v>7170.3</v>
      </c>
      <c r="BQ133">
        <v>3489</v>
      </c>
      <c r="BS133" s="5"/>
    </row>
    <row r="134" spans="57:71" x14ac:dyDescent="0.3">
      <c r="BE134">
        <v>10471.299999999999</v>
      </c>
      <c r="BF134">
        <v>10470</v>
      </c>
      <c r="BG134">
        <v>-1.3</v>
      </c>
      <c r="BH134">
        <v>-0.01</v>
      </c>
      <c r="BI134">
        <v>3634.3</v>
      </c>
      <c r="BJ134">
        <v>6837.2</v>
      </c>
      <c r="BL134">
        <f t="shared" si="19"/>
        <v>10470</v>
      </c>
      <c r="BM134">
        <v>10470</v>
      </c>
      <c r="BN134">
        <f t="shared" si="20"/>
        <v>0</v>
      </c>
      <c r="BO134">
        <f t="shared" si="21"/>
        <v>0</v>
      </c>
      <c r="BP134">
        <v>6240.9</v>
      </c>
      <c r="BQ134">
        <v>4229</v>
      </c>
      <c r="BS134" s="5"/>
    </row>
    <row r="135" spans="57:71" x14ac:dyDescent="0.3">
      <c r="BI135">
        <v>3215.3</v>
      </c>
      <c r="BJ135">
        <v>6569.2</v>
      </c>
      <c r="BL135">
        <f t="shared" si="19"/>
        <v>10290</v>
      </c>
      <c r="BM135">
        <v>10290</v>
      </c>
      <c r="BN135">
        <f t="shared" si="20"/>
        <v>0</v>
      </c>
      <c r="BO135">
        <f t="shared" si="21"/>
        <v>0</v>
      </c>
      <c r="BP135">
        <v>6283.5</v>
      </c>
      <c r="BQ135">
        <v>4006.9</v>
      </c>
      <c r="BS135" s="5"/>
    </row>
    <row r="136" spans="57:71" x14ac:dyDescent="0.3">
      <c r="BI136">
        <v>3215.3</v>
      </c>
      <c r="BJ136">
        <v>6569.2</v>
      </c>
      <c r="BL136">
        <f t="shared" si="19"/>
        <v>10360</v>
      </c>
      <c r="BM136">
        <v>10360</v>
      </c>
      <c r="BN136">
        <f t="shared" si="20"/>
        <v>0</v>
      </c>
      <c r="BO136">
        <f t="shared" si="21"/>
        <v>0</v>
      </c>
      <c r="BP136">
        <v>6480.4</v>
      </c>
      <c r="BQ136">
        <v>3879.4</v>
      </c>
      <c r="BS136" s="5"/>
    </row>
    <row r="137" spans="57:71" x14ac:dyDescent="0.3">
      <c r="BL137">
        <f t="shared" si="19"/>
        <v>10730</v>
      </c>
      <c r="BM137">
        <v>10730</v>
      </c>
      <c r="BN137">
        <f t="shared" si="20"/>
        <v>0</v>
      </c>
      <c r="BO137">
        <f t="shared" si="21"/>
        <v>0</v>
      </c>
      <c r="BP137">
        <v>6102.4</v>
      </c>
      <c r="BQ137">
        <v>4627.3999999999996</v>
      </c>
      <c r="BS137" s="5"/>
    </row>
    <row r="138" spans="57:71" x14ac:dyDescent="0.3">
      <c r="BL138">
        <f t="shared" si="19"/>
        <v>10990</v>
      </c>
      <c r="BM138">
        <v>10990</v>
      </c>
      <c r="BN138">
        <f t="shared" si="20"/>
        <v>0</v>
      </c>
      <c r="BO138">
        <f t="shared" si="21"/>
        <v>0</v>
      </c>
      <c r="BP138">
        <v>6934.3</v>
      </c>
      <c r="BQ138">
        <v>4055.4</v>
      </c>
      <c r="BS138" s="5"/>
    </row>
    <row r="139" spans="57:71" x14ac:dyDescent="0.3">
      <c r="BL139">
        <f t="shared" ref="BL139:BL146" si="24">BM139</f>
        <v>11490</v>
      </c>
      <c r="BM139">
        <v>11490</v>
      </c>
      <c r="BN139">
        <f t="shared" ref="BN139:BN146" si="25">BL139-BM139</f>
        <v>0</v>
      </c>
      <c r="BO139">
        <f t="shared" ref="BO139:BO146" si="26">BN139/BM139</f>
        <v>0</v>
      </c>
      <c r="BP139">
        <v>7570.7</v>
      </c>
      <c r="BQ139">
        <v>3918.9</v>
      </c>
      <c r="BS139" s="5"/>
    </row>
    <row r="140" spans="57:71" x14ac:dyDescent="0.3">
      <c r="BL140">
        <f t="shared" si="24"/>
        <v>12360</v>
      </c>
      <c r="BM140">
        <v>12360</v>
      </c>
      <c r="BN140">
        <f t="shared" si="25"/>
        <v>0</v>
      </c>
      <c r="BO140">
        <f t="shared" si="26"/>
        <v>0</v>
      </c>
      <c r="BP140">
        <v>8099.8</v>
      </c>
      <c r="BQ140">
        <v>4261</v>
      </c>
      <c r="BS140" s="5"/>
    </row>
    <row r="141" spans="57:71" x14ac:dyDescent="0.3">
      <c r="BL141">
        <f t="shared" si="24"/>
        <v>12490</v>
      </c>
      <c r="BM141">
        <v>12490</v>
      </c>
      <c r="BN141">
        <f t="shared" si="25"/>
        <v>0</v>
      </c>
      <c r="BO141">
        <f t="shared" si="26"/>
        <v>0</v>
      </c>
      <c r="BP141">
        <v>7672.9</v>
      </c>
      <c r="BQ141">
        <v>4818.5</v>
      </c>
      <c r="BS141" s="5"/>
    </row>
    <row r="142" spans="57:71" x14ac:dyDescent="0.3">
      <c r="BL142">
        <f t="shared" si="24"/>
        <v>12140</v>
      </c>
      <c r="BM142">
        <v>12140</v>
      </c>
      <c r="BN142">
        <f t="shared" si="25"/>
        <v>0</v>
      </c>
      <c r="BO142">
        <f t="shared" si="26"/>
        <v>0</v>
      </c>
      <c r="BP142">
        <v>7957.7</v>
      </c>
      <c r="BQ142">
        <v>4183.3999999999996</v>
      </c>
      <c r="BS142" s="5"/>
    </row>
    <row r="143" spans="57:71" x14ac:dyDescent="0.3">
      <c r="BL143">
        <f t="shared" si="24"/>
        <v>11810</v>
      </c>
      <c r="BM143">
        <v>11810</v>
      </c>
      <c r="BN143">
        <f t="shared" si="25"/>
        <v>0</v>
      </c>
      <c r="BO143">
        <f t="shared" si="26"/>
        <v>0</v>
      </c>
      <c r="BP143">
        <v>7976.8</v>
      </c>
      <c r="BQ143">
        <v>3832.9</v>
      </c>
      <c r="BS143" s="5"/>
    </row>
    <row r="144" spans="57:71" x14ac:dyDescent="0.3">
      <c r="BL144">
        <f t="shared" si="24"/>
        <v>11110</v>
      </c>
      <c r="BM144">
        <v>11110</v>
      </c>
      <c r="BN144">
        <f t="shared" si="25"/>
        <v>0</v>
      </c>
      <c r="BO144">
        <f t="shared" si="26"/>
        <v>0</v>
      </c>
      <c r="BP144">
        <v>7486.3</v>
      </c>
      <c r="BQ144">
        <v>3622.9</v>
      </c>
      <c r="BS144" s="5"/>
    </row>
    <row r="145" spans="64:71" x14ac:dyDescent="0.3">
      <c r="BL145">
        <f t="shared" si="24"/>
        <v>10670</v>
      </c>
      <c r="BM145">
        <v>10670</v>
      </c>
      <c r="BN145">
        <f t="shared" si="25"/>
        <v>0</v>
      </c>
      <c r="BO145">
        <f t="shared" si="26"/>
        <v>0</v>
      </c>
      <c r="BP145">
        <v>6713.8</v>
      </c>
      <c r="BQ145">
        <v>3956</v>
      </c>
      <c r="BS145" s="5"/>
    </row>
    <row r="146" spans="64:71" x14ac:dyDescent="0.3">
      <c r="BL146">
        <f t="shared" si="24"/>
        <v>10240</v>
      </c>
      <c r="BM146">
        <v>10240</v>
      </c>
      <c r="BN146">
        <f t="shared" si="25"/>
        <v>0</v>
      </c>
      <c r="BO146">
        <f t="shared" si="26"/>
        <v>0</v>
      </c>
      <c r="BP146">
        <v>5938.9</v>
      </c>
      <c r="BQ146">
        <v>4301</v>
      </c>
      <c r="BS146" s="5"/>
    </row>
    <row r="147" spans="64:71" x14ac:dyDescent="0.3">
      <c r="BP147">
        <v>5146</v>
      </c>
      <c r="BQ147">
        <v>4609.8999999999996</v>
      </c>
      <c r="BS147" s="5"/>
    </row>
    <row r="148" spans="64:71" x14ac:dyDescent="0.3">
      <c r="BP148">
        <v>5142</v>
      </c>
      <c r="BQ148">
        <v>4609.8999999999996</v>
      </c>
      <c r="BS148" s="5"/>
    </row>
    <row r="149" spans="64:71" x14ac:dyDescent="0.3">
      <c r="BS149" s="5"/>
    </row>
    <row r="150" spans="64:71" x14ac:dyDescent="0.3">
      <c r="BS150" s="5"/>
    </row>
  </sheetData>
  <hyperlinks>
    <hyperlink ref="A8" r:id="rId1" xr:uid="{3E38BE41-03BF-4456-BD31-211E4EDD0922}"/>
    <hyperlink ref="H8" r:id="rId2" xr:uid="{56D7A8B7-FB8B-4CF6-B917-8AB89BA289BD}"/>
    <hyperlink ref="O8" r:id="rId3" xr:uid="{5D9A62CB-5CA2-4D9B-A1E8-9CCE55B6DC08}"/>
    <hyperlink ref="V8" r:id="rId4" xr:uid="{06E6675F-19AA-47D1-B4F0-5B93FE864EE6}"/>
    <hyperlink ref="AC8" r:id="rId5" xr:uid="{B69507C6-D011-482C-AEA7-F471CD9A91CC}"/>
    <hyperlink ref="AJ8" r:id="rId6" xr:uid="{80122471-65C8-4B68-BAF1-A303E0E3F9E7}"/>
    <hyperlink ref="AQ8" r:id="rId7" xr:uid="{7A2F93FF-84D9-43A4-9565-AD3160254C30}"/>
    <hyperlink ref="AX8" r:id="rId8" xr:uid="{9FD64BEE-F808-4F33-8BFC-C39A4319878B}"/>
    <hyperlink ref="BE8" r:id="rId9" xr:uid="{AC758246-451C-4CF3-97B8-C54FED0E79E3}"/>
    <hyperlink ref="BL8" r:id="rId10" xr:uid="{5AF4DB79-97D9-4302-9D53-F3B9F91EBA3C}"/>
    <hyperlink ref="BS8" r:id="rId11" xr:uid="{B8F95362-E4ED-4775-AA93-FF492E9F0255}"/>
    <hyperlink ref="BZ8" r:id="rId12" xr:uid="{99F29685-DE20-4BBF-91C6-A8CA5535797F}"/>
    <hyperlink ref="CG8" r:id="rId13" xr:uid="{2727517F-2B83-468E-A39A-98AE9DE52DBA}"/>
    <hyperlink ref="CT8" r:id="rId14" xr:uid="{E105753B-26FA-4B6E-B4C1-FD6A468C1D4C}"/>
  </hyperlinks>
  <pageMargins left="0.7" right="0.7" top="0.75" bottom="0.75" header="0.3" footer="0.3"/>
  <pageSetup paperSize="9" orientation="portrait" horizontalDpi="4294967294" verticalDpi="0" r:id="rId15"/>
  <drawing r:id="rId1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10220-2F73-43BB-95B0-B100D5085332}">
  <dimension ref="A3:EA150"/>
  <sheetViews>
    <sheetView zoomScale="54" workbookViewId="0"/>
  </sheetViews>
  <sheetFormatPr defaultRowHeight="14.4" x14ac:dyDescent="0.3"/>
  <cols>
    <col min="1" max="1" width="9.6640625" bestFit="1" customWidth="1"/>
    <col min="2" max="2" width="9.109375" customWidth="1"/>
    <col min="3" max="3" width="11.44140625" customWidth="1"/>
    <col min="4" max="4" width="9.5546875" bestFit="1" customWidth="1"/>
    <col min="5" max="5" width="9" bestFit="1" customWidth="1"/>
    <col min="6" max="6" width="8" bestFit="1" customWidth="1"/>
    <col min="8" max="8" width="9.6640625" bestFit="1" customWidth="1"/>
    <col min="9" max="9" width="9.77734375" customWidth="1"/>
    <col min="10" max="10" width="13.109375" customWidth="1"/>
    <col min="11" max="11" width="9.5546875" bestFit="1" customWidth="1"/>
    <col min="12" max="12" width="9" bestFit="1" customWidth="1"/>
    <col min="13" max="13" width="8" bestFit="1" customWidth="1"/>
    <col min="23" max="23" width="10.33203125" customWidth="1"/>
  </cols>
  <sheetData>
    <row r="3" spans="1:131" x14ac:dyDescent="0.3">
      <c r="A3" t="s">
        <v>84</v>
      </c>
      <c r="H3" t="s">
        <v>85</v>
      </c>
      <c r="O3" t="s">
        <v>68</v>
      </c>
      <c r="V3" t="s">
        <v>69</v>
      </c>
      <c r="AC3" t="s">
        <v>70</v>
      </c>
      <c r="AJ3" t="s">
        <v>72</v>
      </c>
      <c r="AQ3" t="s">
        <v>71</v>
      </c>
      <c r="AX3" t="s">
        <v>73</v>
      </c>
      <c r="BE3" t="s">
        <v>74</v>
      </c>
      <c r="BL3" t="s">
        <v>75</v>
      </c>
      <c r="BS3" t="s">
        <v>76</v>
      </c>
      <c r="BZ3" t="s">
        <v>77</v>
      </c>
      <c r="CG3" t="s">
        <v>78</v>
      </c>
      <c r="CM3" t="s">
        <v>79</v>
      </c>
      <c r="CS3" t="s">
        <v>80</v>
      </c>
      <c r="CY3" t="s">
        <v>81</v>
      </c>
      <c r="DF3" t="s">
        <v>82</v>
      </c>
      <c r="DQ3" t="s">
        <v>83</v>
      </c>
    </row>
    <row r="4" spans="1:131" x14ac:dyDescent="0.3">
      <c r="A4" s="9" t="s">
        <v>64</v>
      </c>
      <c r="B4" s="9">
        <f>STDEV(D11:D40)/SUM(E10:F40)</f>
        <v>1.7931549649836613E-2</v>
      </c>
      <c r="C4" s="9"/>
      <c r="D4" s="9"/>
      <c r="E4" s="9"/>
      <c r="F4" s="9"/>
      <c r="G4" s="9"/>
      <c r="H4" s="9" t="s">
        <v>64</v>
      </c>
      <c r="I4" s="9">
        <f>STDEV(K11:K40)/SUM(L10:M40)</f>
        <v>1.4641018531734256E-2</v>
      </c>
      <c r="J4" s="9"/>
      <c r="K4" s="9"/>
      <c r="L4" s="9"/>
      <c r="M4" s="9"/>
      <c r="N4" s="9"/>
      <c r="O4" s="9" t="s">
        <v>64</v>
      </c>
      <c r="P4" s="9">
        <f>STDEV(R11:R81)/SUM(S10:T81)</f>
        <v>1.3110060079070607E-4</v>
      </c>
      <c r="Q4" s="9"/>
      <c r="R4" s="9"/>
      <c r="S4" s="9"/>
      <c r="T4" s="9"/>
      <c r="U4" s="9"/>
      <c r="V4" s="9" t="s">
        <v>64</v>
      </c>
      <c r="W4" s="9">
        <f>STDEV(Y11:Y81)/SUM(Z10:AA81)</f>
        <v>6.6417481241835157E-5</v>
      </c>
      <c r="X4" s="9"/>
      <c r="Y4" s="9"/>
      <c r="Z4" s="9"/>
      <c r="AA4" s="9"/>
      <c r="AB4" s="9"/>
      <c r="AC4" s="9" t="s">
        <v>64</v>
      </c>
      <c r="AD4" s="9">
        <f>STDEV(AF11:AF81)/SUM(AG10:AH81)</f>
        <v>1.6780645639218065E-3</v>
      </c>
      <c r="AE4" s="9"/>
      <c r="AF4" s="9"/>
      <c r="AG4" s="9"/>
      <c r="AH4" s="9"/>
      <c r="AI4" s="9"/>
      <c r="AJ4" s="9" t="s">
        <v>64</v>
      </c>
      <c r="AK4" s="9">
        <f>STDEV(AM11:AM28)/SUM(AN10:AO28)</f>
        <v>7.7006083491464924E-3</v>
      </c>
      <c r="AL4" s="9"/>
      <c r="AM4" s="9"/>
      <c r="AN4" s="9"/>
      <c r="AO4" s="9"/>
      <c r="AP4" s="9"/>
      <c r="AQ4" s="9" t="s">
        <v>64</v>
      </c>
      <c r="AR4" s="9">
        <f>STDEV(AT11:AT28)/SUM(AU10:AV28)</f>
        <v>1.1041750201851325E-2</v>
      </c>
      <c r="AS4" s="9"/>
      <c r="AT4" s="9"/>
      <c r="AU4" s="9"/>
      <c r="AV4" s="9"/>
      <c r="AW4" s="9"/>
      <c r="AX4" s="9" t="s">
        <v>64</v>
      </c>
      <c r="AY4" s="9">
        <f>STDEV(BA11:BA28)/SUM(BB10:BC28)</f>
        <v>8.2612198408293386E-3</v>
      </c>
      <c r="AZ4" s="9"/>
      <c r="BA4" s="9"/>
      <c r="BB4" s="9"/>
      <c r="BC4" s="9"/>
      <c r="BD4" s="9"/>
      <c r="BE4" s="9" t="s">
        <v>64</v>
      </c>
      <c r="BF4" s="9">
        <f>STDEV(BH11:BH134)/SUM(BI10:BJ134)</f>
        <v>1.1956846542759821E-4</v>
      </c>
      <c r="BG4" s="9"/>
      <c r="BH4" s="9"/>
      <c r="BI4" s="9"/>
      <c r="BJ4" s="9"/>
      <c r="BK4" s="9"/>
      <c r="BL4" s="9" t="s">
        <v>64</v>
      </c>
      <c r="BM4" s="9">
        <f>STDEV(BO11:BO146)/SUM(BP10:BQ146)</f>
        <v>1.89958089558201E-4</v>
      </c>
      <c r="BN4" s="9"/>
      <c r="BO4" s="9"/>
      <c r="BP4" s="9"/>
      <c r="BQ4" s="9"/>
      <c r="BR4" s="9"/>
      <c r="BS4" s="9" t="s">
        <v>64</v>
      </c>
      <c r="BT4" s="9">
        <f>STDEV(BV11:BV64)/SUM(BW10:BX64)</f>
        <v>4.8392805007664681E-5</v>
      </c>
      <c r="BU4" s="9"/>
      <c r="BV4" s="9"/>
      <c r="BW4" s="9"/>
      <c r="BX4" s="9"/>
      <c r="BY4" s="9"/>
      <c r="BZ4" s="9" t="s">
        <v>64</v>
      </c>
      <c r="CA4" s="9">
        <f>STDEV(CC11:CC59)/SUM(CD10:CE59)</f>
        <v>0</v>
      </c>
      <c r="CB4" s="9"/>
      <c r="CC4" s="9"/>
      <c r="CD4" s="9"/>
      <c r="CE4" s="9"/>
      <c r="CF4" s="9"/>
      <c r="CG4" s="9" t="s">
        <v>64</v>
      </c>
      <c r="CH4" s="9">
        <f>STDEV(CJ11:CJ124)/SUM(CK10:CL124)</f>
        <v>2.7105272093039022E-3</v>
      </c>
      <c r="CI4" s="9"/>
      <c r="CJ4" s="9"/>
      <c r="CK4" s="9"/>
      <c r="CL4" s="9"/>
      <c r="CM4" s="9" t="s">
        <v>64</v>
      </c>
      <c r="CN4" s="9">
        <f>STDEV(CP11:CP124)/SUM(CQ10:CR124)</f>
        <v>1.987146951703159E-3</v>
      </c>
      <c r="CO4" s="9"/>
      <c r="CP4" s="9"/>
      <c r="CQ4" s="9"/>
      <c r="CR4" s="9"/>
      <c r="CS4" s="9" t="s">
        <v>64</v>
      </c>
      <c r="CT4" s="9">
        <f>STDEV(CV11:CV124)/SUM(CW10:CX124)</f>
        <v>2.2114207322657029E-3</v>
      </c>
      <c r="CU4" s="9"/>
      <c r="CV4" s="9"/>
      <c r="CW4" s="9"/>
      <c r="CX4" s="9"/>
      <c r="CY4" s="9" t="s">
        <v>64</v>
      </c>
      <c r="CZ4" s="9">
        <f>STDEV(DB11:DB124)/SUM(DC10:DD124)</f>
        <v>1.2623503844994542E-3</v>
      </c>
      <c r="DA4" s="9"/>
      <c r="DB4" s="9"/>
      <c r="DC4" s="9"/>
      <c r="DD4" s="9"/>
      <c r="DE4" s="9"/>
      <c r="DF4" s="9" t="s">
        <v>64</v>
      </c>
      <c r="DG4" s="9">
        <f>STDEV(DI11:DI40)/SUM(DJ10:DK40)</f>
        <v>1.2725694698001826E-3</v>
      </c>
      <c r="DH4" s="9"/>
      <c r="DI4" s="9"/>
      <c r="DJ4" s="9"/>
      <c r="DK4" s="9"/>
      <c r="DL4" s="9"/>
      <c r="DM4" s="9"/>
      <c r="DN4" s="9"/>
      <c r="DO4" s="9"/>
      <c r="DP4" s="9"/>
      <c r="DQ4" s="9" t="s">
        <v>64</v>
      </c>
      <c r="DR4" s="9">
        <f>STDEV(DT11:DT40)/SUM(DU10:DV40)</f>
        <v>9.6969449489375293E-4</v>
      </c>
      <c r="DS4" s="9"/>
      <c r="DT4" s="9"/>
      <c r="DU4" s="9"/>
      <c r="DV4" s="9"/>
      <c r="DW4" s="9"/>
    </row>
    <row r="5" spans="1:131" x14ac:dyDescent="0.3">
      <c r="A5" s="9" t="s">
        <v>63</v>
      </c>
      <c r="B5" s="9">
        <f>STDEV(C11:C40)</f>
        <v>0.5085476277156078</v>
      </c>
      <c r="C5" s="9"/>
      <c r="D5" s="9"/>
      <c r="E5" s="9"/>
      <c r="F5" s="9"/>
      <c r="G5" s="9"/>
      <c r="H5" s="9" t="s">
        <v>62</v>
      </c>
      <c r="I5" s="9">
        <f>STDEV(J11:J40)</f>
        <v>0.49013251785356099</v>
      </c>
      <c r="J5" s="9"/>
      <c r="K5" s="9"/>
      <c r="L5" s="9"/>
      <c r="M5" s="9"/>
      <c r="N5" s="9"/>
      <c r="O5" s="9" t="s">
        <v>62</v>
      </c>
      <c r="P5" s="9">
        <f>STDEV(Q11:Q81)</f>
        <v>0.33507259191271765</v>
      </c>
      <c r="Q5" s="9"/>
      <c r="R5" s="9"/>
      <c r="S5" s="9"/>
      <c r="T5" s="9"/>
      <c r="U5" s="9"/>
      <c r="V5" s="9" t="s">
        <v>62</v>
      </c>
      <c r="W5" s="9">
        <f>STDEV(X11:X81)</f>
        <v>0.33507259191271765</v>
      </c>
      <c r="X5" s="9"/>
      <c r="Y5" s="9"/>
      <c r="Z5" s="9"/>
      <c r="AA5" s="9"/>
      <c r="AB5" s="9"/>
      <c r="AC5" s="9" t="s">
        <v>62</v>
      </c>
      <c r="AD5" s="9">
        <f>STDEV(AE11:AE81)</f>
        <v>0.16663312875171488</v>
      </c>
      <c r="AE5" s="9"/>
      <c r="AF5" s="9"/>
      <c r="AG5" s="9"/>
      <c r="AH5" s="9"/>
      <c r="AI5" s="9"/>
      <c r="AJ5" s="9" t="s">
        <v>62</v>
      </c>
      <c r="AK5" s="9">
        <f>STDEV(AL11:AL28)</f>
        <v>0.32338083338177737</v>
      </c>
      <c r="AL5" s="9"/>
      <c r="AM5" s="9"/>
      <c r="AN5" s="9"/>
      <c r="AO5" s="9"/>
      <c r="AP5" s="9"/>
      <c r="AQ5" s="9" t="s">
        <v>62</v>
      </c>
      <c r="AR5" s="9">
        <f>STDEV(AS11:AS28)</f>
        <v>0.42779263194649858</v>
      </c>
      <c r="AS5" s="9"/>
      <c r="AT5" s="9"/>
      <c r="AU5" s="9"/>
      <c r="AV5" s="9"/>
      <c r="AW5" s="9"/>
      <c r="AX5" s="9" t="s">
        <v>62</v>
      </c>
      <c r="AY5" s="9">
        <f>STDEV(AZ11:AZ28)</f>
        <v>0.32338083338177737</v>
      </c>
      <c r="AZ5" s="9"/>
      <c r="BA5" s="9"/>
      <c r="BB5" s="9"/>
      <c r="BC5" s="9"/>
      <c r="BD5" s="9"/>
      <c r="BE5" s="9" t="s">
        <v>62</v>
      </c>
      <c r="BF5" s="9">
        <f>STDEV(BG11:BG134)</f>
        <v>0.27339403034824117</v>
      </c>
      <c r="BG5" s="9"/>
      <c r="BH5" s="9"/>
      <c r="BI5" s="9"/>
      <c r="BJ5" s="9"/>
      <c r="BK5" s="9"/>
      <c r="BL5" s="9" t="s">
        <v>62</v>
      </c>
      <c r="BM5" s="9">
        <f>STDEV(BN11:BN146)</f>
        <v>0.44280744277004763</v>
      </c>
      <c r="BN5" s="9"/>
      <c r="BO5" s="9"/>
      <c r="BP5" s="9"/>
      <c r="BQ5" s="9"/>
      <c r="BR5" s="9"/>
      <c r="BS5" s="9" t="s">
        <v>62</v>
      </c>
      <c r="BT5" s="9">
        <f>STDEV(BU11:BU64)</f>
        <v>0.31722063428725772</v>
      </c>
      <c r="BU5" s="9"/>
      <c r="BV5" s="9"/>
      <c r="BW5" s="9"/>
      <c r="BX5" s="9"/>
      <c r="BY5" s="9"/>
      <c r="BZ5" s="9" t="s">
        <v>62</v>
      </c>
      <c r="CA5" s="9">
        <f>STDEV(CB11:CB59)</f>
        <v>0</v>
      </c>
      <c r="CB5" s="9"/>
      <c r="CC5" s="9"/>
      <c r="CD5" s="9"/>
      <c r="CE5" s="9"/>
      <c r="CF5" s="9"/>
      <c r="CG5" s="9" t="s">
        <v>62</v>
      </c>
      <c r="CH5" s="9">
        <f>STDEV(CI11:CI124)</f>
        <v>0.48682374701557329</v>
      </c>
      <c r="CI5" s="9"/>
      <c r="CJ5" s="9"/>
      <c r="CK5" s="9"/>
      <c r="CL5" s="9"/>
      <c r="CM5" s="9" t="s">
        <v>62</v>
      </c>
      <c r="CN5" s="9">
        <f>STDEV(CO11:CO124)</f>
        <v>0.49441846610364582</v>
      </c>
      <c r="CO5" s="9"/>
      <c r="CP5" s="9"/>
      <c r="CQ5" s="9"/>
      <c r="CR5" s="9"/>
      <c r="CS5" s="9" t="s">
        <v>62</v>
      </c>
      <c r="CT5" s="9">
        <f>STDEV(CU11:CU124)</f>
        <v>0.50213022382940509</v>
      </c>
      <c r="CU5" s="9"/>
      <c r="CV5" s="9"/>
      <c r="CW5" s="9"/>
      <c r="CX5" s="9"/>
      <c r="CY5" s="9" t="s">
        <v>62</v>
      </c>
      <c r="CZ5" s="9">
        <f>STDEV(DA11:DA124)</f>
        <v>0.50096940647062593</v>
      </c>
      <c r="DA5" s="9"/>
      <c r="DB5" s="9"/>
      <c r="DC5" s="9"/>
      <c r="DD5" s="9"/>
      <c r="DE5" s="9"/>
      <c r="DF5" s="9" t="s">
        <v>62</v>
      </c>
      <c r="DG5" s="9">
        <f>STDEV(DH11:DH40)</f>
        <v>0.25370813170246248</v>
      </c>
      <c r="DH5" s="9"/>
      <c r="DI5" s="9"/>
      <c r="DJ5" s="9"/>
      <c r="DK5" s="9"/>
      <c r="DL5" s="9"/>
      <c r="DM5" s="9"/>
      <c r="DN5" s="9"/>
      <c r="DO5" s="9"/>
      <c r="DP5" s="9"/>
      <c r="DQ5" s="9" t="s">
        <v>62</v>
      </c>
      <c r="DR5" s="9">
        <f>STDEV(DS11:DS40)</f>
        <v>0.25370813170246248</v>
      </c>
      <c r="DS5" s="9"/>
      <c r="DT5" s="9"/>
      <c r="DU5" s="9"/>
      <c r="DV5" s="9"/>
      <c r="DW5" s="9"/>
    </row>
    <row r="6" spans="1:131" x14ac:dyDescent="0.3">
      <c r="A6" s="9" t="s">
        <v>60</v>
      </c>
      <c r="B6" s="9">
        <f>SUM(D11:D40)/SUM(E10:F40)</f>
        <v>0.4543298763716454</v>
      </c>
      <c r="C6" s="9"/>
      <c r="D6" s="9"/>
      <c r="E6" s="9"/>
      <c r="F6" s="9"/>
      <c r="G6" s="9"/>
      <c r="H6" s="9" t="s">
        <v>60</v>
      </c>
      <c r="I6" s="9">
        <f>SUM(K11:K40)/SUM(L10:M40)</f>
        <v>0.50009413944703096</v>
      </c>
      <c r="J6" s="9"/>
      <c r="K6" s="9"/>
      <c r="L6" s="9"/>
      <c r="M6" s="9"/>
      <c r="N6" s="9"/>
      <c r="O6" s="9" t="s">
        <v>60</v>
      </c>
      <c r="P6" s="9">
        <f>SUM(R11:R81)/SUM(S10:T81)</f>
        <v>1.9073820828067955E-3</v>
      </c>
      <c r="Q6" s="9"/>
      <c r="R6" s="9"/>
      <c r="S6" s="9"/>
      <c r="T6" s="9"/>
      <c r="U6" s="9"/>
      <c r="V6" s="9" t="s">
        <v>60</v>
      </c>
      <c r="W6" s="9">
        <f>SUM(Y11:Y81)/SUM(Z10:AA81)</f>
        <v>1.329547696451393E-3</v>
      </c>
      <c r="X6" s="9"/>
      <c r="Y6" s="9"/>
      <c r="Z6" s="9"/>
      <c r="AA6" s="9"/>
      <c r="AB6" s="9"/>
      <c r="AC6" s="9" t="s">
        <v>60</v>
      </c>
      <c r="AD6" s="9">
        <f>SUM(AF11:AF81)/SUM(AG10:AH81)</f>
        <v>1.4148789728122089E-2</v>
      </c>
      <c r="AE6" s="9"/>
      <c r="AF6" s="9"/>
      <c r="AG6" s="9"/>
      <c r="AH6" s="9"/>
      <c r="AI6" s="9"/>
      <c r="AJ6" s="9" t="s">
        <v>60</v>
      </c>
      <c r="AK6" s="9">
        <f>SUM(AM11:AM28)/SUM(AN10:AO28)</f>
        <v>4.6518294329207927E-2</v>
      </c>
      <c r="AL6" s="9"/>
      <c r="AM6" s="9"/>
      <c r="AN6" s="9"/>
      <c r="AO6" s="9"/>
      <c r="AP6" s="9"/>
      <c r="AQ6" s="9" t="s">
        <v>60</v>
      </c>
      <c r="AR6" s="9">
        <f>SUM(AT11:AT28)/SUM(AU10:AV28)</f>
        <v>8.4623886891975628E-2</v>
      </c>
      <c r="AS6" s="9"/>
      <c r="AT6" s="9"/>
      <c r="AU6" s="9"/>
      <c r="AV6" s="9"/>
      <c r="AW6" s="9"/>
      <c r="AX6" s="9" t="s">
        <v>60</v>
      </c>
      <c r="AY6" s="9">
        <f>SUM(BA11:BA28)/SUM(BB10:BC28)</f>
        <v>4.9472060742674101E-2</v>
      </c>
      <c r="AZ6" s="9"/>
      <c r="BA6" s="9"/>
      <c r="BB6" s="9"/>
      <c r="BC6" s="9"/>
      <c r="BD6" s="9"/>
      <c r="BE6" s="9" t="s">
        <v>60</v>
      </c>
      <c r="BF6" s="9">
        <f>SUM(BH11:BH134)/SUM(BI10:BJ134)</f>
        <v>3.9035105823419253E-3</v>
      </c>
      <c r="BG6" s="9"/>
      <c r="BH6" s="9"/>
      <c r="BI6" s="9"/>
      <c r="BJ6" s="9"/>
      <c r="BK6" s="9"/>
      <c r="BL6" s="9" t="s">
        <v>60</v>
      </c>
      <c r="BM6" s="9">
        <f>SUM(BO11:BO146)/SUM(BP10:BQ146)</f>
        <v>1.3772712209167608E-2</v>
      </c>
      <c r="BN6" s="9"/>
      <c r="BO6" s="9"/>
      <c r="BP6" s="9"/>
      <c r="BQ6" s="9"/>
      <c r="BR6" s="9"/>
      <c r="BS6" s="9" t="s">
        <v>60</v>
      </c>
      <c r="BT6" s="9">
        <f>SUM(BV11:BV64)/SUM(BW10:BX64)</f>
        <v>7.1662621601402388E-4</v>
      </c>
      <c r="BU6" s="9"/>
      <c r="BV6" s="9"/>
      <c r="BW6" s="9"/>
      <c r="BX6" s="9"/>
      <c r="BY6" s="9"/>
      <c r="BZ6" s="9" t="s">
        <v>60</v>
      </c>
      <c r="CA6" s="9">
        <f>SUM(CC11:CC59)/SUM(CD10:CE59)</f>
        <v>0</v>
      </c>
      <c r="CB6" s="9"/>
      <c r="CC6" s="9"/>
      <c r="CD6" s="9"/>
      <c r="CE6" s="9"/>
      <c r="CF6" s="9"/>
      <c r="CG6" s="9" t="s">
        <v>60</v>
      </c>
      <c r="CH6" s="9">
        <f>SUM(CJ11:CJ124)/SUM(CK10:CL124)</f>
        <v>0.19630856073595085</v>
      </c>
      <c r="CI6" s="9"/>
      <c r="CJ6" s="9"/>
      <c r="CK6" s="9"/>
      <c r="CL6" s="9"/>
      <c r="CM6" s="9" t="s">
        <v>60</v>
      </c>
      <c r="CN6" s="9">
        <f>SUM(CP11:CP124)/SUM(CQ10:CR124)</f>
        <v>0.14209623039819419</v>
      </c>
      <c r="CO6" s="9"/>
      <c r="CP6" s="9"/>
      <c r="CQ6" s="9"/>
      <c r="CR6" s="9"/>
      <c r="CS6" s="9" t="s">
        <v>60</v>
      </c>
      <c r="CT6" s="9">
        <f>SUM(CV11:CV124)/SUM(CW10:CX124)</f>
        <v>0.20877624505889411</v>
      </c>
      <c r="CU6" s="9"/>
      <c r="CV6" s="9"/>
      <c r="CW6" s="9"/>
      <c r="CX6" s="9"/>
      <c r="CY6" s="9" t="s">
        <v>60</v>
      </c>
      <c r="CZ6" s="9">
        <f>SUM(DB11:DB124)/SUM(DC10:DD124)</f>
        <v>0.10866960514087169</v>
      </c>
      <c r="DA6" s="9"/>
      <c r="DB6" s="9"/>
      <c r="DC6" s="9"/>
      <c r="DD6" s="9"/>
      <c r="DE6" s="9"/>
      <c r="DF6" s="9" t="s">
        <v>60</v>
      </c>
      <c r="DG6" s="9">
        <f>SUM(DI11:DI40)/SUM(DJ10:DK40)</f>
        <v>8.1932568195857858E-3</v>
      </c>
      <c r="DH6" s="9"/>
      <c r="DI6" s="9"/>
      <c r="DJ6" s="9"/>
      <c r="DK6" s="9"/>
      <c r="DL6" s="9"/>
      <c r="DM6" s="9"/>
      <c r="DN6" s="9"/>
      <c r="DO6" s="9"/>
      <c r="DP6" s="9"/>
      <c r="DQ6" s="9" t="s">
        <v>60</v>
      </c>
      <c r="DR6" s="9">
        <f>SUM(DT11:DT40)/SUM(DU10:DV40)</f>
        <v>7.1401003473562331E-3</v>
      </c>
      <c r="DS6" s="9"/>
      <c r="DT6" s="9"/>
      <c r="DU6" s="9"/>
      <c r="DV6" s="9"/>
      <c r="DW6" s="9"/>
    </row>
    <row r="7" spans="1:131" x14ac:dyDescent="0.3">
      <c r="A7" s="9" t="s">
        <v>88</v>
      </c>
      <c r="B7" s="9">
        <f>AVERAGE(C11:C40)</f>
        <v>0.5</v>
      </c>
      <c r="C7" s="9"/>
      <c r="D7" s="9"/>
      <c r="E7" s="9"/>
      <c r="F7" s="9"/>
      <c r="G7" s="9"/>
      <c r="H7" s="9" t="s">
        <v>88</v>
      </c>
      <c r="I7" s="9">
        <f>AVERAGE(J11:J40)</f>
        <v>0.36666666666666664</v>
      </c>
      <c r="J7" s="9"/>
      <c r="K7" s="9"/>
      <c r="L7" s="9"/>
      <c r="M7" s="9"/>
      <c r="N7" s="9"/>
      <c r="O7" s="9" t="s">
        <v>88</v>
      </c>
      <c r="P7" s="9">
        <f>AVERAGE(Q11:Q81)</f>
        <v>0.87323943661971826</v>
      </c>
      <c r="Q7" s="9"/>
      <c r="R7" s="9"/>
      <c r="S7" s="9"/>
      <c r="T7" s="9"/>
      <c r="U7" s="9"/>
      <c r="V7" s="9" t="s">
        <v>88</v>
      </c>
      <c r="W7" s="9">
        <f>AVERAGE(X11:X81)</f>
        <v>0.87323943661971826</v>
      </c>
      <c r="X7" s="9"/>
      <c r="Y7" s="9"/>
      <c r="Z7" s="9"/>
      <c r="AA7" s="9"/>
      <c r="AB7" s="9"/>
      <c r="AC7" s="9" t="s">
        <v>88</v>
      </c>
      <c r="AD7" s="9">
        <f>AVERAGE(AE11:AE81)</f>
        <v>0.971830985915493</v>
      </c>
      <c r="AE7" s="9"/>
      <c r="AF7" s="9"/>
      <c r="AG7" s="9"/>
      <c r="AH7" s="9"/>
      <c r="AI7" s="9"/>
      <c r="AJ7" s="9" t="s">
        <v>88</v>
      </c>
      <c r="AK7" s="9">
        <f>AVERAGE(AL11:AL28)</f>
        <v>0.88888888888888884</v>
      </c>
      <c r="AL7" s="9"/>
      <c r="AM7" s="9"/>
      <c r="AN7" s="9"/>
      <c r="AO7" s="9"/>
      <c r="AP7" s="9"/>
      <c r="AQ7" s="9" t="s">
        <v>88</v>
      </c>
      <c r="AR7" s="9">
        <f>AVERAGE(AS11:AS28)</f>
        <v>0.77777777777777779</v>
      </c>
      <c r="AS7" s="9"/>
      <c r="AT7" s="9"/>
      <c r="AU7" s="9"/>
      <c r="AV7" s="9"/>
      <c r="AW7" s="9"/>
      <c r="AX7" s="9" t="s">
        <v>88</v>
      </c>
      <c r="AY7" s="9">
        <f>AVERAGE(AZ11:AZ28)</f>
        <v>0.88888888888888884</v>
      </c>
      <c r="AZ7" s="9"/>
      <c r="BA7" s="9"/>
      <c r="BB7" s="9"/>
      <c r="BC7" s="9"/>
      <c r="BD7" s="9"/>
      <c r="BE7" s="9" t="s">
        <v>88</v>
      </c>
      <c r="BF7" s="9">
        <f>AVERAGE(BG11:BG134)</f>
        <v>0.91935483870967738</v>
      </c>
      <c r="BG7" s="9"/>
      <c r="BH7" s="9"/>
      <c r="BI7" s="9"/>
      <c r="BJ7" s="9"/>
      <c r="BK7" s="9"/>
      <c r="BL7" s="9" t="s">
        <v>88</v>
      </c>
      <c r="BM7" s="9">
        <f>AVERAGE(BN11:BN146)</f>
        <v>0.73529411764705888</v>
      </c>
      <c r="BN7" s="9"/>
      <c r="BO7" s="9"/>
      <c r="BP7" s="9"/>
      <c r="BQ7" s="9"/>
      <c r="BR7" s="9"/>
      <c r="BS7" s="9" t="s">
        <v>88</v>
      </c>
      <c r="BT7" s="9">
        <f>AVERAGE(BU11:BU64)</f>
        <v>0.88888888888888884</v>
      </c>
      <c r="BU7" s="9"/>
      <c r="BV7" s="9"/>
      <c r="BW7" s="9"/>
      <c r="BX7" s="9"/>
      <c r="BY7" s="9"/>
      <c r="BZ7" s="9" t="s">
        <v>88</v>
      </c>
      <c r="CA7" s="9">
        <f>AVERAGE(CB11:CB59)</f>
        <v>1</v>
      </c>
      <c r="CB7" s="9"/>
      <c r="CC7" s="9"/>
      <c r="CD7" s="9"/>
      <c r="CE7" s="9"/>
      <c r="CF7" s="9"/>
      <c r="CG7" s="9" t="s">
        <v>88</v>
      </c>
      <c r="CH7" s="9">
        <f>AVERAGE(CI11:CI124)</f>
        <v>0.6228070175438597</v>
      </c>
      <c r="CI7" s="9"/>
      <c r="CJ7" s="9"/>
      <c r="CK7" s="9"/>
      <c r="CL7" s="9"/>
      <c r="CM7" s="9" t="s">
        <v>88</v>
      </c>
      <c r="CN7" s="9">
        <f>AVERAGE(CO11:CO124)</f>
        <v>0.58771929824561409</v>
      </c>
      <c r="CO7" s="9"/>
      <c r="CP7" s="9"/>
      <c r="CQ7" s="9"/>
      <c r="CR7" s="9"/>
      <c r="CS7" s="9" t="s">
        <v>88</v>
      </c>
      <c r="CT7" s="9">
        <f>AVERAGE(CU11:CU124)</f>
        <v>0.49122807017543857</v>
      </c>
      <c r="CU7" s="9"/>
      <c r="CV7" s="9"/>
      <c r="CW7" s="9"/>
      <c r="CX7" s="9"/>
      <c r="CY7" s="9" t="s">
        <v>88</v>
      </c>
      <c r="CZ7" s="9">
        <f>AVERAGE(DA11:DA124)</f>
        <v>0.53508771929824561</v>
      </c>
      <c r="DA7" s="9"/>
      <c r="DB7" s="9"/>
      <c r="DC7" s="9"/>
      <c r="DD7" s="9"/>
      <c r="DE7" s="9"/>
      <c r="DF7" s="9" t="s">
        <v>88</v>
      </c>
      <c r="DG7" s="9">
        <f>AVERAGE(DH11:DH40)</f>
        <v>0.93333333333333335</v>
      </c>
      <c r="DH7" s="9"/>
      <c r="DI7" s="9"/>
      <c r="DJ7" s="9"/>
      <c r="DK7" s="9"/>
      <c r="DL7" s="9"/>
      <c r="DM7" s="9"/>
      <c r="DN7" s="9"/>
      <c r="DO7" s="9"/>
      <c r="DP7" s="9"/>
      <c r="DQ7" s="9" t="s">
        <v>88</v>
      </c>
      <c r="DR7" s="9">
        <f>AVERAGE(DS11:DS40)</f>
        <v>0.93333333333333335</v>
      </c>
      <c r="DS7" s="9"/>
      <c r="DT7" s="9"/>
      <c r="DU7" s="9"/>
      <c r="DV7" s="9"/>
      <c r="DW7" s="9"/>
    </row>
    <row r="8" spans="1:131" ht="43.2" x14ac:dyDescent="0.3">
      <c r="A8" s="1" t="s">
        <v>0</v>
      </c>
      <c r="B8" s="4" t="s">
        <v>7</v>
      </c>
      <c r="H8" s="1" t="s">
        <v>0</v>
      </c>
      <c r="I8" s="4" t="s">
        <v>8</v>
      </c>
      <c r="O8" s="1" t="s">
        <v>12</v>
      </c>
      <c r="P8" t="s">
        <v>13</v>
      </c>
      <c r="V8" s="1" t="s">
        <v>12</v>
      </c>
      <c r="W8" t="s">
        <v>13</v>
      </c>
      <c r="AC8" s="1" t="s">
        <v>12</v>
      </c>
      <c r="AD8" t="s">
        <v>14</v>
      </c>
      <c r="AJ8" s="1" t="s">
        <v>17</v>
      </c>
      <c r="AK8" t="s">
        <v>18</v>
      </c>
      <c r="AQ8" s="1" t="s">
        <v>17</v>
      </c>
      <c r="AR8" t="s">
        <v>20</v>
      </c>
      <c r="AX8" s="1" t="s">
        <v>17</v>
      </c>
      <c r="AY8" t="s">
        <v>21</v>
      </c>
      <c r="BE8" s="1" t="s">
        <v>22</v>
      </c>
      <c r="BF8" t="s">
        <v>41</v>
      </c>
      <c r="BL8" s="1" t="s">
        <v>22</v>
      </c>
      <c r="BM8" t="s">
        <v>42</v>
      </c>
      <c r="BS8" s="1" t="s">
        <v>43</v>
      </c>
      <c r="BT8" t="s">
        <v>44</v>
      </c>
      <c r="BZ8" s="1" t="s">
        <v>43</v>
      </c>
      <c r="CA8" t="s">
        <v>61</v>
      </c>
      <c r="CG8" s="1" t="s">
        <v>45</v>
      </c>
      <c r="CH8" t="s">
        <v>47</v>
      </c>
      <c r="CK8" s="2" t="s">
        <v>46</v>
      </c>
      <c r="CL8" s="2" t="s">
        <v>46</v>
      </c>
      <c r="CM8" s="2"/>
      <c r="CN8" s="2"/>
      <c r="CO8" s="2"/>
      <c r="CP8" s="2"/>
      <c r="CQ8" s="2" t="s">
        <v>48</v>
      </c>
      <c r="CR8" s="2" t="s">
        <v>48</v>
      </c>
      <c r="CS8" s="2"/>
      <c r="CT8" s="2"/>
      <c r="CU8" s="2"/>
      <c r="CV8" s="2"/>
      <c r="CW8" s="2" t="s">
        <v>49</v>
      </c>
      <c r="CX8" s="2" t="s">
        <v>49</v>
      </c>
      <c r="CY8" s="2"/>
      <c r="CZ8" s="2"/>
      <c r="DA8" s="2"/>
      <c r="DB8" s="2"/>
      <c r="DC8" s="2" t="s">
        <v>50</v>
      </c>
      <c r="DD8" s="2" t="s">
        <v>50</v>
      </c>
      <c r="DF8" s="1" t="s">
        <v>66</v>
      </c>
      <c r="DG8" s="10" t="s">
        <v>65</v>
      </c>
      <c r="DM8" t="s">
        <v>67</v>
      </c>
      <c r="DU8" t="s">
        <v>53</v>
      </c>
      <c r="DV8" t="s">
        <v>53</v>
      </c>
      <c r="DX8" t="s">
        <v>52</v>
      </c>
      <c r="DY8" t="s">
        <v>52</v>
      </c>
      <c r="DZ8">
        <v>-1.935483870967742E-2</v>
      </c>
    </row>
    <row r="9" spans="1:131" x14ac:dyDescent="0.3">
      <c r="A9" t="s">
        <v>57</v>
      </c>
      <c r="B9" t="s">
        <v>57</v>
      </c>
      <c r="C9" t="s">
        <v>57</v>
      </c>
      <c r="D9" t="s">
        <v>58</v>
      </c>
      <c r="E9" t="s">
        <v>5</v>
      </c>
      <c r="F9" t="s">
        <v>6</v>
      </c>
      <c r="H9" t="s">
        <v>57</v>
      </c>
      <c r="I9" t="s">
        <v>57</v>
      </c>
      <c r="J9" t="s">
        <v>57</v>
      </c>
      <c r="K9" t="s">
        <v>58</v>
      </c>
      <c r="L9" t="s">
        <v>5</v>
      </c>
      <c r="M9" t="s">
        <v>6</v>
      </c>
      <c r="O9" t="s">
        <v>57</v>
      </c>
      <c r="P9" t="s">
        <v>57</v>
      </c>
      <c r="Q9" t="s">
        <v>57</v>
      </c>
      <c r="R9" t="s">
        <v>58</v>
      </c>
      <c r="S9" t="s">
        <v>5</v>
      </c>
      <c r="T9" t="s">
        <v>6</v>
      </c>
      <c r="V9" t="s">
        <v>57</v>
      </c>
      <c r="W9" t="s">
        <v>57</v>
      </c>
      <c r="X9" t="s">
        <v>57</v>
      </c>
      <c r="Y9" t="s">
        <v>58</v>
      </c>
      <c r="Z9" t="s">
        <v>5</v>
      </c>
      <c r="AA9" t="s">
        <v>6</v>
      </c>
      <c r="AC9" t="s">
        <v>57</v>
      </c>
      <c r="AD9" t="s">
        <v>57</v>
      </c>
      <c r="AE9" t="s">
        <v>57</v>
      </c>
      <c r="AF9" t="s">
        <v>58</v>
      </c>
      <c r="AG9" t="s">
        <v>5</v>
      </c>
      <c r="AH9" t="s">
        <v>6</v>
      </c>
      <c r="AJ9" t="s">
        <v>57</v>
      </c>
      <c r="AK9" t="s">
        <v>57</v>
      </c>
      <c r="AL9" t="s">
        <v>57</v>
      </c>
      <c r="AM9" t="s">
        <v>58</v>
      </c>
      <c r="AN9" t="s">
        <v>5</v>
      </c>
      <c r="AO9" t="s">
        <v>6</v>
      </c>
      <c r="AQ9" t="s">
        <v>57</v>
      </c>
      <c r="AR9" t="s">
        <v>57</v>
      </c>
      <c r="AS9" t="s">
        <v>57</v>
      </c>
      <c r="AT9" t="s">
        <v>58</v>
      </c>
      <c r="AU9" t="s">
        <v>5</v>
      </c>
      <c r="AV9" t="s">
        <v>6</v>
      </c>
      <c r="AX9" t="s">
        <v>57</v>
      </c>
      <c r="AY9" t="s">
        <v>57</v>
      </c>
      <c r="AZ9" t="s">
        <v>57</v>
      </c>
      <c r="BA9" t="s">
        <v>58</v>
      </c>
      <c r="BB9" t="s">
        <v>5</v>
      </c>
      <c r="BC9" t="s">
        <v>6</v>
      </c>
      <c r="BE9" t="s">
        <v>57</v>
      </c>
      <c r="BF9" t="s">
        <v>57</v>
      </c>
      <c r="BG9" t="s">
        <v>57</v>
      </c>
      <c r="BH9" t="s">
        <v>58</v>
      </c>
      <c r="BI9" t="s">
        <v>5</v>
      </c>
      <c r="BJ9" t="s">
        <v>6</v>
      </c>
      <c r="BL9" t="s">
        <v>57</v>
      </c>
      <c r="BM9" t="s">
        <v>57</v>
      </c>
      <c r="BN9" t="s">
        <v>57</v>
      </c>
      <c r="BO9" t="s">
        <v>58</v>
      </c>
      <c r="BP9" t="s">
        <v>5</v>
      </c>
      <c r="BQ9" t="s">
        <v>6</v>
      </c>
      <c r="BS9" t="s">
        <v>57</v>
      </c>
      <c r="BT9" t="s">
        <v>57</v>
      </c>
      <c r="BU9" t="s">
        <v>57</v>
      </c>
      <c r="BV9" t="s">
        <v>58</v>
      </c>
      <c r="BW9" t="s">
        <v>5</v>
      </c>
      <c r="BX9" t="s">
        <v>6</v>
      </c>
      <c r="BZ9" t="s">
        <v>57</v>
      </c>
      <c r="CA9" t="s">
        <v>57</v>
      </c>
      <c r="CB9" t="s">
        <v>57</v>
      </c>
      <c r="CC9" t="s">
        <v>58</v>
      </c>
      <c r="CD9" t="s">
        <v>5</v>
      </c>
      <c r="CE9" t="s">
        <v>6</v>
      </c>
      <c r="CG9" t="s">
        <v>57</v>
      </c>
      <c r="CH9" t="s">
        <v>57</v>
      </c>
      <c r="CI9" t="s">
        <v>57</v>
      </c>
      <c r="CJ9" t="s">
        <v>58</v>
      </c>
      <c r="CK9" t="s">
        <v>5</v>
      </c>
      <c r="CL9" t="s">
        <v>6</v>
      </c>
      <c r="CM9" t="s">
        <v>57</v>
      </c>
      <c r="CN9" t="s">
        <v>57</v>
      </c>
      <c r="CO9" t="s">
        <v>57</v>
      </c>
      <c r="CP9" t="s">
        <v>58</v>
      </c>
      <c r="CQ9" s="6" t="s">
        <v>5</v>
      </c>
      <c r="CR9" s="6" t="s">
        <v>6</v>
      </c>
      <c r="CS9" t="s">
        <v>57</v>
      </c>
      <c r="CT9" t="s">
        <v>57</v>
      </c>
      <c r="CU9" t="s">
        <v>57</v>
      </c>
      <c r="CV9" t="s">
        <v>58</v>
      </c>
      <c r="CW9" s="6" t="s">
        <v>5</v>
      </c>
      <c r="CX9" s="6" t="s">
        <v>6</v>
      </c>
      <c r="CY9" t="s">
        <v>57</v>
      </c>
      <c r="CZ9" t="s">
        <v>57</v>
      </c>
      <c r="DA9" t="s">
        <v>57</v>
      </c>
      <c r="DB9" t="s">
        <v>58</v>
      </c>
      <c r="DC9" s="6" t="str">
        <f>CW9</f>
        <v>direct</v>
      </c>
      <c r="DD9" s="6" t="str">
        <f>CX9</f>
        <v>inverse</v>
      </c>
      <c r="DF9" t="s">
        <v>57</v>
      </c>
      <c r="DG9" t="s">
        <v>57</v>
      </c>
      <c r="DH9" t="s">
        <v>57</v>
      </c>
      <c r="DI9" t="s">
        <v>58</v>
      </c>
      <c r="DJ9" t="s">
        <v>5</v>
      </c>
      <c r="DK9" t="s">
        <v>6</v>
      </c>
      <c r="DM9" t="s">
        <v>9</v>
      </c>
      <c r="DN9" t="s">
        <v>10</v>
      </c>
      <c r="DO9" t="s">
        <v>3</v>
      </c>
      <c r="DP9" t="s">
        <v>11</v>
      </c>
      <c r="DQ9" t="s">
        <v>57</v>
      </c>
      <c r="DR9" t="s">
        <v>57</v>
      </c>
      <c r="DS9" t="s">
        <v>57</v>
      </c>
      <c r="DT9" t="s">
        <v>58</v>
      </c>
      <c r="DU9" t="s">
        <v>5</v>
      </c>
      <c r="DV9" t="s">
        <v>6</v>
      </c>
      <c r="DW9" t="s">
        <v>51</v>
      </c>
      <c r="DX9" t="s">
        <v>5</v>
      </c>
      <c r="DY9" t="s">
        <v>6</v>
      </c>
      <c r="DZ9" t="s">
        <v>55</v>
      </c>
      <c r="EA9" t="s">
        <v>56</v>
      </c>
    </row>
    <row r="10" spans="1:131" x14ac:dyDescent="0.3">
      <c r="A10" t="s">
        <v>5</v>
      </c>
      <c r="B10" t="s">
        <v>6</v>
      </c>
      <c r="C10" t="s">
        <v>58</v>
      </c>
      <c r="D10" t="s">
        <v>59</v>
      </c>
      <c r="E10">
        <v>26694.400000000001</v>
      </c>
      <c r="F10">
        <v>0</v>
      </c>
      <c r="H10" t="s">
        <v>5</v>
      </c>
      <c r="I10" t="s">
        <v>6</v>
      </c>
      <c r="J10" t="s">
        <v>58</v>
      </c>
      <c r="K10" t="s">
        <v>59</v>
      </c>
      <c r="L10">
        <v>29692.5</v>
      </c>
      <c r="M10">
        <v>0</v>
      </c>
      <c r="O10" t="s">
        <v>5</v>
      </c>
      <c r="P10" t="s">
        <v>6</v>
      </c>
      <c r="Q10" t="s">
        <v>58</v>
      </c>
      <c r="R10" t="s">
        <v>59</v>
      </c>
      <c r="S10">
        <v>97.5</v>
      </c>
      <c r="T10">
        <v>41924</v>
      </c>
      <c r="V10" t="s">
        <v>5</v>
      </c>
      <c r="W10" t="s">
        <v>6</v>
      </c>
      <c r="X10" t="s">
        <v>58</v>
      </c>
      <c r="Y10" t="s">
        <v>59</v>
      </c>
      <c r="Z10">
        <v>72</v>
      </c>
      <c r="AA10">
        <v>41949.2</v>
      </c>
      <c r="AC10" t="s">
        <v>5</v>
      </c>
      <c r="AD10" t="s">
        <v>6</v>
      </c>
      <c r="AE10" t="s">
        <v>58</v>
      </c>
      <c r="AF10" t="s">
        <v>59</v>
      </c>
      <c r="AG10">
        <v>0</v>
      </c>
      <c r="AH10">
        <v>42021.4</v>
      </c>
      <c r="AJ10" t="s">
        <v>5</v>
      </c>
      <c r="AK10" t="s">
        <v>6</v>
      </c>
      <c r="AL10" t="s">
        <v>58</v>
      </c>
      <c r="AM10" t="s">
        <v>59</v>
      </c>
      <c r="AN10">
        <v>1734.9</v>
      </c>
      <c r="AO10">
        <v>1841.5</v>
      </c>
      <c r="AQ10" t="s">
        <v>5</v>
      </c>
      <c r="AR10" t="s">
        <v>6</v>
      </c>
      <c r="AS10" t="s">
        <v>58</v>
      </c>
      <c r="AT10" t="s">
        <v>59</v>
      </c>
      <c r="AU10">
        <v>1915.8</v>
      </c>
      <c r="AV10">
        <v>1707.1</v>
      </c>
      <c r="AX10" t="s">
        <v>5</v>
      </c>
      <c r="AY10" t="s">
        <v>6</v>
      </c>
      <c r="AZ10" t="s">
        <v>58</v>
      </c>
      <c r="BA10" t="s">
        <v>59</v>
      </c>
      <c r="BB10">
        <v>1866</v>
      </c>
      <c r="BC10">
        <v>1699.5</v>
      </c>
      <c r="BE10" t="s">
        <v>5</v>
      </c>
      <c r="BF10" t="s">
        <v>6</v>
      </c>
      <c r="BG10" t="s">
        <v>58</v>
      </c>
      <c r="BH10" t="s">
        <v>59</v>
      </c>
      <c r="BI10">
        <v>9034.9</v>
      </c>
      <c r="BJ10">
        <v>3115.4</v>
      </c>
      <c r="BL10" t="s">
        <v>5</v>
      </c>
      <c r="BM10" t="s">
        <v>6</v>
      </c>
      <c r="BN10" t="s">
        <v>58</v>
      </c>
      <c r="BO10" t="s">
        <v>59</v>
      </c>
      <c r="BP10">
        <v>7624.2</v>
      </c>
      <c r="BQ10">
        <v>4526.3999999999996</v>
      </c>
      <c r="BS10" t="s">
        <v>5</v>
      </c>
      <c r="BT10" t="s">
        <v>6</v>
      </c>
      <c r="BU10" t="s">
        <v>58</v>
      </c>
      <c r="BV10" t="s">
        <v>59</v>
      </c>
      <c r="BW10">
        <v>0</v>
      </c>
      <c r="BX10">
        <v>39733</v>
      </c>
      <c r="BZ10" t="s">
        <v>5</v>
      </c>
      <c r="CA10" t="s">
        <v>6</v>
      </c>
      <c r="CB10" t="s">
        <v>58</v>
      </c>
      <c r="CC10" t="s">
        <v>59</v>
      </c>
      <c r="CD10">
        <v>0</v>
      </c>
      <c r="CE10">
        <v>40583.4</v>
      </c>
      <c r="CG10" t="s">
        <v>5</v>
      </c>
      <c r="CH10" t="s">
        <v>6</v>
      </c>
      <c r="CI10" t="s">
        <v>58</v>
      </c>
      <c r="CJ10" t="s">
        <v>59</v>
      </c>
      <c r="CK10">
        <v>1546.2</v>
      </c>
      <c r="CL10">
        <v>1140.9000000000001</v>
      </c>
      <c r="CM10" t="s">
        <v>5</v>
      </c>
      <c r="CN10" t="s">
        <v>6</v>
      </c>
      <c r="CO10" t="s">
        <v>58</v>
      </c>
      <c r="CP10" t="s">
        <v>59</v>
      </c>
      <c r="CQ10">
        <f>+CK10</f>
        <v>1546.2</v>
      </c>
      <c r="CR10">
        <v>1127.4000000000001</v>
      </c>
      <c r="CS10" t="s">
        <v>5</v>
      </c>
      <c r="CT10" t="s">
        <v>6</v>
      </c>
      <c r="CU10" t="s">
        <v>58</v>
      </c>
      <c r="CV10" t="s">
        <v>59</v>
      </c>
      <c r="CW10">
        <v>852.6</v>
      </c>
      <c r="CX10">
        <v>1579.1</v>
      </c>
      <c r="CY10" t="s">
        <v>5</v>
      </c>
      <c r="CZ10" t="s">
        <v>6</v>
      </c>
      <c r="DA10" t="s">
        <v>58</v>
      </c>
      <c r="DB10" t="s">
        <v>59</v>
      </c>
      <c r="DC10">
        <f>scenarios!CQ10</f>
        <v>3130.4</v>
      </c>
      <c r="DD10">
        <f>scenarios!CR10</f>
        <v>3847.4</v>
      </c>
      <c r="DF10" t="s">
        <v>5</v>
      </c>
      <c r="DG10" t="s">
        <v>6</v>
      </c>
      <c r="DH10" t="s">
        <v>58</v>
      </c>
      <c r="DI10" t="s">
        <v>59</v>
      </c>
      <c r="DJ10">
        <v>0</v>
      </c>
      <c r="DK10">
        <v>949</v>
      </c>
      <c r="DM10">
        <v>947</v>
      </c>
      <c r="DN10">
        <v>947</v>
      </c>
      <c r="DO10">
        <v>0</v>
      </c>
      <c r="DP10">
        <v>0</v>
      </c>
      <c r="DQ10" t="s">
        <v>5</v>
      </c>
      <c r="DR10" t="s">
        <v>6</v>
      </c>
      <c r="DS10" t="s">
        <v>58</v>
      </c>
      <c r="DT10" t="s">
        <v>59</v>
      </c>
      <c r="DU10">
        <v>276</v>
      </c>
      <c r="DV10">
        <v>671</v>
      </c>
      <c r="DW10">
        <v>1</v>
      </c>
      <c r="DX10">
        <v>276</v>
      </c>
      <c r="DY10">
        <v>671</v>
      </c>
      <c r="DZ10">
        <v>473.5</v>
      </c>
      <c r="EA10">
        <v>1</v>
      </c>
    </row>
    <row r="11" spans="1:131" x14ac:dyDescent="0.3">
      <c r="A11">
        <f>E11-E10</f>
        <v>-21340.600000000002</v>
      </c>
      <c r="B11">
        <f>F11-F10</f>
        <v>0</v>
      </c>
      <c r="C11">
        <f>IF(A11*B11&lt;=0,1,0)</f>
        <v>1</v>
      </c>
      <c r="D11">
        <f>IF(C11=0,ABS(SUM(A11:B11)),0)</f>
        <v>0</v>
      </c>
      <c r="E11">
        <v>5353.8</v>
      </c>
      <c r="F11">
        <v>0</v>
      </c>
      <c r="H11">
        <f>L11-L10</f>
        <v>10392.5</v>
      </c>
      <c r="I11">
        <f>M11-M10</f>
        <v>49982.5</v>
      </c>
      <c r="J11">
        <f>IF(H11*I11&lt;=0,1,0)</f>
        <v>0</v>
      </c>
      <c r="K11">
        <f>IF(J11=0,ABS(SUM(H11:I11)),0)</f>
        <v>60375</v>
      </c>
      <c r="L11">
        <v>40085</v>
      </c>
      <c r="M11">
        <v>49982.5</v>
      </c>
      <c r="O11">
        <f>S11-S10</f>
        <v>14012</v>
      </c>
      <c r="P11">
        <f>T11-T10</f>
        <v>-13892</v>
      </c>
      <c r="Q11">
        <f>IF(O11*P11&lt;=0,1,0)</f>
        <v>1</v>
      </c>
      <c r="R11">
        <f>IF(Q11=0,ABS(SUM(O11:P11)),0)</f>
        <v>0</v>
      </c>
      <c r="S11">
        <v>14109.5</v>
      </c>
      <c r="T11">
        <v>28032</v>
      </c>
      <c r="V11">
        <f>Z11-Z10</f>
        <v>13941.6</v>
      </c>
      <c r="W11">
        <f>AA11-AA10</f>
        <v>-13820.599999999999</v>
      </c>
      <c r="X11">
        <f>IF(V11*W11&lt;=0,1,0)</f>
        <v>1</v>
      </c>
      <c r="Y11">
        <f>IF(X11=0,ABS(SUM(V11:W11)),0)</f>
        <v>0</v>
      </c>
      <c r="Z11">
        <v>14013.6</v>
      </c>
      <c r="AA11">
        <v>28128.6</v>
      </c>
      <c r="AC11">
        <f>AG11-AG10</f>
        <v>0</v>
      </c>
      <c r="AD11">
        <f>AH11-AH10</f>
        <v>120</v>
      </c>
      <c r="AE11">
        <f>IF(AC11*AD11&lt;=0,1,0)</f>
        <v>1</v>
      </c>
      <c r="AF11">
        <f>IF(AE11=0,ABS(SUM(AC11:AD11)),0)</f>
        <v>0</v>
      </c>
      <c r="AG11">
        <v>0</v>
      </c>
      <c r="AH11">
        <v>42141.4</v>
      </c>
      <c r="AJ11">
        <f>AN11-AN10</f>
        <v>1238.1999999999998</v>
      </c>
      <c r="AK11">
        <f>AO11-AO10</f>
        <v>-113.90000000000009</v>
      </c>
      <c r="AL11">
        <f>IF(AJ11*AK11&lt;=0,1,0)</f>
        <v>1</v>
      </c>
      <c r="AM11">
        <f>IF(AL11=0,ABS(SUM(AJ11:AK11)),0)</f>
        <v>0</v>
      </c>
      <c r="AN11">
        <v>2973.1</v>
      </c>
      <c r="AO11">
        <v>1727.6</v>
      </c>
      <c r="AQ11">
        <f>AU11-AU10</f>
        <v>1299.3999999999999</v>
      </c>
      <c r="AR11">
        <f>AV11-AV10</f>
        <v>-206.79999999999995</v>
      </c>
      <c r="AS11">
        <f>IF(AQ11*AR11&lt;=0,1,0)</f>
        <v>1</v>
      </c>
      <c r="AT11">
        <f>IF(AS11=0,ABS(SUM(AQ11:AR11)),0)</f>
        <v>0</v>
      </c>
      <c r="AU11">
        <v>3215.2</v>
      </c>
      <c r="AV11">
        <v>1500.3</v>
      </c>
      <c r="AX11">
        <f>BB11-BB10</f>
        <v>1279.9000000000001</v>
      </c>
      <c r="AY11">
        <f>BC11-BC10</f>
        <v>-158.70000000000005</v>
      </c>
      <c r="AZ11">
        <f>IF(AX11*AY11&lt;=0,1,0)</f>
        <v>1</v>
      </c>
      <c r="BA11">
        <f>IF(AZ11=0,ABS(SUM(AX11:AY11)),0)</f>
        <v>0</v>
      </c>
      <c r="BB11">
        <v>3145.9</v>
      </c>
      <c r="BC11">
        <v>1540.8</v>
      </c>
      <c r="BE11">
        <f>BI11-BI10</f>
        <v>-1696.3999999999996</v>
      </c>
      <c r="BF11">
        <f>BJ11-BJ10</f>
        <v>1077.0999999999999</v>
      </c>
      <c r="BG11">
        <f>IF(BE11*BF11&lt;=0,1,0)</f>
        <v>1</v>
      </c>
      <c r="BH11">
        <f>IF(BG11=0,ABS(SUM(BE11:BF11)),0)</f>
        <v>0</v>
      </c>
      <c r="BI11">
        <v>7338.5</v>
      </c>
      <c r="BJ11">
        <v>4192.5</v>
      </c>
      <c r="BL11">
        <f>BP11-BP10</f>
        <v>91.600000000000364</v>
      </c>
      <c r="BM11">
        <f>BQ11-BQ10</f>
        <v>-711.49999999999955</v>
      </c>
      <c r="BN11">
        <f>IF(BL11*BM11&lt;=0,1,0)</f>
        <v>1</v>
      </c>
      <c r="BO11">
        <f>IF(BN11=0,ABS(SUM(BL11:BM11)),0)</f>
        <v>0</v>
      </c>
      <c r="BP11">
        <v>7715.8</v>
      </c>
      <c r="BQ11">
        <v>3814.9</v>
      </c>
      <c r="BS11">
        <f>BW11-BW10</f>
        <v>0</v>
      </c>
      <c r="BT11">
        <f>BX11-BX10</f>
        <v>668.5</v>
      </c>
      <c r="BU11">
        <f>IF(BS11*BT11&lt;=0,1,0)</f>
        <v>1</v>
      </c>
      <c r="BV11">
        <f>IF(BU11=0,ABS(SUM(BS11:BT11)),0)</f>
        <v>0</v>
      </c>
      <c r="BW11">
        <v>0</v>
      </c>
      <c r="BX11">
        <v>40401.5</v>
      </c>
      <c r="BZ11">
        <f>CD11-CD10</f>
        <v>0</v>
      </c>
      <c r="CA11">
        <f>CE11-CE10</f>
        <v>505.20000000000437</v>
      </c>
      <c r="CB11">
        <f>IF(BZ11*CA11&lt;=0,1,0)</f>
        <v>1</v>
      </c>
      <c r="CC11">
        <f>IF(CB11=0,ABS(SUM(BZ11:CA11)),0)</f>
        <v>0</v>
      </c>
      <c r="CD11">
        <v>0</v>
      </c>
      <c r="CE11">
        <v>41088.600000000006</v>
      </c>
      <c r="CG11">
        <f>CK11-CK10</f>
        <v>-705.6</v>
      </c>
      <c r="CH11">
        <f>CL11-CL10</f>
        <v>-512.50000000000011</v>
      </c>
      <c r="CI11">
        <f>IF(CG11*CH11&lt;=0,1,0)</f>
        <v>0</v>
      </c>
      <c r="CJ11">
        <f>IF(CI11=0,ABS(SUM(CG11:CH11)),0)</f>
        <v>1218.1000000000001</v>
      </c>
      <c r="CK11">
        <v>840.6</v>
      </c>
      <c r="CL11">
        <v>628.4</v>
      </c>
      <c r="CM11">
        <f>CQ11-CQ10</f>
        <v>-564.40000000000009</v>
      </c>
      <c r="CN11">
        <f>CR11-CR10</f>
        <v>419.19999999999982</v>
      </c>
      <c r="CO11">
        <f>IF(CM11*CN11&lt;=0,1,0)</f>
        <v>1</v>
      </c>
      <c r="CP11">
        <f>IF(CO11=0,ABS(SUM(CM11:CN11)),0)</f>
        <v>0</v>
      </c>
      <c r="CQ11">
        <v>981.8</v>
      </c>
      <c r="CR11">
        <v>1546.6</v>
      </c>
      <c r="CS11">
        <f>CW11-CW10</f>
        <v>-412.3</v>
      </c>
      <c r="CT11">
        <f>CX11-CX10</f>
        <v>525.90000000000009</v>
      </c>
      <c r="CU11">
        <f>IF(CS11*CT11&lt;=0,1,0)</f>
        <v>1</v>
      </c>
      <c r="CV11">
        <f>IF(CU11=0,ABS(SUM(CS11:CT11)),0)</f>
        <v>0</v>
      </c>
      <c r="CW11">
        <v>440.3</v>
      </c>
      <c r="CX11">
        <v>2105</v>
      </c>
      <c r="CY11">
        <f>DC11-DC10</f>
        <v>-867.69999999999982</v>
      </c>
      <c r="CZ11">
        <f>DD11-DD10</f>
        <v>432.59999999999991</v>
      </c>
      <c r="DA11">
        <f>IF(CY11*CZ11&lt;=0,1,0)</f>
        <v>1</v>
      </c>
      <c r="DB11">
        <f>IF(DA11=0,ABS(SUM(CY11:CZ11)),0)</f>
        <v>0</v>
      </c>
      <c r="DC11">
        <f>scenarios!CQ11</f>
        <v>2262.7000000000003</v>
      </c>
      <c r="DD11">
        <f>scenarios!CR11</f>
        <v>4280</v>
      </c>
      <c r="DF11">
        <f>DJ11-DJ10</f>
        <v>0</v>
      </c>
      <c r="DG11">
        <f>DK11-DK10</f>
        <v>-17</v>
      </c>
      <c r="DH11">
        <f>IF(DF11*DG11&lt;=0,1,0)</f>
        <v>1</v>
      </c>
      <c r="DI11">
        <f>IF(DH11=0,ABS(SUM(DF11:DG11)),0)</f>
        <v>0</v>
      </c>
      <c r="DJ11">
        <v>0</v>
      </c>
      <c r="DK11">
        <v>932</v>
      </c>
      <c r="DM11">
        <v>984</v>
      </c>
      <c r="DN11">
        <v>984</v>
      </c>
      <c r="DO11">
        <v>0</v>
      </c>
      <c r="DP11">
        <v>0</v>
      </c>
      <c r="DQ11">
        <f>DU11-DU10</f>
        <v>133</v>
      </c>
      <c r="DR11">
        <f>DV11-DV10</f>
        <v>-96</v>
      </c>
      <c r="DS11">
        <f>IF(DQ11*DR11&lt;=0,1,0)</f>
        <v>1</v>
      </c>
      <c r="DT11">
        <f>IF(DS11=0,ABS(SUM(DQ11:DR11)),0)</f>
        <v>0</v>
      </c>
      <c r="DU11">
        <v>409</v>
      </c>
      <c r="DV11">
        <v>575</v>
      </c>
      <c r="DW11">
        <v>1</v>
      </c>
      <c r="DX11">
        <v>409</v>
      </c>
      <c r="DY11">
        <v>575</v>
      </c>
      <c r="DZ11">
        <v>492</v>
      </c>
      <c r="EA11">
        <v>2</v>
      </c>
    </row>
    <row r="12" spans="1:131" x14ac:dyDescent="0.3">
      <c r="A12">
        <f>E12-E11</f>
        <v>51335.399999999994</v>
      </c>
      <c r="B12">
        <f>F12-F11</f>
        <v>15180.5</v>
      </c>
      <c r="C12">
        <f t="shared" ref="C12:C40" si="0">IF(A12*B12&lt;=0,1,0)</f>
        <v>0</v>
      </c>
      <c r="D12">
        <f t="shared" ref="D12:D40" si="1">IF(C12=0,ABS(SUM(A12:B12)),0)</f>
        <v>66515.899999999994</v>
      </c>
      <c r="E12">
        <v>56689.2</v>
      </c>
      <c r="F12">
        <v>15180.5</v>
      </c>
      <c r="H12">
        <f>L12-L11</f>
        <v>21279.599999999999</v>
      </c>
      <c r="I12">
        <f>M12-M11</f>
        <v>-22269.4</v>
      </c>
      <c r="J12">
        <f t="shared" ref="J12:J40" si="2">IF(H12*I12&lt;=0,1,0)</f>
        <v>1</v>
      </c>
      <c r="K12">
        <f t="shared" ref="K12:K40" si="3">IF(J12=0,ABS(SUM(H12:I12)),0)</f>
        <v>0</v>
      </c>
      <c r="L12">
        <v>61364.6</v>
      </c>
      <c r="M12">
        <v>27713.1</v>
      </c>
      <c r="O12">
        <f t="shared" ref="O12:O75" si="4">S12-S11</f>
        <v>227.5</v>
      </c>
      <c r="P12">
        <f t="shared" ref="P12:P75" si="5">T12-T11</f>
        <v>-227.5</v>
      </c>
      <c r="Q12">
        <f t="shared" ref="Q12:Q75" si="6">IF(O12*P12&lt;=0,1,0)</f>
        <v>1</v>
      </c>
      <c r="R12">
        <f t="shared" ref="R12:R75" si="7">IF(Q12=0,ABS(SUM(O12:P12)),0)</f>
        <v>0</v>
      </c>
      <c r="S12">
        <v>14337</v>
      </c>
      <c r="T12">
        <v>27804.5</v>
      </c>
      <c r="V12">
        <f t="shared" ref="V12:V75" si="8">Z12-Z11</f>
        <v>0</v>
      </c>
      <c r="W12">
        <f t="shared" ref="W12:W75" si="9">AA12-AA11</f>
        <v>-0.5</v>
      </c>
      <c r="X12">
        <f t="shared" ref="X12:X75" si="10">IF(V12*W12&lt;=0,1,0)</f>
        <v>1</v>
      </c>
      <c r="Y12">
        <f t="shared" ref="Y12:Y75" si="11">IF(X12=0,ABS(SUM(V12:W12)),0)</f>
        <v>0</v>
      </c>
      <c r="Z12">
        <v>14013.6</v>
      </c>
      <c r="AA12">
        <v>28128.1</v>
      </c>
      <c r="AC12">
        <f t="shared" ref="AC12:AC75" si="12">AG12-AG11</f>
        <v>1378.5</v>
      </c>
      <c r="AD12">
        <f t="shared" ref="AD12:AD75" si="13">AH12-AH11</f>
        <v>-1378</v>
      </c>
      <c r="AE12">
        <f t="shared" ref="AE12:AE75" si="14">IF(AC12*AD12&lt;=0,1,0)</f>
        <v>1</v>
      </c>
      <c r="AF12">
        <f t="shared" ref="AF12:AF75" si="15">IF(AE12=0,ABS(SUM(AC12:AD12)),0)</f>
        <v>0</v>
      </c>
      <c r="AG12">
        <v>1378.5</v>
      </c>
      <c r="AH12">
        <v>40763.4</v>
      </c>
      <c r="AJ12">
        <f t="shared" ref="AJ12:AJ28" si="16">AN12-AN11</f>
        <v>328.20000000000027</v>
      </c>
      <c r="AK12">
        <f t="shared" ref="AK12:AK28" si="17">AO12-AO11</f>
        <v>-1727.6</v>
      </c>
      <c r="AL12">
        <f t="shared" ref="AL12:AL28" si="18">IF(AJ12*AK12&lt;=0,1,0)</f>
        <v>1</v>
      </c>
      <c r="AM12">
        <f t="shared" ref="AM12:AM28" si="19">IF(AL12=0,ABS(SUM(AJ12:AK12)),0)</f>
        <v>0</v>
      </c>
      <c r="AN12">
        <v>3301.3</v>
      </c>
      <c r="AO12">
        <v>0</v>
      </c>
      <c r="AQ12">
        <f t="shared" ref="AQ12:AQ28" si="20">AU12-AU11</f>
        <v>96.600000000000364</v>
      </c>
      <c r="AR12">
        <f t="shared" ref="AR12:AR28" si="21">AV12-AV11</f>
        <v>-1500.3</v>
      </c>
      <c r="AS12">
        <f t="shared" ref="AS12:AS28" si="22">IF(AQ12*AR12&lt;=0,1,0)</f>
        <v>1</v>
      </c>
      <c r="AT12">
        <f t="shared" ref="AT12:AT28" si="23">IF(AS12=0,ABS(SUM(AQ12:AR12)),0)</f>
        <v>0</v>
      </c>
      <c r="AU12">
        <v>3311.8</v>
      </c>
      <c r="AV12">
        <v>0</v>
      </c>
      <c r="AX12">
        <f t="shared" ref="AX12:AX28" si="24">BB12-BB11</f>
        <v>145.90000000000009</v>
      </c>
      <c r="AY12">
        <f t="shared" ref="AY12:AY28" si="25">BC12-BC11</f>
        <v>-1540.8</v>
      </c>
      <c r="AZ12">
        <f t="shared" ref="AZ12:AZ28" si="26">IF(AX12*AY12&lt;=0,1,0)</f>
        <v>1</v>
      </c>
      <c r="BA12">
        <f t="shared" ref="BA12:BA28" si="27">IF(AZ12=0,ABS(SUM(AX12:AY12)),0)</f>
        <v>0</v>
      </c>
      <c r="BB12">
        <v>3291.8</v>
      </c>
      <c r="BC12">
        <v>0</v>
      </c>
      <c r="BE12">
        <f t="shared" ref="BE12:BE75" si="28">BI12-BI11</f>
        <v>-2211.1999999999998</v>
      </c>
      <c r="BF12">
        <f t="shared" ref="BF12:BF75" si="29">BJ12-BJ11</f>
        <v>1621.1000000000004</v>
      </c>
      <c r="BG12">
        <f t="shared" ref="BG12:BG75" si="30">IF(BE12*BF12&lt;=0,1,0)</f>
        <v>1</v>
      </c>
      <c r="BH12">
        <f t="shared" ref="BH12:BH75" si="31">IF(BG12=0,ABS(SUM(BE12:BF12)),0)</f>
        <v>0</v>
      </c>
      <c r="BI12">
        <v>5127.3</v>
      </c>
      <c r="BJ12">
        <v>5813.6</v>
      </c>
      <c r="BL12">
        <f t="shared" ref="BL12:BL75" si="32">BP12-BP11</f>
        <v>-815.5</v>
      </c>
      <c r="BM12">
        <f t="shared" ref="BM12:BM75" si="33">BQ12-BQ11</f>
        <v>224.5</v>
      </c>
      <c r="BN12">
        <f t="shared" ref="BN12:BN75" si="34">IF(BL12*BM12&lt;=0,1,0)</f>
        <v>1</v>
      </c>
      <c r="BO12">
        <f t="shared" ref="BO12:BO75" si="35">IF(BN12=0,ABS(SUM(BL12:BM12)),0)</f>
        <v>0</v>
      </c>
      <c r="BP12">
        <v>6900.3</v>
      </c>
      <c r="BQ12">
        <v>4039.4</v>
      </c>
      <c r="BS12">
        <f t="shared" ref="BS12:BS64" si="36">BW12-BW11</f>
        <v>276</v>
      </c>
      <c r="BT12">
        <f t="shared" ref="BT12:BT64" si="37">BX12-BX11</f>
        <v>15</v>
      </c>
      <c r="BU12">
        <f t="shared" ref="BU12:BU64" si="38">IF(BS12*BT12&lt;=0,1,0)</f>
        <v>0</v>
      </c>
      <c r="BV12">
        <f t="shared" ref="BV12:BV64" si="39">IF(BU12=0,ABS(SUM(BS12:BT12)),0)</f>
        <v>291</v>
      </c>
      <c r="BW12">
        <v>276</v>
      </c>
      <c r="BX12">
        <v>40416.5</v>
      </c>
      <c r="BZ12">
        <f t="shared" ref="BZ12:BZ59" si="40">CD12-CD11</f>
        <v>0</v>
      </c>
      <c r="CA12">
        <f t="shared" ref="CA12:CA59" si="41">CE12-CE11</f>
        <v>35.899999999994179</v>
      </c>
      <c r="CB12">
        <f t="shared" ref="CB12:CB59" si="42">IF(BZ12*CA12&lt;=0,1,0)</f>
        <v>1</v>
      </c>
      <c r="CC12">
        <f t="shared" ref="CC12:CC59" si="43">IF(CB12=0,ABS(SUM(BZ12:CA12)),0)</f>
        <v>0</v>
      </c>
      <c r="CD12">
        <v>0</v>
      </c>
      <c r="CE12">
        <v>41124.5</v>
      </c>
      <c r="CG12">
        <f t="shared" ref="CG12:CG75" si="44">CK12-CK11</f>
        <v>752.6</v>
      </c>
      <c r="CH12">
        <f t="shared" ref="CH12:CH75" si="45">CL12-CL11</f>
        <v>426.30000000000007</v>
      </c>
      <c r="CI12">
        <f t="shared" ref="CI12:CI75" si="46">IF(CG12*CH12&lt;=0,1,0)</f>
        <v>0</v>
      </c>
      <c r="CJ12">
        <f t="shared" ref="CJ12:CJ75" si="47">IF(CI12=0,ABS(SUM(CG12:CH12)),0)</f>
        <v>1178.9000000000001</v>
      </c>
      <c r="CK12">
        <v>1593.2</v>
      </c>
      <c r="CL12">
        <v>1054.7</v>
      </c>
      <c r="CM12">
        <f t="shared" ref="CM12:CM75" si="48">CQ12-CQ11</f>
        <v>-348.29999999999995</v>
      </c>
      <c r="CN12">
        <f t="shared" ref="CN12:CN75" si="49">CR12-CR11</f>
        <v>705</v>
      </c>
      <c r="CO12">
        <f t="shared" ref="CO12:CO75" si="50">IF(CM12*CN12&lt;=0,1,0)</f>
        <v>1</v>
      </c>
      <c r="CP12">
        <f t="shared" ref="CP12:CP75" si="51">IF(CO12=0,ABS(SUM(CM12:CN12)),0)</f>
        <v>0</v>
      </c>
      <c r="CQ12">
        <v>633.5</v>
      </c>
      <c r="CR12">
        <v>2251.6</v>
      </c>
      <c r="CS12">
        <f t="shared" ref="CS12:CS75" si="52">CW12-CW11</f>
        <v>107.09999999999997</v>
      </c>
      <c r="CT12">
        <f t="shared" ref="CT12:CT75" si="53">CX12-CX11</f>
        <v>-62.5</v>
      </c>
      <c r="CU12">
        <f t="shared" ref="CU12:CU75" si="54">IF(CS12*CT12&lt;=0,1,0)</f>
        <v>1</v>
      </c>
      <c r="CV12">
        <f t="shared" ref="CV12:CV75" si="55">IF(CU12=0,ABS(SUM(CS12:CT12)),0)</f>
        <v>0</v>
      </c>
      <c r="CW12">
        <v>547.4</v>
      </c>
      <c r="CX12">
        <v>2042.5</v>
      </c>
      <c r="CY12">
        <f t="shared" ref="CY12:CY75" si="56">DC12-DC11</f>
        <v>511.39999999999964</v>
      </c>
      <c r="CZ12">
        <f t="shared" ref="CZ12:CZ75" si="57">DD12-DD11</f>
        <v>1068.8000000000002</v>
      </c>
      <c r="DA12">
        <f t="shared" ref="DA12:DA75" si="58">IF(CY12*CZ12&lt;=0,1,0)</f>
        <v>0</v>
      </c>
      <c r="DB12">
        <f t="shared" ref="DB12:DB75" si="59">IF(DA12=0,ABS(SUM(CY12:CZ12)),0)</f>
        <v>1580.1999999999998</v>
      </c>
      <c r="DC12">
        <f>scenarios!CQ12</f>
        <v>2774.1</v>
      </c>
      <c r="DD12">
        <f>scenarios!CR12</f>
        <v>5348.8</v>
      </c>
      <c r="DF12">
        <f t="shared" ref="DF12:DF40" si="60">DJ12-DJ11</f>
        <v>17</v>
      </c>
      <c r="DG12">
        <f t="shared" ref="DG12:DG40" si="61">DK12-DK11</f>
        <v>23</v>
      </c>
      <c r="DH12">
        <f t="shared" ref="DH12:DH40" si="62">IF(DF12*DG12&lt;=0,1,0)</f>
        <v>0</v>
      </c>
      <c r="DI12">
        <f t="shared" ref="DI12:DI40" si="63">IF(DH12=0,ABS(SUM(DF12:DG12)),0)</f>
        <v>40</v>
      </c>
      <c r="DJ12">
        <v>17</v>
      </c>
      <c r="DK12">
        <v>955</v>
      </c>
      <c r="DM12">
        <v>986</v>
      </c>
      <c r="DN12">
        <v>986</v>
      </c>
      <c r="DO12">
        <v>0</v>
      </c>
      <c r="DP12">
        <v>0</v>
      </c>
      <c r="DQ12">
        <f t="shared" ref="DQ12:DQ40" si="64">DU12-DU11</f>
        <v>514</v>
      </c>
      <c r="DR12">
        <f t="shared" ref="DR12:DR40" si="65">DV12-DV11</f>
        <v>-512</v>
      </c>
      <c r="DS12">
        <f t="shared" ref="DS12:DS40" si="66">IF(DQ12*DR12&lt;=0,1,0)</f>
        <v>1</v>
      </c>
      <c r="DT12">
        <f t="shared" ref="DT12:DT40" si="67">IF(DS12=0,ABS(SUM(DQ12:DR12)),0)</f>
        <v>0</v>
      </c>
      <c r="DU12">
        <v>923</v>
      </c>
      <c r="DV12">
        <v>63</v>
      </c>
      <c r="DW12">
        <v>-1</v>
      </c>
      <c r="DX12">
        <v>63</v>
      </c>
      <c r="DY12">
        <v>923</v>
      </c>
      <c r="DZ12">
        <v>493</v>
      </c>
      <c r="EA12">
        <v>3</v>
      </c>
    </row>
    <row r="13" spans="1:131" x14ac:dyDescent="0.3">
      <c r="A13">
        <f>E13-E12</f>
        <v>-31974.799999999996</v>
      </c>
      <c r="B13">
        <f>F13-F12</f>
        <v>-13713.8</v>
      </c>
      <c r="C13">
        <f t="shared" si="0"/>
        <v>0</v>
      </c>
      <c r="D13">
        <f t="shared" si="1"/>
        <v>45688.599999999991</v>
      </c>
      <c r="E13">
        <v>24714.400000000001</v>
      </c>
      <c r="F13">
        <v>1466.7</v>
      </c>
      <c r="H13">
        <f>L13-L12</f>
        <v>-61364.6</v>
      </c>
      <c r="I13">
        <f>M13-M12</f>
        <v>23754.000000000007</v>
      </c>
      <c r="J13">
        <f t="shared" si="2"/>
        <v>1</v>
      </c>
      <c r="K13">
        <f t="shared" si="3"/>
        <v>0</v>
      </c>
      <c r="L13">
        <v>0</v>
      </c>
      <c r="M13">
        <v>51467.100000000006</v>
      </c>
      <c r="O13">
        <f t="shared" si="4"/>
        <v>106.5</v>
      </c>
      <c r="P13">
        <f t="shared" si="5"/>
        <v>-106</v>
      </c>
      <c r="Q13">
        <f t="shared" si="6"/>
        <v>1</v>
      </c>
      <c r="R13">
        <f t="shared" si="7"/>
        <v>0</v>
      </c>
      <c r="S13">
        <v>14443.5</v>
      </c>
      <c r="T13">
        <v>27698.5</v>
      </c>
      <c r="V13">
        <f t="shared" si="8"/>
        <v>326.5</v>
      </c>
      <c r="W13">
        <f t="shared" si="9"/>
        <v>-326</v>
      </c>
      <c r="X13">
        <f t="shared" si="10"/>
        <v>1</v>
      </c>
      <c r="Y13">
        <f t="shared" si="11"/>
        <v>0</v>
      </c>
      <c r="Z13">
        <v>14340.1</v>
      </c>
      <c r="AA13">
        <v>27802.1</v>
      </c>
      <c r="AC13">
        <f t="shared" si="12"/>
        <v>0</v>
      </c>
      <c r="AD13">
        <f t="shared" si="13"/>
        <v>0</v>
      </c>
      <c r="AE13">
        <f t="shared" si="14"/>
        <v>1</v>
      </c>
      <c r="AF13">
        <f t="shared" si="15"/>
        <v>0</v>
      </c>
      <c r="AG13">
        <v>1378.5</v>
      </c>
      <c r="AH13">
        <v>40763.4</v>
      </c>
      <c r="AJ13">
        <f t="shared" si="16"/>
        <v>-1371.6000000000001</v>
      </c>
      <c r="AK13">
        <f t="shared" si="17"/>
        <v>1129.9000000000001</v>
      </c>
      <c r="AL13">
        <f t="shared" si="18"/>
        <v>1</v>
      </c>
      <c r="AM13">
        <f t="shared" si="19"/>
        <v>0</v>
      </c>
      <c r="AN13">
        <v>1929.7</v>
      </c>
      <c r="AO13">
        <v>1129.9000000000001</v>
      </c>
      <c r="AQ13">
        <f t="shared" si="20"/>
        <v>-930.30000000000018</v>
      </c>
      <c r="AR13">
        <f t="shared" si="21"/>
        <v>687.4</v>
      </c>
      <c r="AS13">
        <f t="shared" si="22"/>
        <v>1</v>
      </c>
      <c r="AT13">
        <f t="shared" si="23"/>
        <v>0</v>
      </c>
      <c r="AU13">
        <v>2381.5</v>
      </c>
      <c r="AV13">
        <v>687.4</v>
      </c>
      <c r="AX13">
        <f t="shared" si="24"/>
        <v>-1172.1000000000004</v>
      </c>
      <c r="AY13">
        <f t="shared" si="25"/>
        <v>930.1</v>
      </c>
      <c r="AZ13">
        <f t="shared" si="26"/>
        <v>1</v>
      </c>
      <c r="BA13">
        <f t="shared" si="27"/>
        <v>0</v>
      </c>
      <c r="BB13">
        <v>2119.6999999999998</v>
      </c>
      <c r="BC13">
        <v>930.1</v>
      </c>
      <c r="BE13">
        <f t="shared" si="28"/>
        <v>-1893</v>
      </c>
      <c r="BF13">
        <f t="shared" si="29"/>
        <v>1892.5</v>
      </c>
      <c r="BG13">
        <f t="shared" si="30"/>
        <v>1</v>
      </c>
      <c r="BH13">
        <f t="shared" si="31"/>
        <v>0</v>
      </c>
      <c r="BI13">
        <v>3234.3</v>
      </c>
      <c r="BJ13">
        <v>7706.1</v>
      </c>
      <c r="BL13">
        <f t="shared" si="32"/>
        <v>-830.90000000000055</v>
      </c>
      <c r="BM13">
        <f t="shared" si="33"/>
        <v>832.09999999999991</v>
      </c>
      <c r="BN13">
        <f t="shared" si="34"/>
        <v>1</v>
      </c>
      <c r="BO13">
        <f t="shared" si="35"/>
        <v>0</v>
      </c>
      <c r="BP13">
        <v>6069.4</v>
      </c>
      <c r="BQ13">
        <v>4871.5</v>
      </c>
      <c r="BS13">
        <f t="shared" si="36"/>
        <v>216</v>
      </c>
      <c r="BT13">
        <f t="shared" si="37"/>
        <v>-403</v>
      </c>
      <c r="BU13">
        <f t="shared" si="38"/>
        <v>1</v>
      </c>
      <c r="BV13">
        <f t="shared" si="39"/>
        <v>0</v>
      </c>
      <c r="BW13">
        <v>492</v>
      </c>
      <c r="BX13">
        <v>40013.5</v>
      </c>
      <c r="BZ13">
        <f t="shared" si="40"/>
        <v>0</v>
      </c>
      <c r="CA13">
        <f t="shared" si="41"/>
        <v>-289.09999999999854</v>
      </c>
      <c r="CB13">
        <f t="shared" si="42"/>
        <v>1</v>
      </c>
      <c r="CC13">
        <f t="shared" si="43"/>
        <v>0</v>
      </c>
      <c r="CD13">
        <v>0</v>
      </c>
      <c r="CE13">
        <v>40835.4</v>
      </c>
      <c r="CG13">
        <f t="shared" si="44"/>
        <v>469.79999999999995</v>
      </c>
      <c r="CH13">
        <f t="shared" si="45"/>
        <v>-660.90000000000009</v>
      </c>
      <c r="CI13">
        <f t="shared" si="46"/>
        <v>1</v>
      </c>
      <c r="CJ13">
        <f t="shared" si="47"/>
        <v>0</v>
      </c>
      <c r="CK13">
        <v>2063</v>
      </c>
      <c r="CL13">
        <v>393.8</v>
      </c>
      <c r="CM13">
        <f t="shared" si="48"/>
        <v>-250.2</v>
      </c>
      <c r="CN13">
        <f t="shared" si="49"/>
        <v>-1035.8</v>
      </c>
      <c r="CO13">
        <f t="shared" si="50"/>
        <v>0</v>
      </c>
      <c r="CP13">
        <f t="shared" si="51"/>
        <v>1286</v>
      </c>
      <c r="CQ13">
        <v>383.3</v>
      </c>
      <c r="CR13">
        <v>1215.8</v>
      </c>
      <c r="CS13">
        <f t="shared" si="52"/>
        <v>177.60000000000002</v>
      </c>
      <c r="CT13">
        <f t="shared" si="53"/>
        <v>-305.79999999999995</v>
      </c>
      <c r="CU13">
        <f t="shared" si="54"/>
        <v>1</v>
      </c>
      <c r="CV13">
        <f t="shared" si="55"/>
        <v>0</v>
      </c>
      <c r="CW13">
        <v>725</v>
      </c>
      <c r="CX13">
        <v>1736.7</v>
      </c>
      <c r="CY13">
        <f t="shared" si="56"/>
        <v>397.20000000000027</v>
      </c>
      <c r="CZ13">
        <f t="shared" si="57"/>
        <v>-2002.5</v>
      </c>
      <c r="DA13">
        <f t="shared" si="58"/>
        <v>1</v>
      </c>
      <c r="DB13">
        <f t="shared" si="59"/>
        <v>0</v>
      </c>
      <c r="DC13">
        <f>scenarios!CQ13</f>
        <v>3171.3</v>
      </c>
      <c r="DD13">
        <f>scenarios!CR13</f>
        <v>3346.3</v>
      </c>
      <c r="DF13">
        <f t="shared" si="60"/>
        <v>66</v>
      </c>
      <c r="DG13">
        <f t="shared" si="61"/>
        <v>-60</v>
      </c>
      <c r="DH13">
        <f t="shared" si="62"/>
        <v>1</v>
      </c>
      <c r="DI13">
        <f t="shared" si="63"/>
        <v>0</v>
      </c>
      <c r="DJ13">
        <v>83</v>
      </c>
      <c r="DK13">
        <v>895</v>
      </c>
      <c r="DM13">
        <v>1098</v>
      </c>
      <c r="DN13">
        <v>1098</v>
      </c>
      <c r="DO13">
        <v>0</v>
      </c>
      <c r="DP13">
        <v>0</v>
      </c>
      <c r="DQ13">
        <f t="shared" si="64"/>
        <v>-806</v>
      </c>
      <c r="DR13">
        <f t="shared" si="65"/>
        <v>918</v>
      </c>
      <c r="DS13">
        <f t="shared" si="66"/>
        <v>1</v>
      </c>
      <c r="DT13">
        <f t="shared" si="67"/>
        <v>0</v>
      </c>
      <c r="DU13">
        <v>117</v>
      </c>
      <c r="DV13">
        <v>981</v>
      </c>
      <c r="DW13">
        <v>1</v>
      </c>
      <c r="DX13">
        <v>117</v>
      </c>
      <c r="DY13">
        <v>981</v>
      </c>
      <c r="DZ13">
        <v>549</v>
      </c>
      <c r="EA13">
        <v>4</v>
      </c>
    </row>
    <row r="14" spans="1:131" x14ac:dyDescent="0.3">
      <c r="A14">
        <f>E14-E13</f>
        <v>-7553.5</v>
      </c>
      <c r="B14">
        <f>F14-F13</f>
        <v>19360.599999999999</v>
      </c>
      <c r="C14">
        <f t="shared" si="0"/>
        <v>1</v>
      </c>
      <c r="D14">
        <f t="shared" si="1"/>
        <v>0</v>
      </c>
      <c r="E14">
        <v>17160.900000000001</v>
      </c>
      <c r="F14">
        <v>20827.3</v>
      </c>
      <c r="H14">
        <f>L14-L13</f>
        <v>20125.2</v>
      </c>
      <c r="I14">
        <f>M14-M13</f>
        <v>-8248.1000000000058</v>
      </c>
      <c r="J14">
        <f t="shared" si="2"/>
        <v>1</v>
      </c>
      <c r="K14">
        <f t="shared" si="3"/>
        <v>0</v>
      </c>
      <c r="L14">
        <v>20125.2</v>
      </c>
      <c r="M14">
        <v>43219</v>
      </c>
      <c r="O14">
        <f t="shared" si="4"/>
        <v>64.5</v>
      </c>
      <c r="P14">
        <f t="shared" si="5"/>
        <v>46</v>
      </c>
      <c r="Q14">
        <f t="shared" si="6"/>
        <v>0</v>
      </c>
      <c r="R14">
        <f t="shared" si="7"/>
        <v>110.5</v>
      </c>
      <c r="S14">
        <v>14508</v>
      </c>
      <c r="T14">
        <v>27744.5</v>
      </c>
      <c r="V14">
        <f t="shared" si="8"/>
        <v>82.5</v>
      </c>
      <c r="W14">
        <f t="shared" si="9"/>
        <v>27.5</v>
      </c>
      <c r="X14">
        <f t="shared" si="10"/>
        <v>0</v>
      </c>
      <c r="Y14">
        <f t="shared" si="11"/>
        <v>110</v>
      </c>
      <c r="Z14">
        <v>14422.6</v>
      </c>
      <c r="AA14">
        <v>27829.599999999999</v>
      </c>
      <c r="AC14">
        <f t="shared" si="12"/>
        <v>1131.5</v>
      </c>
      <c r="AD14">
        <f t="shared" si="13"/>
        <v>-1021.5</v>
      </c>
      <c r="AE14">
        <f t="shared" si="14"/>
        <v>1</v>
      </c>
      <c r="AF14">
        <f t="shared" si="15"/>
        <v>0</v>
      </c>
      <c r="AG14">
        <v>2510</v>
      </c>
      <c r="AH14">
        <v>39741.9</v>
      </c>
      <c r="AJ14">
        <f t="shared" si="16"/>
        <v>-127.90000000000009</v>
      </c>
      <c r="AK14">
        <f t="shared" si="17"/>
        <v>299.89999999999986</v>
      </c>
      <c r="AL14">
        <f t="shared" si="18"/>
        <v>1</v>
      </c>
      <c r="AM14">
        <f t="shared" si="19"/>
        <v>0</v>
      </c>
      <c r="AN14">
        <v>1801.8</v>
      </c>
      <c r="AO14">
        <v>1429.8</v>
      </c>
      <c r="AQ14">
        <f t="shared" si="20"/>
        <v>180.40000000000009</v>
      </c>
      <c r="AR14">
        <f t="shared" si="21"/>
        <v>330.30000000000007</v>
      </c>
      <c r="AS14">
        <f t="shared" si="22"/>
        <v>0</v>
      </c>
      <c r="AT14">
        <f t="shared" si="23"/>
        <v>510.70000000000016</v>
      </c>
      <c r="AU14">
        <v>2561.9</v>
      </c>
      <c r="AV14">
        <v>1017.7</v>
      </c>
      <c r="AX14">
        <f t="shared" si="24"/>
        <v>-112.09999999999991</v>
      </c>
      <c r="AY14">
        <f t="shared" si="25"/>
        <v>283.49999999999989</v>
      </c>
      <c r="AZ14">
        <f t="shared" si="26"/>
        <v>1</v>
      </c>
      <c r="BA14">
        <f t="shared" si="27"/>
        <v>0</v>
      </c>
      <c r="BB14">
        <v>2007.6</v>
      </c>
      <c r="BC14">
        <v>1213.5999999999999</v>
      </c>
      <c r="BE14">
        <f t="shared" si="28"/>
        <v>-1015.9000000000001</v>
      </c>
      <c r="BF14">
        <f t="shared" si="29"/>
        <v>5.5</v>
      </c>
      <c r="BG14">
        <f t="shared" si="30"/>
        <v>1</v>
      </c>
      <c r="BH14">
        <f t="shared" si="31"/>
        <v>0</v>
      </c>
      <c r="BI14">
        <v>2218.4</v>
      </c>
      <c r="BJ14">
        <v>7711.6</v>
      </c>
      <c r="BL14">
        <f t="shared" si="32"/>
        <v>-937.5</v>
      </c>
      <c r="BM14">
        <f t="shared" si="33"/>
        <v>-72</v>
      </c>
      <c r="BN14">
        <f t="shared" si="34"/>
        <v>0</v>
      </c>
      <c r="BO14">
        <f t="shared" si="35"/>
        <v>1009.5</v>
      </c>
      <c r="BP14">
        <v>5131.8999999999996</v>
      </c>
      <c r="BQ14">
        <v>4799.5</v>
      </c>
      <c r="BS14">
        <f t="shared" si="36"/>
        <v>-331.5</v>
      </c>
      <c r="BT14">
        <f t="shared" si="37"/>
        <v>511.5</v>
      </c>
      <c r="BU14">
        <f t="shared" si="38"/>
        <v>1</v>
      </c>
      <c r="BV14">
        <f t="shared" si="39"/>
        <v>0</v>
      </c>
      <c r="BW14">
        <v>160.5</v>
      </c>
      <c r="BX14">
        <v>40525</v>
      </c>
      <c r="BZ14">
        <f t="shared" si="40"/>
        <v>0</v>
      </c>
      <c r="CA14">
        <f t="shared" si="41"/>
        <v>65</v>
      </c>
      <c r="CB14">
        <f t="shared" si="42"/>
        <v>1</v>
      </c>
      <c r="CC14">
        <f t="shared" si="43"/>
        <v>0</v>
      </c>
      <c r="CD14">
        <v>0</v>
      </c>
      <c r="CE14">
        <v>40900.400000000001</v>
      </c>
      <c r="CG14">
        <f t="shared" si="44"/>
        <v>-475.79999999999995</v>
      </c>
      <c r="CH14">
        <f t="shared" si="45"/>
        <v>-321.20000000000005</v>
      </c>
      <c r="CI14">
        <f t="shared" si="46"/>
        <v>0</v>
      </c>
      <c r="CJ14">
        <f t="shared" si="47"/>
        <v>797</v>
      </c>
      <c r="CK14">
        <v>1587.2</v>
      </c>
      <c r="CL14">
        <v>72.599999999999994</v>
      </c>
      <c r="CM14">
        <f t="shared" si="48"/>
        <v>-358.8</v>
      </c>
      <c r="CN14">
        <f t="shared" si="49"/>
        <v>145.10000000000014</v>
      </c>
      <c r="CO14">
        <f t="shared" si="50"/>
        <v>1</v>
      </c>
      <c r="CP14">
        <f t="shared" si="51"/>
        <v>0</v>
      </c>
      <c r="CQ14">
        <v>24.5</v>
      </c>
      <c r="CR14">
        <v>1360.9</v>
      </c>
      <c r="CS14">
        <f t="shared" si="52"/>
        <v>-725</v>
      </c>
      <c r="CT14">
        <f t="shared" si="53"/>
        <v>-333.20000000000005</v>
      </c>
      <c r="CU14">
        <f t="shared" si="54"/>
        <v>0</v>
      </c>
      <c r="CV14">
        <f t="shared" si="55"/>
        <v>1058.2</v>
      </c>
      <c r="CW14">
        <v>0</v>
      </c>
      <c r="CX14">
        <v>1403.5</v>
      </c>
      <c r="CY14">
        <f t="shared" si="56"/>
        <v>-1559.6000000000001</v>
      </c>
      <c r="CZ14">
        <f t="shared" si="57"/>
        <v>-509.30000000000018</v>
      </c>
      <c r="DA14">
        <f t="shared" si="58"/>
        <v>0</v>
      </c>
      <c r="DB14">
        <f t="shared" si="59"/>
        <v>2068.9000000000005</v>
      </c>
      <c r="DC14">
        <f>scenarios!CQ14</f>
        <v>1611.7</v>
      </c>
      <c r="DD14">
        <f>scenarios!CR14</f>
        <v>2837</v>
      </c>
      <c r="DF14">
        <f t="shared" si="60"/>
        <v>-83</v>
      </c>
      <c r="DG14">
        <f t="shared" si="61"/>
        <v>60</v>
      </c>
      <c r="DH14">
        <f t="shared" si="62"/>
        <v>1</v>
      </c>
      <c r="DI14">
        <f t="shared" si="63"/>
        <v>0</v>
      </c>
      <c r="DJ14">
        <v>0</v>
      </c>
      <c r="DK14">
        <v>955</v>
      </c>
      <c r="DM14">
        <v>965</v>
      </c>
      <c r="DN14">
        <v>965</v>
      </c>
      <c r="DO14">
        <v>0</v>
      </c>
      <c r="DP14">
        <v>0</v>
      </c>
      <c r="DQ14">
        <f t="shared" si="64"/>
        <v>743</v>
      </c>
      <c r="DR14">
        <f t="shared" si="65"/>
        <v>-876</v>
      </c>
      <c r="DS14">
        <f t="shared" si="66"/>
        <v>1</v>
      </c>
      <c r="DT14">
        <f t="shared" si="67"/>
        <v>0</v>
      </c>
      <c r="DU14">
        <v>860</v>
      </c>
      <c r="DV14">
        <v>105</v>
      </c>
      <c r="DW14">
        <v>-1</v>
      </c>
      <c r="DX14">
        <v>105</v>
      </c>
      <c r="DY14">
        <v>860</v>
      </c>
      <c r="DZ14">
        <v>482.5</v>
      </c>
      <c r="EA14">
        <v>5</v>
      </c>
    </row>
    <row r="15" spans="1:131" x14ac:dyDescent="0.3">
      <c r="A15">
        <f>E15-E14</f>
        <v>1906.5999999999985</v>
      </c>
      <c r="B15">
        <f>F15-F14</f>
        <v>-19360.599999999999</v>
      </c>
      <c r="C15">
        <f t="shared" si="0"/>
        <v>1</v>
      </c>
      <c r="D15">
        <f t="shared" si="1"/>
        <v>0</v>
      </c>
      <c r="E15">
        <v>19067.5</v>
      </c>
      <c r="F15">
        <v>1466.7</v>
      </c>
      <c r="H15">
        <f>L15-L14</f>
        <v>-20125.2</v>
      </c>
      <c r="I15">
        <f>M15-M14</f>
        <v>-31177.200000000001</v>
      </c>
      <c r="J15">
        <f t="shared" si="2"/>
        <v>0</v>
      </c>
      <c r="K15">
        <f t="shared" si="3"/>
        <v>51302.400000000001</v>
      </c>
      <c r="L15">
        <v>0</v>
      </c>
      <c r="M15">
        <v>12041.8</v>
      </c>
      <c r="O15">
        <f t="shared" si="4"/>
        <v>68.5</v>
      </c>
      <c r="P15">
        <f t="shared" si="5"/>
        <v>-570.5</v>
      </c>
      <c r="Q15">
        <f t="shared" si="6"/>
        <v>1</v>
      </c>
      <c r="R15">
        <f t="shared" si="7"/>
        <v>0</v>
      </c>
      <c r="S15">
        <v>14576.5</v>
      </c>
      <c r="T15">
        <v>27174</v>
      </c>
      <c r="V15">
        <f t="shared" si="8"/>
        <v>0</v>
      </c>
      <c r="W15">
        <f t="shared" si="9"/>
        <v>-501.5</v>
      </c>
      <c r="X15">
        <f t="shared" si="10"/>
        <v>1</v>
      </c>
      <c r="Y15">
        <f t="shared" si="11"/>
        <v>0</v>
      </c>
      <c r="Z15">
        <v>14422.6</v>
      </c>
      <c r="AA15">
        <v>27328.1</v>
      </c>
      <c r="AC15">
        <f t="shared" si="12"/>
        <v>3184.5</v>
      </c>
      <c r="AD15">
        <f t="shared" si="13"/>
        <v>-3685.5</v>
      </c>
      <c r="AE15">
        <f t="shared" si="14"/>
        <v>1</v>
      </c>
      <c r="AF15">
        <f t="shared" si="15"/>
        <v>0</v>
      </c>
      <c r="AG15">
        <v>5694.5</v>
      </c>
      <c r="AH15">
        <v>36056.400000000001</v>
      </c>
      <c r="AJ15">
        <f t="shared" si="16"/>
        <v>995.00000000000023</v>
      </c>
      <c r="AK15">
        <f t="shared" si="17"/>
        <v>111.79999999999995</v>
      </c>
      <c r="AL15">
        <f t="shared" si="18"/>
        <v>0</v>
      </c>
      <c r="AM15">
        <f t="shared" si="19"/>
        <v>1106.8000000000002</v>
      </c>
      <c r="AN15">
        <v>2796.8</v>
      </c>
      <c r="AO15">
        <v>1541.6</v>
      </c>
      <c r="AQ15">
        <f t="shared" si="20"/>
        <v>57.299999999999727</v>
      </c>
      <c r="AR15">
        <f t="shared" si="21"/>
        <v>343.09999999999991</v>
      </c>
      <c r="AS15">
        <f t="shared" si="22"/>
        <v>0</v>
      </c>
      <c r="AT15">
        <f t="shared" si="23"/>
        <v>400.39999999999964</v>
      </c>
      <c r="AU15">
        <v>2619.1999999999998</v>
      </c>
      <c r="AV15">
        <v>1360.8</v>
      </c>
      <c r="AX15">
        <f t="shared" si="24"/>
        <v>992.90000000000009</v>
      </c>
      <c r="AY15">
        <f t="shared" si="25"/>
        <v>111.5</v>
      </c>
      <c r="AZ15">
        <f t="shared" si="26"/>
        <v>0</v>
      </c>
      <c r="BA15">
        <f t="shared" si="27"/>
        <v>1104.4000000000001</v>
      </c>
      <c r="BB15">
        <v>3000.5</v>
      </c>
      <c r="BC15">
        <v>1325.1</v>
      </c>
      <c r="BE15">
        <f t="shared" si="28"/>
        <v>322.90000000000009</v>
      </c>
      <c r="BF15">
        <f t="shared" si="29"/>
        <v>-162.40000000000055</v>
      </c>
      <c r="BG15">
        <f t="shared" si="30"/>
        <v>1</v>
      </c>
      <c r="BH15">
        <f t="shared" si="31"/>
        <v>0</v>
      </c>
      <c r="BI15">
        <v>2541.3000000000002</v>
      </c>
      <c r="BJ15">
        <v>7549.2</v>
      </c>
      <c r="BL15">
        <f t="shared" si="32"/>
        <v>73.100000000000364</v>
      </c>
      <c r="BM15">
        <f t="shared" si="33"/>
        <v>86.5</v>
      </c>
      <c r="BN15">
        <f t="shared" si="34"/>
        <v>0</v>
      </c>
      <c r="BO15">
        <f t="shared" si="35"/>
        <v>159.60000000000036</v>
      </c>
      <c r="BP15">
        <v>5205</v>
      </c>
      <c r="BQ15">
        <v>4886</v>
      </c>
      <c r="BS15">
        <f t="shared" si="36"/>
        <v>110.5</v>
      </c>
      <c r="BT15">
        <f t="shared" si="37"/>
        <v>-213</v>
      </c>
      <c r="BU15">
        <f t="shared" si="38"/>
        <v>1</v>
      </c>
      <c r="BV15">
        <f t="shared" si="39"/>
        <v>0</v>
      </c>
      <c r="BW15">
        <v>271</v>
      </c>
      <c r="BX15">
        <v>40312</v>
      </c>
      <c r="BZ15">
        <f t="shared" si="40"/>
        <v>3693.4</v>
      </c>
      <c r="CA15">
        <f t="shared" si="41"/>
        <v>-3513.3000000000029</v>
      </c>
      <c r="CB15">
        <f t="shared" si="42"/>
        <v>1</v>
      </c>
      <c r="CC15">
        <f t="shared" si="43"/>
        <v>0</v>
      </c>
      <c r="CD15">
        <v>3693.4</v>
      </c>
      <c r="CE15">
        <v>37387.1</v>
      </c>
      <c r="CG15">
        <f t="shared" si="44"/>
        <v>-910.7</v>
      </c>
      <c r="CH15">
        <f t="shared" si="45"/>
        <v>397.70000000000005</v>
      </c>
      <c r="CI15">
        <f t="shared" si="46"/>
        <v>1</v>
      </c>
      <c r="CJ15">
        <f t="shared" si="47"/>
        <v>0</v>
      </c>
      <c r="CK15">
        <v>676.5</v>
      </c>
      <c r="CL15">
        <v>470.3</v>
      </c>
      <c r="CM15">
        <f t="shared" si="48"/>
        <v>-24.5</v>
      </c>
      <c r="CN15">
        <f t="shared" si="49"/>
        <v>185.69999999999982</v>
      </c>
      <c r="CO15">
        <f t="shared" si="50"/>
        <v>1</v>
      </c>
      <c r="CP15">
        <f t="shared" si="51"/>
        <v>0</v>
      </c>
      <c r="CQ15">
        <v>0</v>
      </c>
      <c r="CR15">
        <v>1546.6</v>
      </c>
      <c r="CS15">
        <f t="shared" si="52"/>
        <v>0</v>
      </c>
      <c r="CT15">
        <f t="shared" si="53"/>
        <v>1181.8000000000002</v>
      </c>
      <c r="CU15">
        <f t="shared" si="54"/>
        <v>1</v>
      </c>
      <c r="CV15">
        <f t="shared" si="55"/>
        <v>0</v>
      </c>
      <c r="CW15">
        <v>0</v>
      </c>
      <c r="CX15">
        <v>2585.3000000000002</v>
      </c>
      <c r="CY15">
        <f t="shared" si="56"/>
        <v>-935.2</v>
      </c>
      <c r="CZ15">
        <f t="shared" si="57"/>
        <v>1765.1999999999998</v>
      </c>
      <c r="DA15">
        <f t="shared" si="58"/>
        <v>1</v>
      </c>
      <c r="DB15">
        <f t="shared" si="59"/>
        <v>0</v>
      </c>
      <c r="DC15">
        <f>scenarios!CQ15</f>
        <v>676.5</v>
      </c>
      <c r="DD15">
        <f>scenarios!CR15</f>
        <v>4602.2</v>
      </c>
      <c r="DF15">
        <f t="shared" si="60"/>
        <v>0</v>
      </c>
      <c r="DG15">
        <f t="shared" si="61"/>
        <v>-18</v>
      </c>
      <c r="DH15">
        <f t="shared" si="62"/>
        <v>1</v>
      </c>
      <c r="DI15">
        <f t="shared" si="63"/>
        <v>0</v>
      </c>
      <c r="DJ15">
        <v>0</v>
      </c>
      <c r="DK15">
        <v>937</v>
      </c>
      <c r="DM15">
        <v>1001</v>
      </c>
      <c r="DN15">
        <v>1001</v>
      </c>
      <c r="DO15">
        <v>0</v>
      </c>
      <c r="DP15">
        <v>0</v>
      </c>
      <c r="DQ15">
        <f t="shared" si="64"/>
        <v>-77</v>
      </c>
      <c r="DR15">
        <f t="shared" si="65"/>
        <v>113</v>
      </c>
      <c r="DS15">
        <f t="shared" si="66"/>
        <v>1</v>
      </c>
      <c r="DT15">
        <f t="shared" si="67"/>
        <v>0</v>
      </c>
      <c r="DU15">
        <v>783</v>
      </c>
      <c r="DV15">
        <v>218</v>
      </c>
      <c r="DW15">
        <v>-1</v>
      </c>
      <c r="DX15">
        <v>218</v>
      </c>
      <c r="DY15">
        <v>783</v>
      </c>
      <c r="DZ15">
        <v>500.5</v>
      </c>
      <c r="EA15">
        <v>6</v>
      </c>
    </row>
    <row r="16" spans="1:131" x14ac:dyDescent="0.3">
      <c r="A16">
        <f>E16-E15</f>
        <v>60649.2</v>
      </c>
      <c r="B16">
        <f>F16-F15</f>
        <v>1979.9999999999998</v>
      </c>
      <c r="C16">
        <f t="shared" si="0"/>
        <v>0</v>
      </c>
      <c r="D16">
        <f t="shared" si="1"/>
        <v>62629.2</v>
      </c>
      <c r="E16">
        <v>79716.7</v>
      </c>
      <c r="F16">
        <v>3446.7</v>
      </c>
      <c r="H16">
        <f>L16-L15</f>
        <v>38270.300000000003</v>
      </c>
      <c r="I16">
        <f>M16-M15</f>
        <v>14021.8</v>
      </c>
      <c r="J16">
        <f t="shared" si="2"/>
        <v>0</v>
      </c>
      <c r="K16">
        <f t="shared" si="3"/>
        <v>52292.100000000006</v>
      </c>
      <c r="L16">
        <v>38270.300000000003</v>
      </c>
      <c r="M16">
        <v>26063.599999999999</v>
      </c>
      <c r="O16">
        <f t="shared" si="4"/>
        <v>711</v>
      </c>
      <c r="P16">
        <f t="shared" si="5"/>
        <v>-221.5</v>
      </c>
      <c r="Q16">
        <f t="shared" si="6"/>
        <v>1</v>
      </c>
      <c r="R16">
        <f t="shared" si="7"/>
        <v>0</v>
      </c>
      <c r="S16">
        <v>15287.5</v>
      </c>
      <c r="T16">
        <v>26952.5</v>
      </c>
      <c r="V16">
        <f t="shared" si="8"/>
        <v>1053.5</v>
      </c>
      <c r="W16">
        <f t="shared" si="9"/>
        <v>-564</v>
      </c>
      <c r="X16">
        <f t="shared" si="10"/>
        <v>1</v>
      </c>
      <c r="Y16">
        <f t="shared" si="11"/>
        <v>0</v>
      </c>
      <c r="Z16">
        <v>15476.1</v>
      </c>
      <c r="AA16">
        <v>26764.1</v>
      </c>
      <c r="AC16">
        <f t="shared" si="12"/>
        <v>3127</v>
      </c>
      <c r="AD16">
        <f t="shared" si="13"/>
        <v>-2637.5</v>
      </c>
      <c r="AE16">
        <f t="shared" si="14"/>
        <v>1</v>
      </c>
      <c r="AF16">
        <f t="shared" si="15"/>
        <v>0</v>
      </c>
      <c r="AG16">
        <v>8821.5</v>
      </c>
      <c r="AH16">
        <v>33418.9</v>
      </c>
      <c r="AJ16">
        <f t="shared" si="16"/>
        <v>262.29999999999973</v>
      </c>
      <c r="AK16">
        <f t="shared" si="17"/>
        <v>-1541.6</v>
      </c>
      <c r="AL16">
        <f t="shared" si="18"/>
        <v>1</v>
      </c>
      <c r="AM16">
        <f t="shared" si="19"/>
        <v>0</v>
      </c>
      <c r="AN16">
        <v>3059.1</v>
      </c>
      <c r="AO16">
        <v>0</v>
      </c>
      <c r="AQ16">
        <f t="shared" si="20"/>
        <v>449.70000000000027</v>
      </c>
      <c r="AR16">
        <f t="shared" si="21"/>
        <v>-1360.8</v>
      </c>
      <c r="AS16">
        <f t="shared" si="22"/>
        <v>1</v>
      </c>
      <c r="AT16">
        <f t="shared" si="23"/>
        <v>0</v>
      </c>
      <c r="AU16">
        <v>3068.9</v>
      </c>
      <c r="AV16">
        <v>0</v>
      </c>
      <c r="AX16">
        <f t="shared" si="24"/>
        <v>49.800000000000182</v>
      </c>
      <c r="AY16">
        <f t="shared" si="25"/>
        <v>-1325.1</v>
      </c>
      <c r="AZ16">
        <f t="shared" si="26"/>
        <v>1</v>
      </c>
      <c r="BA16">
        <f t="shared" si="27"/>
        <v>0</v>
      </c>
      <c r="BB16">
        <v>3050.3</v>
      </c>
      <c r="BC16">
        <v>0</v>
      </c>
      <c r="BE16">
        <f t="shared" si="28"/>
        <v>628.5</v>
      </c>
      <c r="BF16">
        <f t="shared" si="29"/>
        <v>-618.59999999999945</v>
      </c>
      <c r="BG16">
        <f t="shared" si="30"/>
        <v>1</v>
      </c>
      <c r="BH16">
        <f t="shared" si="31"/>
        <v>0</v>
      </c>
      <c r="BI16">
        <v>3169.8</v>
      </c>
      <c r="BJ16">
        <v>6930.6</v>
      </c>
      <c r="BL16">
        <f t="shared" si="32"/>
        <v>44.399999999999636</v>
      </c>
      <c r="BM16">
        <f t="shared" si="33"/>
        <v>-34.600000000000364</v>
      </c>
      <c r="BN16">
        <f t="shared" si="34"/>
        <v>1</v>
      </c>
      <c r="BO16">
        <f t="shared" si="35"/>
        <v>0</v>
      </c>
      <c r="BP16">
        <v>5249.4</v>
      </c>
      <c r="BQ16">
        <v>4851.3999999999996</v>
      </c>
      <c r="BS16">
        <f t="shared" si="36"/>
        <v>1868</v>
      </c>
      <c r="BT16">
        <f t="shared" si="37"/>
        <v>-1363</v>
      </c>
      <c r="BU16">
        <f t="shared" si="38"/>
        <v>1</v>
      </c>
      <c r="BV16">
        <f t="shared" si="39"/>
        <v>0</v>
      </c>
      <c r="BW16">
        <v>2139</v>
      </c>
      <c r="BX16">
        <v>38949</v>
      </c>
      <c r="BZ16">
        <f t="shared" si="40"/>
        <v>-3693.4</v>
      </c>
      <c r="CA16">
        <f t="shared" si="41"/>
        <v>3341.9000000000015</v>
      </c>
      <c r="CB16">
        <f t="shared" si="42"/>
        <v>1</v>
      </c>
      <c r="CC16">
        <f t="shared" si="43"/>
        <v>0</v>
      </c>
      <c r="CD16">
        <v>0</v>
      </c>
      <c r="CE16">
        <v>40729</v>
      </c>
      <c r="CG16">
        <f t="shared" si="44"/>
        <v>706.5</v>
      </c>
      <c r="CH16">
        <f t="shared" si="45"/>
        <v>-98.5</v>
      </c>
      <c r="CI16">
        <f t="shared" si="46"/>
        <v>1</v>
      </c>
      <c r="CJ16">
        <f t="shared" si="47"/>
        <v>0</v>
      </c>
      <c r="CK16">
        <v>1383</v>
      </c>
      <c r="CL16">
        <v>371.8</v>
      </c>
      <c r="CM16">
        <f t="shared" si="48"/>
        <v>383.3</v>
      </c>
      <c r="CN16">
        <f t="shared" si="49"/>
        <v>41</v>
      </c>
      <c r="CO16">
        <f t="shared" si="50"/>
        <v>0</v>
      </c>
      <c r="CP16">
        <f t="shared" si="51"/>
        <v>424.3</v>
      </c>
      <c r="CQ16">
        <v>383.3</v>
      </c>
      <c r="CR16">
        <v>1587.6</v>
      </c>
      <c r="CS16">
        <f t="shared" si="52"/>
        <v>177.6</v>
      </c>
      <c r="CT16">
        <f t="shared" si="53"/>
        <v>226.69999999999982</v>
      </c>
      <c r="CU16">
        <f t="shared" si="54"/>
        <v>0</v>
      </c>
      <c r="CV16">
        <f t="shared" si="55"/>
        <v>404.29999999999984</v>
      </c>
      <c r="CW16">
        <v>177.6</v>
      </c>
      <c r="CX16">
        <v>2812</v>
      </c>
      <c r="CY16">
        <f t="shared" si="56"/>
        <v>1267.3999999999999</v>
      </c>
      <c r="CZ16">
        <f t="shared" si="57"/>
        <v>169.19999999999982</v>
      </c>
      <c r="DA16">
        <f t="shared" si="58"/>
        <v>0</v>
      </c>
      <c r="DB16">
        <f t="shared" si="59"/>
        <v>1436.5999999999997</v>
      </c>
      <c r="DC16">
        <f>scenarios!CQ16</f>
        <v>1943.8999999999999</v>
      </c>
      <c r="DD16">
        <f>scenarios!CR16</f>
        <v>4771.3999999999996</v>
      </c>
      <c r="DF16">
        <f t="shared" si="60"/>
        <v>83</v>
      </c>
      <c r="DG16">
        <f t="shared" si="61"/>
        <v>-29</v>
      </c>
      <c r="DH16">
        <f t="shared" si="62"/>
        <v>1</v>
      </c>
      <c r="DI16">
        <f t="shared" si="63"/>
        <v>0</v>
      </c>
      <c r="DJ16">
        <v>83</v>
      </c>
      <c r="DK16">
        <v>908</v>
      </c>
      <c r="DM16">
        <v>1016</v>
      </c>
      <c r="DN16">
        <v>1016</v>
      </c>
      <c r="DO16">
        <v>0</v>
      </c>
      <c r="DP16">
        <v>0</v>
      </c>
      <c r="DQ16">
        <f t="shared" si="64"/>
        <v>41</v>
      </c>
      <c r="DR16">
        <f t="shared" si="65"/>
        <v>-26</v>
      </c>
      <c r="DS16">
        <f t="shared" si="66"/>
        <v>1</v>
      </c>
      <c r="DT16">
        <f t="shared" si="67"/>
        <v>0</v>
      </c>
      <c r="DU16">
        <v>824</v>
      </c>
      <c r="DV16">
        <v>192</v>
      </c>
      <c r="DW16">
        <v>-1</v>
      </c>
      <c r="DX16">
        <v>192</v>
      </c>
      <c r="DY16">
        <v>824</v>
      </c>
      <c r="DZ16">
        <v>508</v>
      </c>
      <c r="EA16">
        <v>7</v>
      </c>
    </row>
    <row r="17" spans="1:131" x14ac:dyDescent="0.3">
      <c r="A17">
        <f>E17-E16</f>
        <v>-44954.899999999994</v>
      </c>
      <c r="B17">
        <f>F17-F16</f>
        <v>19800.599999999999</v>
      </c>
      <c r="C17">
        <f t="shared" si="0"/>
        <v>1</v>
      </c>
      <c r="D17">
        <f t="shared" si="1"/>
        <v>0</v>
      </c>
      <c r="E17">
        <v>34761.800000000003</v>
      </c>
      <c r="F17">
        <v>23247.3</v>
      </c>
      <c r="H17">
        <f>L17-L16</f>
        <v>-24413.800000000003</v>
      </c>
      <c r="I17">
        <f>M17-M16</f>
        <v>-26063.599999999999</v>
      </c>
      <c r="J17">
        <f t="shared" si="2"/>
        <v>0</v>
      </c>
      <c r="K17">
        <f t="shared" si="3"/>
        <v>50477.4</v>
      </c>
      <c r="L17">
        <v>13856.5</v>
      </c>
      <c r="M17">
        <v>0</v>
      </c>
      <c r="O17">
        <f t="shared" si="4"/>
        <v>11915</v>
      </c>
      <c r="P17">
        <f t="shared" si="5"/>
        <v>-11802</v>
      </c>
      <c r="Q17">
        <f t="shared" si="6"/>
        <v>1</v>
      </c>
      <c r="R17">
        <f t="shared" si="7"/>
        <v>0</v>
      </c>
      <c r="S17">
        <v>27202.5</v>
      </c>
      <c r="T17">
        <v>15150.5</v>
      </c>
      <c r="V17">
        <f t="shared" si="8"/>
        <v>363.5</v>
      </c>
      <c r="W17">
        <f t="shared" si="9"/>
        <v>-250.5</v>
      </c>
      <c r="X17">
        <f t="shared" si="10"/>
        <v>1</v>
      </c>
      <c r="Y17">
        <f t="shared" si="11"/>
        <v>0</v>
      </c>
      <c r="Z17">
        <v>15839.6</v>
      </c>
      <c r="AA17">
        <v>26513.599999999999</v>
      </c>
      <c r="AC17">
        <f t="shared" si="12"/>
        <v>2438.5</v>
      </c>
      <c r="AD17">
        <f t="shared" si="13"/>
        <v>-2325</v>
      </c>
      <c r="AE17">
        <f t="shared" si="14"/>
        <v>1</v>
      </c>
      <c r="AF17">
        <f t="shared" si="15"/>
        <v>0</v>
      </c>
      <c r="AG17">
        <v>11260</v>
      </c>
      <c r="AH17">
        <v>31093.9</v>
      </c>
      <c r="AJ17">
        <f t="shared" si="16"/>
        <v>-2270.3000000000002</v>
      </c>
      <c r="AK17">
        <f t="shared" si="17"/>
        <v>1099.5</v>
      </c>
      <c r="AL17">
        <f t="shared" si="18"/>
        <v>1</v>
      </c>
      <c r="AM17">
        <f t="shared" si="19"/>
        <v>0</v>
      </c>
      <c r="AN17">
        <v>788.8</v>
      </c>
      <c r="AO17">
        <v>1099.5</v>
      </c>
      <c r="AQ17">
        <f t="shared" si="20"/>
        <v>-1845.7</v>
      </c>
      <c r="AR17">
        <f t="shared" si="21"/>
        <v>671.4</v>
      </c>
      <c r="AS17">
        <f t="shared" si="22"/>
        <v>1</v>
      </c>
      <c r="AT17">
        <f t="shared" si="23"/>
        <v>0</v>
      </c>
      <c r="AU17">
        <v>1223.2</v>
      </c>
      <c r="AV17">
        <v>671.4</v>
      </c>
      <c r="AX17">
        <f t="shared" si="24"/>
        <v>-2006.7000000000003</v>
      </c>
      <c r="AY17">
        <f t="shared" si="25"/>
        <v>839.2</v>
      </c>
      <c r="AZ17">
        <f t="shared" si="26"/>
        <v>1</v>
      </c>
      <c r="BA17">
        <f t="shared" si="27"/>
        <v>0</v>
      </c>
      <c r="BB17">
        <v>1043.5999999999999</v>
      </c>
      <c r="BC17">
        <v>839.2</v>
      </c>
      <c r="BE17">
        <f t="shared" si="28"/>
        <v>447.5</v>
      </c>
      <c r="BF17">
        <f t="shared" si="29"/>
        <v>252.39999999999964</v>
      </c>
      <c r="BG17">
        <f t="shared" si="30"/>
        <v>0</v>
      </c>
      <c r="BH17">
        <f t="shared" si="31"/>
        <v>699.89999999999964</v>
      </c>
      <c r="BI17">
        <v>3617.3</v>
      </c>
      <c r="BJ17">
        <v>7183</v>
      </c>
      <c r="BL17">
        <f t="shared" si="32"/>
        <v>-153</v>
      </c>
      <c r="BM17">
        <f t="shared" si="33"/>
        <v>852</v>
      </c>
      <c r="BN17">
        <f t="shared" si="34"/>
        <v>1</v>
      </c>
      <c r="BO17">
        <f t="shared" si="35"/>
        <v>0</v>
      </c>
      <c r="BP17">
        <v>5096.3999999999996</v>
      </c>
      <c r="BQ17">
        <v>5703.4</v>
      </c>
      <c r="BS17">
        <f t="shared" si="36"/>
        <v>6375.5</v>
      </c>
      <c r="BT17">
        <f t="shared" si="37"/>
        <v>-6338.5</v>
      </c>
      <c r="BU17">
        <f t="shared" si="38"/>
        <v>1</v>
      </c>
      <c r="BV17">
        <f t="shared" si="39"/>
        <v>0</v>
      </c>
      <c r="BW17">
        <v>8514.5</v>
      </c>
      <c r="BX17">
        <v>32610.5</v>
      </c>
      <c r="BZ17">
        <f t="shared" si="40"/>
        <v>7180.4</v>
      </c>
      <c r="CA17">
        <f t="shared" si="41"/>
        <v>-7397.9000000000015</v>
      </c>
      <c r="CB17">
        <f t="shared" si="42"/>
        <v>1</v>
      </c>
      <c r="CC17">
        <f t="shared" si="43"/>
        <v>0</v>
      </c>
      <c r="CD17">
        <v>7180.4</v>
      </c>
      <c r="CE17">
        <v>33331.1</v>
      </c>
      <c r="CG17">
        <f t="shared" si="44"/>
        <v>133.59999999999991</v>
      </c>
      <c r="CH17">
        <f t="shared" si="45"/>
        <v>584.90000000000009</v>
      </c>
      <c r="CI17">
        <f t="shared" si="46"/>
        <v>0</v>
      </c>
      <c r="CJ17">
        <f t="shared" si="47"/>
        <v>718.5</v>
      </c>
      <c r="CK17">
        <v>1516.6</v>
      </c>
      <c r="CL17">
        <v>956.7</v>
      </c>
      <c r="CM17">
        <f t="shared" si="48"/>
        <v>-129.60000000000002</v>
      </c>
      <c r="CN17">
        <f t="shared" si="49"/>
        <v>979.80000000000018</v>
      </c>
      <c r="CO17">
        <f t="shared" si="50"/>
        <v>1</v>
      </c>
      <c r="CP17">
        <f t="shared" si="51"/>
        <v>0</v>
      </c>
      <c r="CQ17">
        <v>253.7</v>
      </c>
      <c r="CR17">
        <v>2567.4</v>
      </c>
      <c r="CS17">
        <f t="shared" si="52"/>
        <v>-177.6</v>
      </c>
      <c r="CT17">
        <f t="shared" si="53"/>
        <v>-453.30000000000018</v>
      </c>
      <c r="CU17">
        <f t="shared" si="54"/>
        <v>0</v>
      </c>
      <c r="CV17">
        <f t="shared" si="55"/>
        <v>630.9000000000002</v>
      </c>
      <c r="CW17">
        <v>0</v>
      </c>
      <c r="CX17">
        <v>2358.6999999999998</v>
      </c>
      <c r="CY17">
        <f t="shared" si="56"/>
        <v>-173.59999999999991</v>
      </c>
      <c r="CZ17">
        <f t="shared" si="57"/>
        <v>1111.4000000000005</v>
      </c>
      <c r="DA17">
        <f t="shared" si="58"/>
        <v>1</v>
      </c>
      <c r="DB17">
        <f t="shared" si="59"/>
        <v>0</v>
      </c>
      <c r="DC17">
        <f>scenarios!CQ17</f>
        <v>1770.3</v>
      </c>
      <c r="DD17">
        <f>scenarios!CR17</f>
        <v>5882.8</v>
      </c>
      <c r="DF17">
        <f t="shared" si="60"/>
        <v>10</v>
      </c>
      <c r="DG17">
        <f t="shared" si="61"/>
        <v>0</v>
      </c>
      <c r="DH17">
        <f t="shared" si="62"/>
        <v>1</v>
      </c>
      <c r="DI17">
        <f t="shared" si="63"/>
        <v>0</v>
      </c>
      <c r="DJ17">
        <v>93</v>
      </c>
      <c r="DK17">
        <v>908</v>
      </c>
      <c r="DM17">
        <v>1042</v>
      </c>
      <c r="DN17">
        <v>1042</v>
      </c>
      <c r="DO17">
        <v>0</v>
      </c>
      <c r="DP17">
        <v>0</v>
      </c>
      <c r="DQ17">
        <f t="shared" si="64"/>
        <v>-748</v>
      </c>
      <c r="DR17">
        <f t="shared" si="65"/>
        <v>774</v>
      </c>
      <c r="DS17">
        <f t="shared" si="66"/>
        <v>1</v>
      </c>
      <c r="DT17">
        <f t="shared" si="67"/>
        <v>0</v>
      </c>
      <c r="DU17">
        <v>76</v>
      </c>
      <c r="DV17">
        <v>966</v>
      </c>
      <c r="DW17">
        <v>1</v>
      </c>
      <c r="DX17">
        <v>76</v>
      </c>
      <c r="DY17">
        <v>966</v>
      </c>
      <c r="DZ17">
        <v>521</v>
      </c>
      <c r="EA17">
        <v>8</v>
      </c>
    </row>
    <row r="18" spans="1:131" x14ac:dyDescent="0.3">
      <c r="A18">
        <f>E18-E17</f>
        <v>65855.599999999991</v>
      </c>
      <c r="B18">
        <f>F18-F17</f>
        <v>-23247.3</v>
      </c>
      <c r="C18">
        <f t="shared" si="0"/>
        <v>1</v>
      </c>
      <c r="D18">
        <f t="shared" si="1"/>
        <v>0</v>
      </c>
      <c r="E18">
        <v>100617.4</v>
      </c>
      <c r="F18">
        <v>0</v>
      </c>
      <c r="H18">
        <f>L18-L17</f>
        <v>11052.099999999999</v>
      </c>
      <c r="I18">
        <f>M18-M17</f>
        <v>54271.600000000006</v>
      </c>
      <c r="J18">
        <f t="shared" si="2"/>
        <v>0</v>
      </c>
      <c r="K18">
        <f t="shared" si="3"/>
        <v>65323.700000000004</v>
      </c>
      <c r="L18">
        <v>24908.6</v>
      </c>
      <c r="M18">
        <v>54271.600000000006</v>
      </c>
      <c r="O18">
        <f t="shared" si="4"/>
        <v>319.5</v>
      </c>
      <c r="P18">
        <f t="shared" si="5"/>
        <v>-295.5</v>
      </c>
      <c r="Q18">
        <f t="shared" si="6"/>
        <v>1</v>
      </c>
      <c r="R18">
        <f t="shared" si="7"/>
        <v>0</v>
      </c>
      <c r="S18">
        <v>27522</v>
      </c>
      <c r="T18">
        <v>14855</v>
      </c>
      <c r="V18">
        <f t="shared" si="8"/>
        <v>79.5</v>
      </c>
      <c r="W18">
        <f t="shared" si="9"/>
        <v>-55</v>
      </c>
      <c r="X18">
        <f t="shared" si="10"/>
        <v>1</v>
      </c>
      <c r="Y18">
        <f t="shared" si="11"/>
        <v>0</v>
      </c>
      <c r="Z18">
        <v>15919.1</v>
      </c>
      <c r="AA18">
        <v>26458.6</v>
      </c>
      <c r="AC18">
        <f t="shared" si="12"/>
        <v>3753</v>
      </c>
      <c r="AD18">
        <f t="shared" si="13"/>
        <v>-3729</v>
      </c>
      <c r="AE18">
        <f t="shared" si="14"/>
        <v>1</v>
      </c>
      <c r="AF18">
        <f t="shared" si="15"/>
        <v>0</v>
      </c>
      <c r="AG18">
        <v>15013</v>
      </c>
      <c r="AH18">
        <v>27364.9</v>
      </c>
      <c r="AJ18">
        <f t="shared" si="16"/>
        <v>-440.49999999999994</v>
      </c>
      <c r="AK18">
        <f t="shared" si="17"/>
        <v>742</v>
      </c>
      <c r="AL18">
        <f t="shared" si="18"/>
        <v>1</v>
      </c>
      <c r="AM18">
        <f t="shared" si="19"/>
        <v>0</v>
      </c>
      <c r="AN18">
        <v>348.3</v>
      </c>
      <c r="AO18">
        <v>1841.5</v>
      </c>
      <c r="AQ18">
        <f t="shared" si="20"/>
        <v>-1079.5</v>
      </c>
      <c r="AR18">
        <f t="shared" si="21"/>
        <v>1035.6999999999998</v>
      </c>
      <c r="AS18">
        <f t="shared" si="22"/>
        <v>1</v>
      </c>
      <c r="AT18">
        <f t="shared" si="23"/>
        <v>0</v>
      </c>
      <c r="AU18">
        <v>143.69999999999999</v>
      </c>
      <c r="AV18">
        <v>1707.1</v>
      </c>
      <c r="AX18">
        <f t="shared" si="24"/>
        <v>-696.39999999999986</v>
      </c>
      <c r="AY18">
        <f t="shared" si="25"/>
        <v>860.3</v>
      </c>
      <c r="AZ18">
        <f t="shared" si="26"/>
        <v>1</v>
      </c>
      <c r="BA18">
        <f t="shared" si="27"/>
        <v>0</v>
      </c>
      <c r="BB18">
        <v>347.2</v>
      </c>
      <c r="BC18">
        <v>1699.5</v>
      </c>
      <c r="BE18">
        <f t="shared" si="28"/>
        <v>864.89999999999964</v>
      </c>
      <c r="BF18">
        <f t="shared" si="29"/>
        <v>-256</v>
      </c>
      <c r="BG18">
        <f t="shared" si="30"/>
        <v>1</v>
      </c>
      <c r="BH18">
        <f t="shared" si="31"/>
        <v>0</v>
      </c>
      <c r="BI18">
        <v>4482.2</v>
      </c>
      <c r="BJ18">
        <v>6927</v>
      </c>
      <c r="BL18">
        <f t="shared" si="32"/>
        <v>1042.4000000000005</v>
      </c>
      <c r="BM18">
        <f t="shared" si="33"/>
        <v>-432.5</v>
      </c>
      <c r="BN18">
        <f t="shared" si="34"/>
        <v>1</v>
      </c>
      <c r="BO18">
        <f t="shared" si="35"/>
        <v>0</v>
      </c>
      <c r="BP18">
        <v>6138.8</v>
      </c>
      <c r="BQ18">
        <v>5270.9</v>
      </c>
      <c r="BS18">
        <f t="shared" si="36"/>
        <v>5564</v>
      </c>
      <c r="BT18">
        <f t="shared" si="37"/>
        <v>-5854</v>
      </c>
      <c r="BU18">
        <f t="shared" si="38"/>
        <v>1</v>
      </c>
      <c r="BV18">
        <f t="shared" si="39"/>
        <v>0</v>
      </c>
      <c r="BW18">
        <v>14078.5</v>
      </c>
      <c r="BX18">
        <v>26756.5</v>
      </c>
      <c r="BZ18">
        <f t="shared" si="40"/>
        <v>415</v>
      </c>
      <c r="CA18">
        <f t="shared" si="41"/>
        <v>-799</v>
      </c>
      <c r="CB18">
        <f t="shared" si="42"/>
        <v>1</v>
      </c>
      <c r="CC18">
        <f t="shared" si="43"/>
        <v>0</v>
      </c>
      <c r="CD18">
        <v>7595.4</v>
      </c>
      <c r="CE18">
        <v>32532.1</v>
      </c>
      <c r="CG18">
        <f t="shared" si="44"/>
        <v>-675.99999999999989</v>
      </c>
      <c r="CH18">
        <f t="shared" si="45"/>
        <v>195.59999999999991</v>
      </c>
      <c r="CI18">
        <f t="shared" si="46"/>
        <v>1</v>
      </c>
      <c r="CJ18">
        <f t="shared" si="47"/>
        <v>0</v>
      </c>
      <c r="CK18">
        <v>840.6</v>
      </c>
      <c r="CL18">
        <v>1152.3</v>
      </c>
      <c r="CM18">
        <f t="shared" si="48"/>
        <v>-134.6</v>
      </c>
      <c r="CN18">
        <f t="shared" si="49"/>
        <v>696.5</v>
      </c>
      <c r="CO18">
        <f t="shared" si="50"/>
        <v>1</v>
      </c>
      <c r="CP18">
        <f t="shared" si="51"/>
        <v>0</v>
      </c>
      <c r="CQ18">
        <v>119.1</v>
      </c>
      <c r="CR18">
        <v>3263.9</v>
      </c>
      <c r="CS18">
        <f t="shared" si="52"/>
        <v>0</v>
      </c>
      <c r="CT18">
        <f t="shared" si="53"/>
        <v>226.60000000000036</v>
      </c>
      <c r="CU18">
        <f t="shared" si="54"/>
        <v>1</v>
      </c>
      <c r="CV18">
        <f t="shared" si="55"/>
        <v>0</v>
      </c>
      <c r="CW18">
        <v>0</v>
      </c>
      <c r="CX18">
        <v>2585.3000000000002</v>
      </c>
      <c r="CY18">
        <f t="shared" si="56"/>
        <v>-810.59999999999991</v>
      </c>
      <c r="CZ18">
        <f t="shared" si="57"/>
        <v>1118.6999999999998</v>
      </c>
      <c r="DA18">
        <f t="shared" si="58"/>
        <v>1</v>
      </c>
      <c r="DB18">
        <f t="shared" si="59"/>
        <v>0</v>
      </c>
      <c r="DC18">
        <f>scenarios!CQ18</f>
        <v>959.7</v>
      </c>
      <c r="DD18">
        <f>scenarios!CR18</f>
        <v>7001.5</v>
      </c>
      <c r="DF18">
        <f t="shared" si="60"/>
        <v>206</v>
      </c>
      <c r="DG18">
        <f t="shared" si="61"/>
        <v>-210</v>
      </c>
      <c r="DH18">
        <f t="shared" si="62"/>
        <v>1</v>
      </c>
      <c r="DI18">
        <f t="shared" si="63"/>
        <v>0</v>
      </c>
      <c r="DJ18">
        <v>299</v>
      </c>
      <c r="DK18">
        <v>698</v>
      </c>
      <c r="DM18">
        <v>1085</v>
      </c>
      <c r="DN18">
        <v>1085</v>
      </c>
      <c r="DO18">
        <v>0</v>
      </c>
      <c r="DP18">
        <v>0</v>
      </c>
      <c r="DQ18">
        <f t="shared" si="64"/>
        <v>237</v>
      </c>
      <c r="DR18">
        <f t="shared" si="65"/>
        <v>-194</v>
      </c>
      <c r="DS18">
        <f t="shared" si="66"/>
        <v>1</v>
      </c>
      <c r="DT18">
        <f t="shared" si="67"/>
        <v>0</v>
      </c>
      <c r="DU18">
        <v>313</v>
      </c>
      <c r="DV18">
        <v>772</v>
      </c>
      <c r="DW18">
        <v>1</v>
      </c>
      <c r="DX18">
        <v>313</v>
      </c>
      <c r="DY18">
        <v>772</v>
      </c>
      <c r="DZ18">
        <v>542.5</v>
      </c>
      <c r="EA18">
        <v>9</v>
      </c>
    </row>
    <row r="19" spans="1:131" x14ac:dyDescent="0.3">
      <c r="A19">
        <f>E19-E18</f>
        <v>-95923.799999999988</v>
      </c>
      <c r="B19">
        <f>F19-F18</f>
        <v>1466.7</v>
      </c>
      <c r="C19">
        <f t="shared" si="0"/>
        <v>1</v>
      </c>
      <c r="D19">
        <f t="shared" si="1"/>
        <v>0</v>
      </c>
      <c r="E19">
        <v>4693.6000000000004</v>
      </c>
      <c r="F19">
        <v>1466.7</v>
      </c>
      <c r="H19">
        <f>L19-L18</f>
        <v>-824.5</v>
      </c>
      <c r="I19">
        <f>M19-M18</f>
        <v>-19960.30000000001</v>
      </c>
      <c r="J19">
        <f t="shared" si="2"/>
        <v>0</v>
      </c>
      <c r="K19">
        <f t="shared" si="3"/>
        <v>20784.80000000001</v>
      </c>
      <c r="L19">
        <v>24084.1</v>
      </c>
      <c r="M19">
        <v>34311.299999999996</v>
      </c>
      <c r="O19">
        <f t="shared" si="4"/>
        <v>5626.5</v>
      </c>
      <c r="P19">
        <f t="shared" si="5"/>
        <v>-5627</v>
      </c>
      <c r="Q19">
        <f t="shared" si="6"/>
        <v>1</v>
      </c>
      <c r="R19">
        <f t="shared" si="7"/>
        <v>0</v>
      </c>
      <c r="S19">
        <v>33148.5</v>
      </c>
      <c r="T19">
        <v>9228</v>
      </c>
      <c r="V19">
        <f t="shared" si="8"/>
        <v>5569.9999999999982</v>
      </c>
      <c r="W19">
        <f t="shared" si="9"/>
        <v>-5570</v>
      </c>
      <c r="X19">
        <f t="shared" si="10"/>
        <v>1</v>
      </c>
      <c r="Y19">
        <f t="shared" si="11"/>
        <v>0</v>
      </c>
      <c r="Z19">
        <v>21489.1</v>
      </c>
      <c r="AA19">
        <v>20888.599999999999</v>
      </c>
      <c r="AC19">
        <f t="shared" si="12"/>
        <v>4761.5</v>
      </c>
      <c r="AD19">
        <f t="shared" si="13"/>
        <v>-4761.5</v>
      </c>
      <c r="AE19">
        <f t="shared" si="14"/>
        <v>1</v>
      </c>
      <c r="AF19">
        <f t="shared" si="15"/>
        <v>0</v>
      </c>
      <c r="AG19">
        <v>19774.5</v>
      </c>
      <c r="AH19">
        <v>22603.4</v>
      </c>
      <c r="AJ19">
        <f t="shared" si="16"/>
        <v>1114</v>
      </c>
      <c r="AK19">
        <f t="shared" si="17"/>
        <v>570.40000000000009</v>
      </c>
      <c r="AL19">
        <f t="shared" si="18"/>
        <v>0</v>
      </c>
      <c r="AM19">
        <f t="shared" si="19"/>
        <v>1684.4</v>
      </c>
      <c r="AN19">
        <v>1462.3</v>
      </c>
      <c r="AO19">
        <v>2411.9</v>
      </c>
      <c r="AQ19">
        <f t="shared" si="20"/>
        <v>1342.7</v>
      </c>
      <c r="AR19">
        <f t="shared" si="21"/>
        <v>572.09999999999991</v>
      </c>
      <c r="AS19">
        <f t="shared" si="22"/>
        <v>0</v>
      </c>
      <c r="AT19">
        <f t="shared" si="23"/>
        <v>1914.8</v>
      </c>
      <c r="AU19">
        <v>1486.4</v>
      </c>
      <c r="AV19">
        <v>2279.1999999999998</v>
      </c>
      <c r="AX19">
        <f t="shared" si="24"/>
        <v>1246</v>
      </c>
      <c r="AY19">
        <f t="shared" si="25"/>
        <v>568.59999999999991</v>
      </c>
      <c r="AZ19">
        <f t="shared" si="26"/>
        <v>0</v>
      </c>
      <c r="BA19">
        <f t="shared" si="27"/>
        <v>1814.6</v>
      </c>
      <c r="BB19">
        <v>1593.2</v>
      </c>
      <c r="BC19">
        <v>2268.1</v>
      </c>
      <c r="BE19">
        <f t="shared" si="28"/>
        <v>1499.4000000000005</v>
      </c>
      <c r="BF19">
        <f t="shared" si="29"/>
        <v>-1168.8000000000002</v>
      </c>
      <c r="BG19">
        <f t="shared" si="30"/>
        <v>1</v>
      </c>
      <c r="BH19">
        <f t="shared" si="31"/>
        <v>0</v>
      </c>
      <c r="BI19">
        <v>5981.6</v>
      </c>
      <c r="BJ19">
        <v>5758.2</v>
      </c>
      <c r="BL19">
        <f t="shared" si="32"/>
        <v>456</v>
      </c>
      <c r="BM19">
        <f t="shared" si="33"/>
        <v>-126</v>
      </c>
      <c r="BN19">
        <f t="shared" si="34"/>
        <v>1</v>
      </c>
      <c r="BO19">
        <f t="shared" si="35"/>
        <v>0</v>
      </c>
      <c r="BP19">
        <v>6594.8</v>
      </c>
      <c r="BQ19">
        <v>5144.8999999999996</v>
      </c>
      <c r="BS19">
        <f t="shared" si="36"/>
        <v>-1047</v>
      </c>
      <c r="BT19">
        <f t="shared" si="37"/>
        <v>1112</v>
      </c>
      <c r="BU19">
        <f t="shared" si="38"/>
        <v>1</v>
      </c>
      <c r="BV19">
        <f t="shared" si="39"/>
        <v>0</v>
      </c>
      <c r="BW19">
        <v>13031.5</v>
      </c>
      <c r="BX19">
        <v>27868.5</v>
      </c>
      <c r="BZ19">
        <f t="shared" si="40"/>
        <v>0</v>
      </c>
      <c r="CA19">
        <f t="shared" si="41"/>
        <v>-232</v>
      </c>
      <c r="CB19">
        <f t="shared" si="42"/>
        <v>1</v>
      </c>
      <c r="CC19">
        <f t="shared" si="43"/>
        <v>0</v>
      </c>
      <c r="CD19">
        <v>7595.4</v>
      </c>
      <c r="CE19">
        <v>32300.1</v>
      </c>
      <c r="CG19">
        <f t="shared" si="44"/>
        <v>-63</v>
      </c>
      <c r="CH19">
        <f t="shared" si="45"/>
        <v>-88</v>
      </c>
      <c r="CI19">
        <f t="shared" si="46"/>
        <v>0</v>
      </c>
      <c r="CJ19">
        <f t="shared" si="47"/>
        <v>151</v>
      </c>
      <c r="CK19">
        <v>777.6</v>
      </c>
      <c r="CL19">
        <v>1064.3</v>
      </c>
      <c r="CM19">
        <f t="shared" si="48"/>
        <v>19</v>
      </c>
      <c r="CN19">
        <f t="shared" si="49"/>
        <v>-1675.2</v>
      </c>
      <c r="CO19">
        <f t="shared" si="50"/>
        <v>1</v>
      </c>
      <c r="CP19">
        <f t="shared" si="51"/>
        <v>0</v>
      </c>
      <c r="CQ19">
        <v>138.1</v>
      </c>
      <c r="CR19">
        <v>1588.7</v>
      </c>
      <c r="CS19">
        <f t="shared" si="52"/>
        <v>0</v>
      </c>
      <c r="CT19">
        <f t="shared" si="53"/>
        <v>226.69999999999982</v>
      </c>
      <c r="CU19">
        <f t="shared" si="54"/>
        <v>1</v>
      </c>
      <c r="CV19">
        <f t="shared" si="55"/>
        <v>0</v>
      </c>
      <c r="CW19">
        <v>0</v>
      </c>
      <c r="CX19">
        <v>2812</v>
      </c>
      <c r="CY19">
        <f t="shared" si="56"/>
        <v>-44</v>
      </c>
      <c r="CZ19">
        <f t="shared" si="57"/>
        <v>-1536.5</v>
      </c>
      <c r="DA19">
        <f t="shared" si="58"/>
        <v>0</v>
      </c>
      <c r="DB19">
        <f t="shared" si="59"/>
        <v>1580.5</v>
      </c>
      <c r="DC19">
        <f>scenarios!CQ19</f>
        <v>915.7</v>
      </c>
      <c r="DD19">
        <f>scenarios!CR19</f>
        <v>5465</v>
      </c>
      <c r="DF19">
        <f t="shared" si="60"/>
        <v>170</v>
      </c>
      <c r="DG19">
        <f t="shared" si="61"/>
        <v>42</v>
      </c>
      <c r="DH19">
        <f t="shared" si="62"/>
        <v>0</v>
      </c>
      <c r="DI19">
        <f t="shared" si="63"/>
        <v>212</v>
      </c>
      <c r="DJ19">
        <v>469</v>
      </c>
      <c r="DK19">
        <v>740</v>
      </c>
      <c r="DM19">
        <v>1015</v>
      </c>
      <c r="DN19">
        <v>1015</v>
      </c>
      <c r="DO19">
        <v>0</v>
      </c>
      <c r="DP19">
        <v>0</v>
      </c>
      <c r="DQ19">
        <f t="shared" si="64"/>
        <v>-28</v>
      </c>
      <c r="DR19">
        <f t="shared" si="65"/>
        <v>-42</v>
      </c>
      <c r="DS19">
        <f t="shared" si="66"/>
        <v>0</v>
      </c>
      <c r="DT19">
        <f t="shared" si="67"/>
        <v>70</v>
      </c>
      <c r="DU19">
        <v>285</v>
      </c>
      <c r="DV19">
        <v>730</v>
      </c>
      <c r="DW19">
        <v>1</v>
      </c>
      <c r="DX19">
        <v>285</v>
      </c>
      <c r="DY19">
        <v>730</v>
      </c>
      <c r="DZ19">
        <v>507.5</v>
      </c>
      <c r="EA19">
        <v>10</v>
      </c>
    </row>
    <row r="20" spans="1:131" x14ac:dyDescent="0.3">
      <c r="A20">
        <f>E20-E19</f>
        <v>12686.999999999998</v>
      </c>
      <c r="B20">
        <f>F20-F19</f>
        <v>60209.200000000004</v>
      </c>
      <c r="C20">
        <f t="shared" si="0"/>
        <v>0</v>
      </c>
      <c r="D20">
        <f t="shared" si="1"/>
        <v>72896.2</v>
      </c>
      <c r="E20">
        <v>17380.599999999999</v>
      </c>
      <c r="F20">
        <v>61675.9</v>
      </c>
      <c r="H20">
        <f>L20-L19</f>
        <v>15175.900000000001</v>
      </c>
      <c r="I20">
        <f>M20-M19</f>
        <v>14516.200000000004</v>
      </c>
      <c r="J20">
        <f t="shared" si="2"/>
        <v>0</v>
      </c>
      <c r="K20">
        <f t="shared" si="3"/>
        <v>29692.100000000006</v>
      </c>
      <c r="L20">
        <v>39260</v>
      </c>
      <c r="M20">
        <v>48827.5</v>
      </c>
      <c r="O20">
        <f t="shared" si="4"/>
        <v>415.5</v>
      </c>
      <c r="P20">
        <f t="shared" si="5"/>
        <v>-415.5</v>
      </c>
      <c r="Q20">
        <f t="shared" si="6"/>
        <v>1</v>
      </c>
      <c r="R20">
        <f t="shared" si="7"/>
        <v>0</v>
      </c>
      <c r="S20">
        <v>33564</v>
      </c>
      <c r="T20">
        <v>8812.5</v>
      </c>
      <c r="V20">
        <f t="shared" si="8"/>
        <v>356</v>
      </c>
      <c r="W20">
        <f t="shared" si="9"/>
        <v>-356.5</v>
      </c>
      <c r="X20">
        <f t="shared" si="10"/>
        <v>1</v>
      </c>
      <c r="Y20">
        <f t="shared" si="11"/>
        <v>0</v>
      </c>
      <c r="Z20">
        <v>21845.1</v>
      </c>
      <c r="AA20">
        <v>20532.099999999999</v>
      </c>
      <c r="AC20">
        <f t="shared" si="12"/>
        <v>508.5</v>
      </c>
      <c r="AD20">
        <f t="shared" si="13"/>
        <v>-509</v>
      </c>
      <c r="AE20">
        <f t="shared" si="14"/>
        <v>1</v>
      </c>
      <c r="AF20">
        <f t="shared" si="15"/>
        <v>0</v>
      </c>
      <c r="AG20">
        <v>20283</v>
      </c>
      <c r="AH20">
        <v>22094.400000000001</v>
      </c>
      <c r="AJ20">
        <f t="shared" si="16"/>
        <v>236</v>
      </c>
      <c r="AK20">
        <f t="shared" si="17"/>
        <v>-2381.5</v>
      </c>
      <c r="AL20">
        <f t="shared" si="18"/>
        <v>1</v>
      </c>
      <c r="AM20">
        <f t="shared" si="19"/>
        <v>0</v>
      </c>
      <c r="AN20">
        <v>1698.3</v>
      </c>
      <c r="AO20">
        <v>30.4</v>
      </c>
      <c r="AQ20">
        <f t="shared" si="20"/>
        <v>357.09999999999991</v>
      </c>
      <c r="AR20">
        <f t="shared" si="21"/>
        <v>-2279.1999999999998</v>
      </c>
      <c r="AS20">
        <f t="shared" si="22"/>
        <v>1</v>
      </c>
      <c r="AT20">
        <f t="shared" si="23"/>
        <v>0</v>
      </c>
      <c r="AU20">
        <v>1843.5</v>
      </c>
      <c r="AV20">
        <v>0</v>
      </c>
      <c r="AX20">
        <f t="shared" si="24"/>
        <v>236.29999999999995</v>
      </c>
      <c r="AY20">
        <f t="shared" si="25"/>
        <v>-2268.1</v>
      </c>
      <c r="AZ20">
        <f t="shared" si="26"/>
        <v>1</v>
      </c>
      <c r="BA20">
        <f t="shared" si="27"/>
        <v>0</v>
      </c>
      <c r="BB20">
        <v>1829.5</v>
      </c>
      <c r="BC20">
        <v>0</v>
      </c>
      <c r="BE20">
        <f t="shared" si="28"/>
        <v>2535.2999999999993</v>
      </c>
      <c r="BF20">
        <f t="shared" si="29"/>
        <v>-2156.8999999999996</v>
      </c>
      <c r="BG20">
        <f t="shared" si="30"/>
        <v>1</v>
      </c>
      <c r="BH20">
        <f t="shared" si="31"/>
        <v>0</v>
      </c>
      <c r="BI20">
        <v>8516.9</v>
      </c>
      <c r="BJ20">
        <v>3601.3</v>
      </c>
      <c r="BL20">
        <f t="shared" si="32"/>
        <v>1190</v>
      </c>
      <c r="BM20">
        <f t="shared" si="33"/>
        <v>-809.39999999999964</v>
      </c>
      <c r="BN20">
        <f t="shared" si="34"/>
        <v>1</v>
      </c>
      <c r="BO20">
        <f t="shared" si="35"/>
        <v>0</v>
      </c>
      <c r="BP20">
        <v>7784.8</v>
      </c>
      <c r="BQ20">
        <v>4335.5</v>
      </c>
      <c r="BS20">
        <f t="shared" si="36"/>
        <v>2035</v>
      </c>
      <c r="BT20">
        <f t="shared" si="37"/>
        <v>-1855</v>
      </c>
      <c r="BU20">
        <f t="shared" si="38"/>
        <v>1</v>
      </c>
      <c r="BV20">
        <f t="shared" si="39"/>
        <v>0</v>
      </c>
      <c r="BW20">
        <v>15066.5</v>
      </c>
      <c r="BX20">
        <v>26013.5</v>
      </c>
      <c r="BZ20">
        <f t="shared" si="40"/>
        <v>-415</v>
      </c>
      <c r="CA20">
        <f t="shared" si="41"/>
        <v>902.40000000000146</v>
      </c>
      <c r="CB20">
        <f t="shared" si="42"/>
        <v>1</v>
      </c>
      <c r="CC20">
        <f t="shared" si="43"/>
        <v>0</v>
      </c>
      <c r="CD20">
        <v>7180.4</v>
      </c>
      <c r="CE20">
        <v>33202.5</v>
      </c>
      <c r="CG20">
        <f t="shared" si="44"/>
        <v>-133.60000000000002</v>
      </c>
      <c r="CH20">
        <f t="shared" si="45"/>
        <v>-889.69999999999993</v>
      </c>
      <c r="CI20">
        <f t="shared" si="46"/>
        <v>0</v>
      </c>
      <c r="CJ20">
        <f t="shared" si="47"/>
        <v>1023.3</v>
      </c>
      <c r="CK20">
        <v>644</v>
      </c>
      <c r="CL20">
        <v>174.6</v>
      </c>
      <c r="CM20">
        <f t="shared" si="48"/>
        <v>-138.1</v>
      </c>
      <c r="CN20">
        <f t="shared" si="49"/>
        <v>-194.79999999999995</v>
      </c>
      <c r="CO20">
        <f t="shared" si="50"/>
        <v>0</v>
      </c>
      <c r="CP20">
        <f t="shared" si="51"/>
        <v>332.9</v>
      </c>
      <c r="CQ20">
        <v>0</v>
      </c>
      <c r="CR20">
        <v>1393.9</v>
      </c>
      <c r="CS20">
        <f t="shared" si="52"/>
        <v>0</v>
      </c>
      <c r="CT20">
        <f t="shared" si="53"/>
        <v>-270.69999999999982</v>
      </c>
      <c r="CU20">
        <f t="shared" si="54"/>
        <v>1</v>
      </c>
      <c r="CV20">
        <f t="shared" si="55"/>
        <v>0</v>
      </c>
      <c r="CW20">
        <v>0</v>
      </c>
      <c r="CX20">
        <v>2541.3000000000002</v>
      </c>
      <c r="CY20">
        <f t="shared" si="56"/>
        <v>-271.70000000000005</v>
      </c>
      <c r="CZ20">
        <f t="shared" si="57"/>
        <v>-1355.1999999999998</v>
      </c>
      <c r="DA20">
        <f t="shared" si="58"/>
        <v>0</v>
      </c>
      <c r="DB20">
        <f t="shared" si="59"/>
        <v>1626.8999999999999</v>
      </c>
      <c r="DC20">
        <f>scenarios!CQ20</f>
        <v>644</v>
      </c>
      <c r="DD20">
        <f>scenarios!CR20</f>
        <v>4109.8</v>
      </c>
      <c r="DF20">
        <f t="shared" si="60"/>
        <v>0</v>
      </c>
      <c r="DG20">
        <f t="shared" si="61"/>
        <v>-142</v>
      </c>
      <c r="DH20">
        <f t="shared" si="62"/>
        <v>1</v>
      </c>
      <c r="DI20">
        <f t="shared" si="63"/>
        <v>0</v>
      </c>
      <c r="DJ20">
        <v>469</v>
      </c>
      <c r="DK20">
        <v>598</v>
      </c>
      <c r="DM20">
        <v>926</v>
      </c>
      <c r="DN20">
        <v>926</v>
      </c>
      <c r="DO20">
        <v>0</v>
      </c>
      <c r="DP20">
        <v>0</v>
      </c>
      <c r="DQ20">
        <f t="shared" si="64"/>
        <v>569</v>
      </c>
      <c r="DR20">
        <f t="shared" si="65"/>
        <v>-658</v>
      </c>
      <c r="DS20">
        <f t="shared" si="66"/>
        <v>1</v>
      </c>
      <c r="DT20">
        <f t="shared" si="67"/>
        <v>0</v>
      </c>
      <c r="DU20">
        <v>854</v>
      </c>
      <c r="DV20">
        <v>72</v>
      </c>
      <c r="DW20">
        <v>-1</v>
      </c>
      <c r="DX20">
        <v>72</v>
      </c>
      <c r="DY20">
        <v>854</v>
      </c>
      <c r="DZ20">
        <v>463</v>
      </c>
      <c r="EA20">
        <v>11</v>
      </c>
    </row>
    <row r="21" spans="1:131" x14ac:dyDescent="0.3">
      <c r="A21">
        <f>E21-E20</f>
        <v>-17380.599999999999</v>
      </c>
      <c r="B21">
        <f>F21-F20</f>
        <v>-51408.800000000003</v>
      </c>
      <c r="C21">
        <f t="shared" si="0"/>
        <v>0</v>
      </c>
      <c r="D21">
        <f t="shared" si="1"/>
        <v>68789.399999999994</v>
      </c>
      <c r="E21">
        <v>0</v>
      </c>
      <c r="F21">
        <v>10267.1</v>
      </c>
      <c r="H21">
        <f>L21-L20</f>
        <v>-25898.3</v>
      </c>
      <c r="I21">
        <f>M21-M20</f>
        <v>-29857.4</v>
      </c>
      <c r="J21">
        <f t="shared" si="2"/>
        <v>0</v>
      </c>
      <c r="K21">
        <f t="shared" si="3"/>
        <v>55755.7</v>
      </c>
      <c r="L21">
        <v>13361.7</v>
      </c>
      <c r="M21">
        <v>18970.099999999999</v>
      </c>
      <c r="O21">
        <f t="shared" si="4"/>
        <v>2798.5</v>
      </c>
      <c r="P21">
        <f t="shared" si="5"/>
        <v>-2507</v>
      </c>
      <c r="Q21">
        <f t="shared" si="6"/>
        <v>1</v>
      </c>
      <c r="R21">
        <f t="shared" si="7"/>
        <v>0</v>
      </c>
      <c r="S21">
        <v>36362.5</v>
      </c>
      <c r="T21">
        <v>6305.5</v>
      </c>
      <c r="V21">
        <f t="shared" si="8"/>
        <v>413</v>
      </c>
      <c r="W21">
        <f t="shared" si="9"/>
        <v>-122</v>
      </c>
      <c r="X21">
        <f t="shared" si="10"/>
        <v>1</v>
      </c>
      <c r="Y21">
        <f t="shared" si="11"/>
        <v>0</v>
      </c>
      <c r="Z21">
        <v>22258.1</v>
      </c>
      <c r="AA21">
        <v>20410.099999999999</v>
      </c>
      <c r="AC21">
        <f t="shared" si="12"/>
        <v>4634</v>
      </c>
      <c r="AD21">
        <f t="shared" si="13"/>
        <v>-4343</v>
      </c>
      <c r="AE21">
        <f t="shared" si="14"/>
        <v>1</v>
      </c>
      <c r="AF21">
        <f t="shared" si="15"/>
        <v>0</v>
      </c>
      <c r="AG21">
        <v>24917</v>
      </c>
      <c r="AH21">
        <v>17751.400000000001</v>
      </c>
      <c r="AJ21">
        <f t="shared" si="16"/>
        <v>-1698.3</v>
      </c>
      <c r="AK21">
        <f t="shared" si="17"/>
        <v>1811.1</v>
      </c>
      <c r="AL21">
        <f t="shared" si="18"/>
        <v>1</v>
      </c>
      <c r="AM21">
        <f t="shared" si="19"/>
        <v>0</v>
      </c>
      <c r="AN21">
        <v>0</v>
      </c>
      <c r="AO21">
        <v>1841.5</v>
      </c>
      <c r="AQ21">
        <f t="shared" si="20"/>
        <v>-1843.5</v>
      </c>
      <c r="AR21">
        <f t="shared" si="21"/>
        <v>1707.1</v>
      </c>
      <c r="AS21">
        <f t="shared" si="22"/>
        <v>1</v>
      </c>
      <c r="AT21">
        <f t="shared" si="23"/>
        <v>0</v>
      </c>
      <c r="AU21">
        <v>0</v>
      </c>
      <c r="AV21">
        <v>1707.1</v>
      </c>
      <c r="AX21">
        <f t="shared" si="24"/>
        <v>-1829.5</v>
      </c>
      <c r="AY21">
        <f t="shared" si="25"/>
        <v>1699.5</v>
      </c>
      <c r="AZ21">
        <f t="shared" si="26"/>
        <v>1</v>
      </c>
      <c r="BA21">
        <f t="shared" si="27"/>
        <v>0</v>
      </c>
      <c r="BB21">
        <v>0</v>
      </c>
      <c r="BC21">
        <v>1699.5</v>
      </c>
      <c r="BE21">
        <f t="shared" si="28"/>
        <v>322</v>
      </c>
      <c r="BF21">
        <f t="shared" si="29"/>
        <v>-320.90000000000009</v>
      </c>
      <c r="BG21">
        <f t="shared" si="30"/>
        <v>1</v>
      </c>
      <c r="BH21">
        <f t="shared" si="31"/>
        <v>0</v>
      </c>
      <c r="BI21">
        <v>8838.9</v>
      </c>
      <c r="BJ21">
        <v>3280.4</v>
      </c>
      <c r="BL21">
        <f t="shared" si="32"/>
        <v>-3.5</v>
      </c>
      <c r="BM21">
        <f t="shared" si="33"/>
        <v>3.5</v>
      </c>
      <c r="BN21">
        <f t="shared" si="34"/>
        <v>1</v>
      </c>
      <c r="BO21">
        <f t="shared" si="35"/>
        <v>0</v>
      </c>
      <c r="BP21">
        <v>7781.3</v>
      </c>
      <c r="BQ21">
        <v>4339</v>
      </c>
      <c r="BS21">
        <f t="shared" si="36"/>
        <v>2412</v>
      </c>
      <c r="BT21">
        <f t="shared" si="37"/>
        <v>-2763</v>
      </c>
      <c r="BU21">
        <f t="shared" si="38"/>
        <v>1</v>
      </c>
      <c r="BV21">
        <f t="shared" si="39"/>
        <v>0</v>
      </c>
      <c r="BW21">
        <v>17478.5</v>
      </c>
      <c r="BX21">
        <v>23250.5</v>
      </c>
      <c r="BZ21">
        <f t="shared" si="40"/>
        <v>1724</v>
      </c>
      <c r="CA21">
        <f t="shared" si="41"/>
        <v>-1772.9000000000015</v>
      </c>
      <c r="CB21">
        <f t="shared" si="42"/>
        <v>1</v>
      </c>
      <c r="CC21">
        <f t="shared" si="43"/>
        <v>0</v>
      </c>
      <c r="CD21">
        <v>8904.4</v>
      </c>
      <c r="CE21">
        <v>31429.599999999999</v>
      </c>
      <c r="CG21">
        <f t="shared" si="44"/>
        <v>-581</v>
      </c>
      <c r="CH21">
        <f t="shared" si="45"/>
        <v>295.70000000000005</v>
      </c>
      <c r="CI21">
        <f t="shared" si="46"/>
        <v>1</v>
      </c>
      <c r="CJ21">
        <f t="shared" si="47"/>
        <v>0</v>
      </c>
      <c r="CK21">
        <v>63</v>
      </c>
      <c r="CL21">
        <v>470.3</v>
      </c>
      <c r="CM21">
        <f t="shared" si="48"/>
        <v>0</v>
      </c>
      <c r="CN21">
        <f t="shared" si="49"/>
        <v>3631.7000000000003</v>
      </c>
      <c r="CO21">
        <f t="shared" si="50"/>
        <v>1</v>
      </c>
      <c r="CP21">
        <f t="shared" si="51"/>
        <v>0</v>
      </c>
      <c r="CQ21">
        <v>0</v>
      </c>
      <c r="CR21">
        <v>5025.6000000000004</v>
      </c>
      <c r="CS21">
        <f t="shared" si="52"/>
        <v>0</v>
      </c>
      <c r="CT21">
        <f t="shared" si="53"/>
        <v>205.69999999999982</v>
      </c>
      <c r="CU21">
        <f t="shared" si="54"/>
        <v>1</v>
      </c>
      <c r="CV21">
        <f t="shared" si="55"/>
        <v>0</v>
      </c>
      <c r="CW21">
        <v>0</v>
      </c>
      <c r="CX21">
        <v>2747</v>
      </c>
      <c r="CY21">
        <f t="shared" si="56"/>
        <v>-581</v>
      </c>
      <c r="CZ21">
        <f t="shared" si="57"/>
        <v>4133.1000000000013</v>
      </c>
      <c r="DA21">
        <f t="shared" si="58"/>
        <v>1</v>
      </c>
      <c r="DB21">
        <f t="shared" si="59"/>
        <v>0</v>
      </c>
      <c r="DC21">
        <f>scenarios!CQ21</f>
        <v>63</v>
      </c>
      <c r="DD21">
        <f>scenarios!CR21</f>
        <v>8242.9000000000015</v>
      </c>
      <c r="DF21">
        <f t="shared" si="60"/>
        <v>356</v>
      </c>
      <c r="DG21">
        <f t="shared" si="61"/>
        <v>-411</v>
      </c>
      <c r="DH21">
        <f t="shared" si="62"/>
        <v>1</v>
      </c>
      <c r="DI21">
        <f t="shared" si="63"/>
        <v>0</v>
      </c>
      <c r="DJ21">
        <v>825</v>
      </c>
      <c r="DK21">
        <v>187</v>
      </c>
      <c r="DM21">
        <v>983</v>
      </c>
      <c r="DN21">
        <v>983</v>
      </c>
      <c r="DO21">
        <v>0</v>
      </c>
      <c r="DP21">
        <v>0</v>
      </c>
      <c r="DQ21">
        <f t="shared" si="64"/>
        <v>70</v>
      </c>
      <c r="DR21">
        <f t="shared" si="65"/>
        <v>-13</v>
      </c>
      <c r="DS21">
        <f t="shared" si="66"/>
        <v>1</v>
      </c>
      <c r="DT21">
        <f t="shared" si="67"/>
        <v>0</v>
      </c>
      <c r="DU21">
        <v>924</v>
      </c>
      <c r="DV21">
        <v>59</v>
      </c>
      <c r="DW21">
        <v>-1</v>
      </c>
      <c r="DX21">
        <v>59</v>
      </c>
      <c r="DY21">
        <v>924</v>
      </c>
      <c r="DZ21">
        <v>491.5</v>
      </c>
      <c r="EA21">
        <v>12</v>
      </c>
    </row>
    <row r="22" spans="1:131" x14ac:dyDescent="0.3">
      <c r="A22">
        <f>E22-E21</f>
        <v>80083.199999999997</v>
      </c>
      <c r="B22">
        <f>F22-F21</f>
        <v>-10267.1</v>
      </c>
      <c r="C22">
        <f t="shared" si="0"/>
        <v>1</v>
      </c>
      <c r="D22">
        <f t="shared" si="1"/>
        <v>0</v>
      </c>
      <c r="E22">
        <v>80083.199999999997</v>
      </c>
      <c r="F22">
        <v>0</v>
      </c>
      <c r="H22">
        <f>L22-L21</f>
        <v>50312</v>
      </c>
      <c r="I22">
        <f>M22-M21</f>
        <v>9402.5999999999985</v>
      </c>
      <c r="J22">
        <f t="shared" si="2"/>
        <v>0</v>
      </c>
      <c r="K22">
        <f t="shared" si="3"/>
        <v>59714.6</v>
      </c>
      <c r="L22">
        <v>63673.7</v>
      </c>
      <c r="M22">
        <v>28372.699999999997</v>
      </c>
      <c r="O22">
        <f t="shared" si="4"/>
        <v>1971.5</v>
      </c>
      <c r="P22">
        <f t="shared" si="5"/>
        <v>-1850.5</v>
      </c>
      <c r="Q22">
        <f t="shared" si="6"/>
        <v>1</v>
      </c>
      <c r="R22">
        <f t="shared" si="7"/>
        <v>0</v>
      </c>
      <c r="S22">
        <v>38334</v>
      </c>
      <c r="T22">
        <v>4455</v>
      </c>
      <c r="V22">
        <f t="shared" si="8"/>
        <v>564.5</v>
      </c>
      <c r="W22">
        <f t="shared" si="9"/>
        <v>-443</v>
      </c>
      <c r="X22">
        <f t="shared" si="10"/>
        <v>1</v>
      </c>
      <c r="Y22">
        <f t="shared" si="11"/>
        <v>0</v>
      </c>
      <c r="Z22">
        <v>22822.6</v>
      </c>
      <c r="AA22">
        <v>19967.099999999999</v>
      </c>
      <c r="AC22">
        <f t="shared" si="12"/>
        <v>956</v>
      </c>
      <c r="AD22">
        <f t="shared" si="13"/>
        <v>-835</v>
      </c>
      <c r="AE22">
        <f t="shared" si="14"/>
        <v>1</v>
      </c>
      <c r="AF22">
        <f t="shared" si="15"/>
        <v>0</v>
      </c>
      <c r="AG22">
        <v>25873</v>
      </c>
      <c r="AH22">
        <v>16916.400000000001</v>
      </c>
      <c r="AJ22">
        <f t="shared" si="16"/>
        <v>0</v>
      </c>
      <c r="AK22">
        <f t="shared" si="17"/>
        <v>570.40000000000009</v>
      </c>
      <c r="AL22">
        <f t="shared" si="18"/>
        <v>1</v>
      </c>
      <c r="AM22">
        <f t="shared" si="19"/>
        <v>0</v>
      </c>
      <c r="AN22">
        <v>0</v>
      </c>
      <c r="AO22">
        <v>2411.9</v>
      </c>
      <c r="AQ22">
        <f t="shared" si="20"/>
        <v>0</v>
      </c>
      <c r="AR22">
        <f t="shared" si="21"/>
        <v>572.09999999999991</v>
      </c>
      <c r="AS22">
        <f t="shared" si="22"/>
        <v>1</v>
      </c>
      <c r="AT22">
        <f t="shared" si="23"/>
        <v>0</v>
      </c>
      <c r="AU22">
        <v>0</v>
      </c>
      <c r="AV22">
        <v>2279.1999999999998</v>
      </c>
      <c r="AX22">
        <f t="shared" si="24"/>
        <v>0</v>
      </c>
      <c r="AY22">
        <f t="shared" si="25"/>
        <v>568.59999999999991</v>
      </c>
      <c r="AZ22">
        <f t="shared" si="26"/>
        <v>1</v>
      </c>
      <c r="BA22">
        <f t="shared" si="27"/>
        <v>0</v>
      </c>
      <c r="BB22">
        <v>0</v>
      </c>
      <c r="BC22">
        <v>2268.1</v>
      </c>
      <c r="BE22">
        <f t="shared" si="28"/>
        <v>-801</v>
      </c>
      <c r="BF22">
        <f t="shared" si="29"/>
        <v>980.99999999999955</v>
      </c>
      <c r="BG22">
        <f t="shared" si="30"/>
        <v>1</v>
      </c>
      <c r="BH22">
        <f t="shared" si="31"/>
        <v>0</v>
      </c>
      <c r="BI22">
        <v>8037.9</v>
      </c>
      <c r="BJ22">
        <v>4261.3999999999996</v>
      </c>
      <c r="BL22">
        <f t="shared" si="32"/>
        <v>-167</v>
      </c>
      <c r="BM22">
        <f t="shared" si="33"/>
        <v>347.39999999999964</v>
      </c>
      <c r="BN22">
        <f t="shared" si="34"/>
        <v>1</v>
      </c>
      <c r="BO22">
        <f t="shared" si="35"/>
        <v>0</v>
      </c>
      <c r="BP22">
        <v>7614.3</v>
      </c>
      <c r="BQ22">
        <v>4686.3999999999996</v>
      </c>
      <c r="BS22">
        <f t="shared" si="36"/>
        <v>200</v>
      </c>
      <c r="BT22">
        <f t="shared" si="37"/>
        <v>-418</v>
      </c>
      <c r="BU22">
        <f t="shared" si="38"/>
        <v>1</v>
      </c>
      <c r="BV22">
        <f t="shared" si="39"/>
        <v>0</v>
      </c>
      <c r="BW22">
        <v>17678.5</v>
      </c>
      <c r="BX22">
        <v>22832.5</v>
      </c>
      <c r="BZ22">
        <f t="shared" si="40"/>
        <v>415</v>
      </c>
      <c r="CA22">
        <f t="shared" si="41"/>
        <v>-600</v>
      </c>
      <c r="CB22">
        <f t="shared" si="42"/>
        <v>1</v>
      </c>
      <c r="CC22">
        <f t="shared" si="43"/>
        <v>0</v>
      </c>
      <c r="CD22">
        <v>9319.4</v>
      </c>
      <c r="CE22">
        <v>30829.599999999999</v>
      </c>
      <c r="CG22">
        <f t="shared" si="44"/>
        <v>1340</v>
      </c>
      <c r="CH22">
        <f t="shared" si="45"/>
        <v>425.90000000000003</v>
      </c>
      <c r="CI22">
        <f t="shared" si="46"/>
        <v>0</v>
      </c>
      <c r="CJ22">
        <f t="shared" si="47"/>
        <v>1765.9</v>
      </c>
      <c r="CK22">
        <v>1403</v>
      </c>
      <c r="CL22">
        <v>896.2</v>
      </c>
      <c r="CM22">
        <f t="shared" si="48"/>
        <v>245.2</v>
      </c>
      <c r="CN22">
        <f t="shared" si="49"/>
        <v>-3649.1000000000004</v>
      </c>
      <c r="CO22">
        <f t="shared" si="50"/>
        <v>1</v>
      </c>
      <c r="CP22">
        <f t="shared" si="51"/>
        <v>0</v>
      </c>
      <c r="CQ22">
        <v>245.2</v>
      </c>
      <c r="CR22">
        <v>1376.5</v>
      </c>
      <c r="CS22">
        <f t="shared" si="52"/>
        <v>525.9</v>
      </c>
      <c r="CT22">
        <f t="shared" si="53"/>
        <v>-161.69999999999982</v>
      </c>
      <c r="CU22">
        <f t="shared" si="54"/>
        <v>1</v>
      </c>
      <c r="CV22">
        <f t="shared" si="55"/>
        <v>0</v>
      </c>
      <c r="CW22">
        <v>525.9</v>
      </c>
      <c r="CX22">
        <v>2585.3000000000002</v>
      </c>
      <c r="CY22">
        <f t="shared" si="56"/>
        <v>2111.1</v>
      </c>
      <c r="CZ22">
        <f t="shared" si="57"/>
        <v>-3384.9000000000015</v>
      </c>
      <c r="DA22">
        <f t="shared" si="58"/>
        <v>1</v>
      </c>
      <c r="DB22">
        <f t="shared" si="59"/>
        <v>0</v>
      </c>
      <c r="DC22">
        <f>scenarios!CQ22</f>
        <v>2174.1</v>
      </c>
      <c r="DD22">
        <f>scenarios!CR22</f>
        <v>4858</v>
      </c>
      <c r="DF22">
        <f t="shared" si="60"/>
        <v>47</v>
      </c>
      <c r="DG22">
        <f t="shared" si="61"/>
        <v>0</v>
      </c>
      <c r="DH22">
        <f t="shared" si="62"/>
        <v>1</v>
      </c>
      <c r="DI22">
        <f t="shared" si="63"/>
        <v>0</v>
      </c>
      <c r="DJ22">
        <v>872</v>
      </c>
      <c r="DK22">
        <v>187</v>
      </c>
      <c r="DM22">
        <v>951</v>
      </c>
      <c r="DN22">
        <v>951</v>
      </c>
      <c r="DO22">
        <v>0</v>
      </c>
      <c r="DP22">
        <v>0</v>
      </c>
      <c r="DQ22">
        <f t="shared" si="64"/>
        <v>-226</v>
      </c>
      <c r="DR22">
        <f t="shared" si="65"/>
        <v>194</v>
      </c>
      <c r="DS22">
        <f t="shared" si="66"/>
        <v>1</v>
      </c>
      <c r="DT22">
        <f t="shared" si="67"/>
        <v>0</v>
      </c>
      <c r="DU22">
        <v>698</v>
      </c>
      <c r="DV22">
        <v>253</v>
      </c>
      <c r="DW22">
        <v>-1</v>
      </c>
      <c r="DX22">
        <v>253</v>
      </c>
      <c r="DY22">
        <v>698</v>
      </c>
      <c r="DZ22">
        <v>475.5</v>
      </c>
      <c r="EA22">
        <v>13</v>
      </c>
    </row>
    <row r="23" spans="1:131" x14ac:dyDescent="0.3">
      <c r="A23">
        <f>E23-E22</f>
        <v>6160.1999999999971</v>
      </c>
      <c r="B23">
        <f>F23-F22</f>
        <v>0</v>
      </c>
      <c r="C23">
        <f t="shared" si="0"/>
        <v>1</v>
      </c>
      <c r="D23">
        <f t="shared" si="1"/>
        <v>0</v>
      </c>
      <c r="E23">
        <v>86243.4</v>
      </c>
      <c r="F23">
        <v>0</v>
      </c>
      <c r="H23">
        <f>L23-L22</f>
        <v>-8247.5999999999913</v>
      </c>
      <c r="I23">
        <f>M23-M22</f>
        <v>-28372.699999999997</v>
      </c>
      <c r="J23">
        <f t="shared" si="2"/>
        <v>0</v>
      </c>
      <c r="K23">
        <f t="shared" si="3"/>
        <v>36620.299999999988</v>
      </c>
      <c r="L23">
        <v>55426.100000000006</v>
      </c>
      <c r="M23">
        <v>0</v>
      </c>
      <c r="O23">
        <f t="shared" si="4"/>
        <v>1765.5</v>
      </c>
      <c r="P23">
        <f t="shared" si="5"/>
        <v>-1572.5</v>
      </c>
      <c r="Q23">
        <f t="shared" si="6"/>
        <v>1</v>
      </c>
      <c r="R23">
        <f t="shared" si="7"/>
        <v>0</v>
      </c>
      <c r="S23">
        <v>40099.5</v>
      </c>
      <c r="T23">
        <v>2882.5</v>
      </c>
      <c r="V23">
        <f t="shared" si="8"/>
        <v>96.5</v>
      </c>
      <c r="W23">
        <f t="shared" si="9"/>
        <v>96</v>
      </c>
      <c r="X23">
        <f t="shared" si="10"/>
        <v>0</v>
      </c>
      <c r="Y23">
        <f t="shared" si="11"/>
        <v>192.5</v>
      </c>
      <c r="Z23">
        <v>22919.1</v>
      </c>
      <c r="AA23">
        <v>20063.099999999999</v>
      </c>
      <c r="AC23">
        <f t="shared" si="12"/>
        <v>2339.5</v>
      </c>
      <c r="AD23">
        <f t="shared" si="13"/>
        <v>-2147.0000000000018</v>
      </c>
      <c r="AE23">
        <f t="shared" si="14"/>
        <v>1</v>
      </c>
      <c r="AF23">
        <f t="shared" si="15"/>
        <v>0</v>
      </c>
      <c r="AG23">
        <v>28212.5</v>
      </c>
      <c r="AH23">
        <v>14769.4</v>
      </c>
      <c r="AJ23">
        <f t="shared" si="16"/>
        <v>1698.3</v>
      </c>
      <c r="AK23">
        <f t="shared" si="17"/>
        <v>-570.40000000000009</v>
      </c>
      <c r="AL23">
        <f t="shared" si="18"/>
        <v>1</v>
      </c>
      <c r="AM23">
        <f t="shared" si="19"/>
        <v>0</v>
      </c>
      <c r="AN23">
        <v>1698.3</v>
      </c>
      <c r="AO23">
        <v>1841.5</v>
      </c>
      <c r="AQ23">
        <f t="shared" si="20"/>
        <v>1723.6</v>
      </c>
      <c r="AR23">
        <f t="shared" si="21"/>
        <v>-572.09999999999991</v>
      </c>
      <c r="AS23">
        <f t="shared" si="22"/>
        <v>1</v>
      </c>
      <c r="AT23">
        <f t="shared" si="23"/>
        <v>0</v>
      </c>
      <c r="AU23">
        <v>1723.6</v>
      </c>
      <c r="AV23">
        <v>1707.1</v>
      </c>
      <c r="AX23">
        <f t="shared" si="24"/>
        <v>1829.5</v>
      </c>
      <c r="AY23">
        <f t="shared" si="25"/>
        <v>-568.59999999999991</v>
      </c>
      <c r="AZ23">
        <f t="shared" si="26"/>
        <v>1</v>
      </c>
      <c r="BA23">
        <f t="shared" si="27"/>
        <v>0</v>
      </c>
      <c r="BB23">
        <v>1829.5</v>
      </c>
      <c r="BC23">
        <v>1699.5</v>
      </c>
      <c r="BE23">
        <f t="shared" si="28"/>
        <v>-638.39999999999964</v>
      </c>
      <c r="BF23">
        <f t="shared" si="29"/>
        <v>370</v>
      </c>
      <c r="BG23">
        <f t="shared" si="30"/>
        <v>1</v>
      </c>
      <c r="BH23">
        <f t="shared" si="31"/>
        <v>0</v>
      </c>
      <c r="BI23">
        <v>7399.5</v>
      </c>
      <c r="BJ23">
        <v>4631.3999999999996</v>
      </c>
      <c r="BL23">
        <f t="shared" si="32"/>
        <v>133.5</v>
      </c>
      <c r="BM23">
        <f t="shared" si="33"/>
        <v>-404.5</v>
      </c>
      <c r="BN23">
        <f t="shared" si="34"/>
        <v>1</v>
      </c>
      <c r="BO23">
        <f t="shared" si="35"/>
        <v>0</v>
      </c>
      <c r="BP23">
        <v>7747.8</v>
      </c>
      <c r="BQ23">
        <v>4281.8999999999996</v>
      </c>
      <c r="BS23">
        <f t="shared" si="36"/>
        <v>-1413</v>
      </c>
      <c r="BT23">
        <f t="shared" si="37"/>
        <v>1030</v>
      </c>
      <c r="BU23">
        <f t="shared" si="38"/>
        <v>1</v>
      </c>
      <c r="BV23">
        <f t="shared" si="39"/>
        <v>0</v>
      </c>
      <c r="BW23">
        <v>16265.5</v>
      </c>
      <c r="BX23">
        <v>23862.5</v>
      </c>
      <c r="BZ23">
        <f t="shared" si="40"/>
        <v>-5626</v>
      </c>
      <c r="CA23">
        <f t="shared" si="41"/>
        <v>5233.9000000000015</v>
      </c>
      <c r="CB23">
        <f t="shared" si="42"/>
        <v>1</v>
      </c>
      <c r="CC23">
        <f t="shared" si="43"/>
        <v>0</v>
      </c>
      <c r="CD23">
        <v>3693.4</v>
      </c>
      <c r="CE23">
        <v>36063.5</v>
      </c>
      <c r="CG23">
        <f t="shared" si="44"/>
        <v>-155.59999999999991</v>
      </c>
      <c r="CH23">
        <f t="shared" si="45"/>
        <v>244.70000000000005</v>
      </c>
      <c r="CI23">
        <f t="shared" si="46"/>
        <v>1</v>
      </c>
      <c r="CJ23">
        <f t="shared" si="47"/>
        <v>0</v>
      </c>
      <c r="CK23">
        <v>1247.4000000000001</v>
      </c>
      <c r="CL23">
        <v>1140.9000000000001</v>
      </c>
      <c r="CM23">
        <f t="shared" si="48"/>
        <v>241.2</v>
      </c>
      <c r="CN23">
        <f t="shared" si="49"/>
        <v>-374.29999999999995</v>
      </c>
      <c r="CO23">
        <f t="shared" si="50"/>
        <v>1</v>
      </c>
      <c r="CP23">
        <f t="shared" si="51"/>
        <v>0</v>
      </c>
      <c r="CQ23">
        <v>486.4</v>
      </c>
      <c r="CR23">
        <v>1002.2</v>
      </c>
      <c r="CS23">
        <f t="shared" si="52"/>
        <v>-525.9</v>
      </c>
      <c r="CT23">
        <f t="shared" si="53"/>
        <v>-199.10000000000036</v>
      </c>
      <c r="CU23">
        <f t="shared" si="54"/>
        <v>0</v>
      </c>
      <c r="CV23">
        <f t="shared" si="55"/>
        <v>725.00000000000034</v>
      </c>
      <c r="CW23">
        <v>0</v>
      </c>
      <c r="CX23">
        <v>2386.1999999999998</v>
      </c>
      <c r="CY23">
        <f t="shared" si="56"/>
        <v>-440.29999999999973</v>
      </c>
      <c r="CZ23">
        <f t="shared" si="57"/>
        <v>-328.69999999999982</v>
      </c>
      <c r="DA23">
        <f t="shared" si="58"/>
        <v>0</v>
      </c>
      <c r="DB23">
        <f t="shared" si="59"/>
        <v>768.99999999999955</v>
      </c>
      <c r="DC23">
        <f>scenarios!CQ23</f>
        <v>1733.8000000000002</v>
      </c>
      <c r="DD23">
        <f>scenarios!CR23</f>
        <v>4529.3</v>
      </c>
      <c r="DF23">
        <f t="shared" si="60"/>
        <v>-375</v>
      </c>
      <c r="DG23">
        <f t="shared" si="61"/>
        <v>338</v>
      </c>
      <c r="DH23">
        <f t="shared" si="62"/>
        <v>1</v>
      </c>
      <c r="DI23">
        <f t="shared" si="63"/>
        <v>0</v>
      </c>
      <c r="DJ23">
        <v>497</v>
      </c>
      <c r="DK23">
        <v>525</v>
      </c>
      <c r="DM23">
        <v>907</v>
      </c>
      <c r="DN23">
        <v>907</v>
      </c>
      <c r="DO23">
        <v>0</v>
      </c>
      <c r="DP23">
        <v>0</v>
      </c>
      <c r="DQ23">
        <f t="shared" si="64"/>
        <v>-143</v>
      </c>
      <c r="DR23">
        <f t="shared" si="65"/>
        <v>99</v>
      </c>
      <c r="DS23">
        <f t="shared" si="66"/>
        <v>1</v>
      </c>
      <c r="DT23">
        <f t="shared" si="67"/>
        <v>0</v>
      </c>
      <c r="DU23">
        <v>555</v>
      </c>
      <c r="DV23">
        <v>352</v>
      </c>
      <c r="DW23">
        <v>-1</v>
      </c>
      <c r="DX23">
        <v>352</v>
      </c>
      <c r="DY23">
        <v>555</v>
      </c>
      <c r="DZ23">
        <v>453.5</v>
      </c>
      <c r="EA23">
        <v>14</v>
      </c>
    </row>
    <row r="24" spans="1:131" x14ac:dyDescent="0.3">
      <c r="A24">
        <f>E24-E23</f>
        <v>-86243.4</v>
      </c>
      <c r="B24">
        <f>F24-F23</f>
        <v>65709.399999999994</v>
      </c>
      <c r="C24">
        <f t="shared" si="0"/>
        <v>1</v>
      </c>
      <c r="D24">
        <f t="shared" si="1"/>
        <v>0</v>
      </c>
      <c r="E24">
        <v>0</v>
      </c>
      <c r="F24">
        <v>65709.399999999994</v>
      </c>
      <c r="H24">
        <f>L24-L23</f>
        <v>-43384.3</v>
      </c>
      <c r="I24">
        <f>M24-M23</f>
        <v>24248.9</v>
      </c>
      <c r="J24">
        <f t="shared" si="2"/>
        <v>1</v>
      </c>
      <c r="K24">
        <f t="shared" si="3"/>
        <v>0</v>
      </c>
      <c r="L24">
        <v>12041.8</v>
      </c>
      <c r="M24">
        <v>24248.9</v>
      </c>
      <c r="O24">
        <f t="shared" si="4"/>
        <v>1211</v>
      </c>
      <c r="P24">
        <f t="shared" si="5"/>
        <v>-899.5</v>
      </c>
      <c r="Q24">
        <f t="shared" si="6"/>
        <v>1</v>
      </c>
      <c r="R24">
        <f t="shared" si="7"/>
        <v>0</v>
      </c>
      <c r="S24">
        <v>41310.5</v>
      </c>
      <c r="T24">
        <v>1983</v>
      </c>
      <c r="V24">
        <f t="shared" si="8"/>
        <v>19358.099999999999</v>
      </c>
      <c r="W24">
        <f t="shared" si="9"/>
        <v>-19046.099999999999</v>
      </c>
      <c r="X24">
        <f t="shared" si="10"/>
        <v>1</v>
      </c>
      <c r="Y24">
        <f t="shared" si="11"/>
        <v>0</v>
      </c>
      <c r="Z24">
        <v>42277.2</v>
      </c>
      <c r="AA24">
        <v>1017</v>
      </c>
      <c r="AC24">
        <f t="shared" si="12"/>
        <v>2743.5</v>
      </c>
      <c r="AD24">
        <f t="shared" si="13"/>
        <v>-2431</v>
      </c>
      <c r="AE24">
        <f t="shared" si="14"/>
        <v>1</v>
      </c>
      <c r="AF24">
        <f t="shared" si="15"/>
        <v>0</v>
      </c>
      <c r="AG24">
        <v>30956</v>
      </c>
      <c r="AH24">
        <v>12338.4</v>
      </c>
      <c r="AJ24">
        <f t="shared" si="16"/>
        <v>789.89999999999986</v>
      </c>
      <c r="AK24">
        <f t="shared" si="17"/>
        <v>-1841.5</v>
      </c>
      <c r="AL24">
        <f t="shared" si="18"/>
        <v>1</v>
      </c>
      <c r="AM24">
        <f t="shared" si="19"/>
        <v>0</v>
      </c>
      <c r="AN24">
        <v>2488.1999999999998</v>
      </c>
      <c r="AO24">
        <v>0</v>
      </c>
      <c r="AQ24">
        <f t="shared" si="20"/>
        <v>772.70000000000027</v>
      </c>
      <c r="AR24">
        <f t="shared" si="21"/>
        <v>-1707.1</v>
      </c>
      <c r="AS24">
        <f t="shared" si="22"/>
        <v>1</v>
      </c>
      <c r="AT24">
        <f t="shared" si="23"/>
        <v>0</v>
      </c>
      <c r="AU24">
        <v>2496.3000000000002</v>
      </c>
      <c r="AV24">
        <v>0</v>
      </c>
      <c r="AX24">
        <f t="shared" si="24"/>
        <v>651.80000000000018</v>
      </c>
      <c r="AY24">
        <f t="shared" si="25"/>
        <v>-1699.5</v>
      </c>
      <c r="AZ24">
        <f t="shared" si="26"/>
        <v>1</v>
      </c>
      <c r="BA24">
        <f t="shared" si="27"/>
        <v>0</v>
      </c>
      <c r="BB24">
        <v>2481.3000000000002</v>
      </c>
      <c r="BC24">
        <v>0</v>
      </c>
      <c r="BE24">
        <f t="shared" si="28"/>
        <v>-1743.3000000000002</v>
      </c>
      <c r="BF24">
        <f t="shared" si="29"/>
        <v>873.80000000000018</v>
      </c>
      <c r="BG24">
        <f t="shared" si="30"/>
        <v>1</v>
      </c>
      <c r="BH24">
        <f t="shared" si="31"/>
        <v>0</v>
      </c>
      <c r="BI24">
        <v>5656.2</v>
      </c>
      <c r="BJ24">
        <v>5505.2</v>
      </c>
      <c r="BL24">
        <f t="shared" si="32"/>
        <v>-486.5</v>
      </c>
      <c r="BM24">
        <f t="shared" si="33"/>
        <v>-382.99999999999955</v>
      </c>
      <c r="BN24">
        <f t="shared" si="34"/>
        <v>0</v>
      </c>
      <c r="BO24">
        <f t="shared" si="35"/>
        <v>869.49999999999955</v>
      </c>
      <c r="BP24">
        <v>7261.3</v>
      </c>
      <c r="BQ24">
        <v>3898.9</v>
      </c>
      <c r="BS24">
        <f t="shared" si="36"/>
        <v>-991</v>
      </c>
      <c r="BT24">
        <f t="shared" si="37"/>
        <v>759</v>
      </c>
      <c r="BU24">
        <f t="shared" si="38"/>
        <v>1</v>
      </c>
      <c r="BV24">
        <f t="shared" si="39"/>
        <v>0</v>
      </c>
      <c r="BW24">
        <v>15274.5</v>
      </c>
      <c r="BX24">
        <v>24621.5</v>
      </c>
      <c r="BZ24">
        <f t="shared" si="40"/>
        <v>0</v>
      </c>
      <c r="CA24">
        <f t="shared" si="41"/>
        <v>-208.5</v>
      </c>
      <c r="CB24">
        <f t="shared" si="42"/>
        <v>1</v>
      </c>
      <c r="CC24">
        <f t="shared" si="43"/>
        <v>0</v>
      </c>
      <c r="CD24">
        <v>3693.4</v>
      </c>
      <c r="CE24">
        <v>35855</v>
      </c>
      <c r="CG24">
        <f t="shared" si="44"/>
        <v>-737.50000000000011</v>
      </c>
      <c r="CH24">
        <f t="shared" si="45"/>
        <v>348.59999999999991</v>
      </c>
      <c r="CI24">
        <f t="shared" si="46"/>
        <v>1</v>
      </c>
      <c r="CJ24">
        <f t="shared" si="47"/>
        <v>0</v>
      </c>
      <c r="CK24">
        <v>509.9</v>
      </c>
      <c r="CL24">
        <v>1489.5</v>
      </c>
      <c r="CM24">
        <f t="shared" si="48"/>
        <v>9</v>
      </c>
      <c r="CN24">
        <f t="shared" si="49"/>
        <v>511.39999999999986</v>
      </c>
      <c r="CO24">
        <f t="shared" si="50"/>
        <v>0</v>
      </c>
      <c r="CP24">
        <f t="shared" si="51"/>
        <v>520.39999999999986</v>
      </c>
      <c r="CQ24">
        <v>495.4</v>
      </c>
      <c r="CR24">
        <v>1513.6</v>
      </c>
      <c r="CS24">
        <f t="shared" si="52"/>
        <v>0</v>
      </c>
      <c r="CT24">
        <f t="shared" si="53"/>
        <v>-13</v>
      </c>
      <c r="CU24">
        <f t="shared" si="54"/>
        <v>1</v>
      </c>
      <c r="CV24">
        <f t="shared" si="55"/>
        <v>0</v>
      </c>
      <c r="CW24">
        <v>0</v>
      </c>
      <c r="CX24">
        <v>2373.1999999999998</v>
      </c>
      <c r="CY24">
        <f t="shared" si="56"/>
        <v>-728.50000000000023</v>
      </c>
      <c r="CZ24">
        <f t="shared" si="57"/>
        <v>846.99999999999909</v>
      </c>
      <c r="DA24">
        <f t="shared" si="58"/>
        <v>1</v>
      </c>
      <c r="DB24">
        <f t="shared" si="59"/>
        <v>0</v>
      </c>
      <c r="DC24">
        <f>scenarios!CQ24</f>
        <v>1005.3</v>
      </c>
      <c r="DD24">
        <f>scenarios!CR24</f>
        <v>5376.2999999999993</v>
      </c>
      <c r="DF24">
        <f t="shared" si="60"/>
        <v>533</v>
      </c>
      <c r="DG24">
        <f t="shared" si="61"/>
        <v>-525</v>
      </c>
      <c r="DH24">
        <f t="shared" si="62"/>
        <v>1</v>
      </c>
      <c r="DI24">
        <f t="shared" si="63"/>
        <v>0</v>
      </c>
      <c r="DJ24">
        <v>1030</v>
      </c>
      <c r="DK24">
        <v>0</v>
      </c>
      <c r="DM24">
        <v>1089</v>
      </c>
      <c r="DN24">
        <v>1089</v>
      </c>
      <c r="DO24">
        <v>0</v>
      </c>
      <c r="DP24">
        <v>0</v>
      </c>
      <c r="DQ24">
        <f t="shared" si="64"/>
        <v>213</v>
      </c>
      <c r="DR24">
        <f t="shared" si="65"/>
        <v>-31</v>
      </c>
      <c r="DS24">
        <f t="shared" si="66"/>
        <v>1</v>
      </c>
      <c r="DT24">
        <f t="shared" si="67"/>
        <v>0</v>
      </c>
      <c r="DU24">
        <v>768</v>
      </c>
      <c r="DV24">
        <v>321</v>
      </c>
      <c r="DW24">
        <v>-1</v>
      </c>
      <c r="DX24">
        <v>321</v>
      </c>
      <c r="DY24">
        <v>768</v>
      </c>
      <c r="DZ24">
        <v>544.5</v>
      </c>
      <c r="EA24">
        <v>15</v>
      </c>
    </row>
    <row r="25" spans="1:131" x14ac:dyDescent="0.3">
      <c r="A25">
        <f>E25-E24</f>
        <v>28821.3</v>
      </c>
      <c r="B25">
        <f>F25-F24</f>
        <v>-64242.7</v>
      </c>
      <c r="C25">
        <f t="shared" si="0"/>
        <v>1</v>
      </c>
      <c r="D25">
        <f t="shared" si="1"/>
        <v>0</v>
      </c>
      <c r="E25">
        <v>28821.3</v>
      </c>
      <c r="F25">
        <v>1466.7</v>
      </c>
      <c r="H25">
        <f>L25-L24</f>
        <v>12866.8</v>
      </c>
      <c r="I25">
        <f>M25-M24</f>
        <v>-24248.9</v>
      </c>
      <c r="J25">
        <f t="shared" si="2"/>
        <v>1</v>
      </c>
      <c r="K25">
        <f t="shared" si="3"/>
        <v>0</v>
      </c>
      <c r="L25">
        <v>24908.6</v>
      </c>
      <c r="M25">
        <v>0</v>
      </c>
      <c r="O25">
        <f t="shared" si="4"/>
        <v>-666.5</v>
      </c>
      <c r="P25">
        <f t="shared" si="5"/>
        <v>-666.5</v>
      </c>
      <c r="Q25">
        <f t="shared" si="6"/>
        <v>0</v>
      </c>
      <c r="R25">
        <f t="shared" si="7"/>
        <v>1333</v>
      </c>
      <c r="S25">
        <v>40644</v>
      </c>
      <c r="T25">
        <v>1316.5</v>
      </c>
      <c r="V25">
        <f t="shared" si="8"/>
        <v>-666.5</v>
      </c>
      <c r="W25">
        <f t="shared" si="9"/>
        <v>-667</v>
      </c>
      <c r="X25">
        <f t="shared" si="10"/>
        <v>0</v>
      </c>
      <c r="Y25">
        <f t="shared" si="11"/>
        <v>1333.5</v>
      </c>
      <c r="Z25">
        <v>41610.699999999997</v>
      </c>
      <c r="AA25">
        <v>350</v>
      </c>
      <c r="AC25">
        <f t="shared" si="12"/>
        <v>8836.9000000000015</v>
      </c>
      <c r="AD25">
        <f t="shared" si="13"/>
        <v>-10170.4</v>
      </c>
      <c r="AE25">
        <f t="shared" si="14"/>
        <v>1</v>
      </c>
      <c r="AF25">
        <f t="shared" si="15"/>
        <v>0</v>
      </c>
      <c r="AG25">
        <v>39792.9</v>
      </c>
      <c r="AH25">
        <v>2168</v>
      </c>
      <c r="AJ25">
        <f t="shared" si="16"/>
        <v>-1325.2999999999997</v>
      </c>
      <c r="AK25">
        <f t="shared" si="17"/>
        <v>1841.5</v>
      </c>
      <c r="AL25">
        <f t="shared" si="18"/>
        <v>1</v>
      </c>
      <c r="AM25">
        <f t="shared" si="19"/>
        <v>0</v>
      </c>
      <c r="AN25">
        <v>1162.9000000000001</v>
      </c>
      <c r="AO25">
        <v>1841.5</v>
      </c>
      <c r="AQ25">
        <f t="shared" si="20"/>
        <v>-1189.8000000000002</v>
      </c>
      <c r="AR25">
        <f t="shared" si="21"/>
        <v>1707.1</v>
      </c>
      <c r="AS25">
        <f t="shared" si="22"/>
        <v>1</v>
      </c>
      <c r="AT25">
        <f t="shared" si="23"/>
        <v>0</v>
      </c>
      <c r="AU25">
        <v>1306.5</v>
      </c>
      <c r="AV25">
        <v>1707.1</v>
      </c>
      <c r="AX25">
        <f t="shared" si="24"/>
        <v>-1186.0000000000002</v>
      </c>
      <c r="AY25">
        <f t="shared" si="25"/>
        <v>1699.5</v>
      </c>
      <c r="AZ25">
        <f t="shared" si="26"/>
        <v>1</v>
      </c>
      <c r="BA25">
        <f t="shared" si="27"/>
        <v>0</v>
      </c>
      <c r="BB25">
        <v>1295.3</v>
      </c>
      <c r="BC25">
        <v>1699.5</v>
      </c>
      <c r="BE25">
        <f t="shared" si="28"/>
        <v>-1922.3999999999996</v>
      </c>
      <c r="BF25">
        <f t="shared" si="29"/>
        <v>1221.4000000000005</v>
      </c>
      <c r="BG25">
        <f t="shared" si="30"/>
        <v>1</v>
      </c>
      <c r="BH25">
        <f t="shared" si="31"/>
        <v>0</v>
      </c>
      <c r="BI25">
        <v>3733.8</v>
      </c>
      <c r="BJ25">
        <v>6726.6</v>
      </c>
      <c r="BL25">
        <f t="shared" si="32"/>
        <v>-856.5</v>
      </c>
      <c r="BM25">
        <f t="shared" si="33"/>
        <v>156.59999999999991</v>
      </c>
      <c r="BN25">
        <f t="shared" si="34"/>
        <v>1</v>
      </c>
      <c r="BO25">
        <f t="shared" si="35"/>
        <v>0</v>
      </c>
      <c r="BP25">
        <v>6404.8</v>
      </c>
      <c r="BQ25">
        <v>4055.5</v>
      </c>
      <c r="BS25">
        <f t="shared" si="36"/>
        <v>-12.5</v>
      </c>
      <c r="BT25">
        <f t="shared" si="37"/>
        <v>499</v>
      </c>
      <c r="BU25">
        <f t="shared" si="38"/>
        <v>1</v>
      </c>
      <c r="BV25">
        <f t="shared" si="39"/>
        <v>0</v>
      </c>
      <c r="BW25">
        <v>15262</v>
      </c>
      <c r="BX25">
        <v>25120.5</v>
      </c>
      <c r="BZ25">
        <f t="shared" si="40"/>
        <v>-1969.4</v>
      </c>
      <c r="CA25">
        <f t="shared" si="41"/>
        <v>1927.5</v>
      </c>
      <c r="CB25">
        <f t="shared" si="42"/>
        <v>1</v>
      </c>
      <c r="CC25">
        <f t="shared" si="43"/>
        <v>0</v>
      </c>
      <c r="CD25">
        <v>1724</v>
      </c>
      <c r="CE25">
        <v>37782.5</v>
      </c>
      <c r="CG25">
        <f t="shared" si="44"/>
        <v>160.60000000000002</v>
      </c>
      <c r="CH25">
        <f t="shared" si="45"/>
        <v>-4.4000000000000909</v>
      </c>
      <c r="CI25">
        <f t="shared" si="46"/>
        <v>1</v>
      </c>
      <c r="CJ25">
        <f t="shared" si="47"/>
        <v>0</v>
      </c>
      <c r="CK25">
        <v>670.5</v>
      </c>
      <c r="CL25">
        <v>1485.1</v>
      </c>
      <c r="CM25">
        <f t="shared" si="48"/>
        <v>-112.09999999999997</v>
      </c>
      <c r="CN25">
        <f t="shared" si="49"/>
        <v>-389.79999999999995</v>
      </c>
      <c r="CO25">
        <f t="shared" si="50"/>
        <v>0</v>
      </c>
      <c r="CP25">
        <f t="shared" si="51"/>
        <v>501.89999999999992</v>
      </c>
      <c r="CQ25">
        <v>383.3</v>
      </c>
      <c r="CR25">
        <v>1123.8</v>
      </c>
      <c r="CS25">
        <f t="shared" si="52"/>
        <v>126.1</v>
      </c>
      <c r="CT25">
        <f t="shared" si="53"/>
        <v>346.20000000000027</v>
      </c>
      <c r="CU25">
        <f t="shared" si="54"/>
        <v>0</v>
      </c>
      <c r="CV25">
        <f t="shared" si="55"/>
        <v>472.3000000000003</v>
      </c>
      <c r="CW25">
        <v>126.1</v>
      </c>
      <c r="CX25">
        <v>2719.4</v>
      </c>
      <c r="CY25">
        <f t="shared" si="56"/>
        <v>174.59999999999991</v>
      </c>
      <c r="CZ25">
        <f t="shared" si="57"/>
        <v>-48</v>
      </c>
      <c r="DA25">
        <f t="shared" si="58"/>
        <v>1</v>
      </c>
      <c r="DB25">
        <f t="shared" si="59"/>
        <v>0</v>
      </c>
      <c r="DC25">
        <f>scenarios!CQ25</f>
        <v>1179.8999999999999</v>
      </c>
      <c r="DD25">
        <f>scenarios!CR25</f>
        <v>5328.2999999999993</v>
      </c>
      <c r="DF25">
        <f t="shared" si="60"/>
        <v>-4</v>
      </c>
      <c r="DG25">
        <f t="shared" si="61"/>
        <v>0</v>
      </c>
      <c r="DH25">
        <f t="shared" si="62"/>
        <v>1</v>
      </c>
      <c r="DI25">
        <f t="shared" si="63"/>
        <v>0</v>
      </c>
      <c r="DJ25">
        <v>1026</v>
      </c>
      <c r="DK25">
        <v>0</v>
      </c>
      <c r="DM25">
        <v>937</v>
      </c>
      <c r="DN25">
        <v>937</v>
      </c>
      <c r="DO25">
        <v>0</v>
      </c>
      <c r="DP25">
        <v>0</v>
      </c>
      <c r="DQ25">
        <f t="shared" si="64"/>
        <v>-121</v>
      </c>
      <c r="DR25">
        <f t="shared" si="65"/>
        <v>-31</v>
      </c>
      <c r="DS25">
        <f t="shared" si="66"/>
        <v>0</v>
      </c>
      <c r="DT25">
        <f t="shared" si="67"/>
        <v>152</v>
      </c>
      <c r="DU25">
        <v>647</v>
      </c>
      <c r="DV25">
        <v>290</v>
      </c>
      <c r="DW25">
        <v>-1</v>
      </c>
      <c r="DX25">
        <v>290</v>
      </c>
      <c r="DY25">
        <v>647</v>
      </c>
      <c r="DZ25">
        <v>468.5</v>
      </c>
      <c r="EA25">
        <v>16</v>
      </c>
    </row>
    <row r="26" spans="1:131" x14ac:dyDescent="0.3">
      <c r="A26">
        <f>E26-E25</f>
        <v>366.5</v>
      </c>
      <c r="B26">
        <f>F26-F25</f>
        <v>37108.300000000003</v>
      </c>
      <c r="C26">
        <f t="shared" si="0"/>
        <v>0</v>
      </c>
      <c r="D26">
        <f t="shared" si="1"/>
        <v>37474.800000000003</v>
      </c>
      <c r="E26">
        <v>29187.8</v>
      </c>
      <c r="F26">
        <v>38575</v>
      </c>
      <c r="H26">
        <f>L26-L25</f>
        <v>48002.9</v>
      </c>
      <c r="I26">
        <f>M26-M25</f>
        <v>12206.599999999999</v>
      </c>
      <c r="J26">
        <f t="shared" si="2"/>
        <v>0</v>
      </c>
      <c r="K26">
        <f t="shared" si="3"/>
        <v>60209.5</v>
      </c>
      <c r="L26">
        <v>72911.5</v>
      </c>
      <c r="M26">
        <v>12206.599999999999</v>
      </c>
      <c r="O26">
        <f t="shared" si="4"/>
        <v>0</v>
      </c>
      <c r="P26">
        <f t="shared" si="5"/>
        <v>0</v>
      </c>
      <c r="Q26">
        <f t="shared" si="6"/>
        <v>1</v>
      </c>
      <c r="R26">
        <f t="shared" si="7"/>
        <v>0</v>
      </c>
      <c r="S26">
        <v>40644</v>
      </c>
      <c r="T26">
        <v>1316.5</v>
      </c>
      <c r="V26">
        <f t="shared" si="8"/>
        <v>-0.5</v>
      </c>
      <c r="W26">
        <f t="shared" si="9"/>
        <v>0</v>
      </c>
      <c r="X26">
        <f t="shared" si="10"/>
        <v>1</v>
      </c>
      <c r="Y26">
        <f t="shared" si="11"/>
        <v>0</v>
      </c>
      <c r="Z26">
        <v>41610.199999999997</v>
      </c>
      <c r="AA26">
        <v>350</v>
      </c>
      <c r="AC26">
        <f t="shared" si="12"/>
        <v>0.59999999999854481</v>
      </c>
      <c r="AD26">
        <f t="shared" si="13"/>
        <v>0</v>
      </c>
      <c r="AE26">
        <f t="shared" si="14"/>
        <v>1</v>
      </c>
      <c r="AF26">
        <f t="shared" si="15"/>
        <v>0</v>
      </c>
      <c r="AG26">
        <v>39793.5</v>
      </c>
      <c r="AH26">
        <v>2168</v>
      </c>
      <c r="AJ26">
        <f t="shared" si="16"/>
        <v>0</v>
      </c>
      <c r="AK26">
        <f t="shared" si="17"/>
        <v>0</v>
      </c>
      <c r="AL26">
        <f t="shared" si="18"/>
        <v>1</v>
      </c>
      <c r="AM26">
        <f t="shared" si="19"/>
        <v>0</v>
      </c>
      <c r="AN26">
        <v>1162.9000000000001</v>
      </c>
      <c r="AO26">
        <v>1841.5</v>
      </c>
      <c r="AQ26">
        <f t="shared" si="20"/>
        <v>0</v>
      </c>
      <c r="AR26">
        <f t="shared" si="21"/>
        <v>0</v>
      </c>
      <c r="AS26">
        <f t="shared" si="22"/>
        <v>1</v>
      </c>
      <c r="AT26">
        <f t="shared" si="23"/>
        <v>0</v>
      </c>
      <c r="AU26">
        <v>1306.5</v>
      </c>
      <c r="AV26">
        <v>1707.1</v>
      </c>
      <c r="AX26">
        <f t="shared" si="24"/>
        <v>0</v>
      </c>
      <c r="AY26">
        <f t="shared" si="25"/>
        <v>0</v>
      </c>
      <c r="AZ26">
        <f t="shared" si="26"/>
        <v>1</v>
      </c>
      <c r="BA26">
        <f t="shared" si="27"/>
        <v>0</v>
      </c>
      <c r="BB26">
        <v>1295.3</v>
      </c>
      <c r="BC26">
        <v>1699.5</v>
      </c>
      <c r="BE26">
        <f t="shared" si="28"/>
        <v>-1562.9</v>
      </c>
      <c r="BF26">
        <f t="shared" si="29"/>
        <v>1472.5</v>
      </c>
      <c r="BG26">
        <f t="shared" si="30"/>
        <v>1</v>
      </c>
      <c r="BH26">
        <f t="shared" si="31"/>
        <v>0</v>
      </c>
      <c r="BI26">
        <v>2170.9</v>
      </c>
      <c r="BJ26">
        <v>8199.1</v>
      </c>
      <c r="BL26">
        <f t="shared" si="32"/>
        <v>-1038.9000000000005</v>
      </c>
      <c r="BM26">
        <f t="shared" si="33"/>
        <v>948.5</v>
      </c>
      <c r="BN26">
        <f t="shared" si="34"/>
        <v>1</v>
      </c>
      <c r="BO26">
        <f t="shared" si="35"/>
        <v>0</v>
      </c>
      <c r="BP26">
        <v>5365.9</v>
      </c>
      <c r="BQ26">
        <v>5004</v>
      </c>
      <c r="BS26">
        <f t="shared" si="36"/>
        <v>686.5</v>
      </c>
      <c r="BT26">
        <f t="shared" si="37"/>
        <v>-735</v>
      </c>
      <c r="BU26">
        <f t="shared" si="38"/>
        <v>1</v>
      </c>
      <c r="BV26">
        <f t="shared" si="39"/>
        <v>0</v>
      </c>
      <c r="BW26">
        <v>15948.5</v>
      </c>
      <c r="BX26">
        <v>24385.5</v>
      </c>
      <c r="BZ26">
        <f t="shared" si="40"/>
        <v>-1724</v>
      </c>
      <c r="CA26">
        <f t="shared" si="41"/>
        <v>1859.5</v>
      </c>
      <c r="CB26">
        <f t="shared" si="42"/>
        <v>1</v>
      </c>
      <c r="CC26">
        <f t="shared" si="43"/>
        <v>0</v>
      </c>
      <c r="CD26">
        <v>0</v>
      </c>
      <c r="CE26">
        <v>39642</v>
      </c>
      <c r="CG26">
        <f t="shared" si="44"/>
        <v>953.2</v>
      </c>
      <c r="CH26">
        <f t="shared" si="45"/>
        <v>-344.19999999999982</v>
      </c>
      <c r="CI26">
        <f t="shared" si="46"/>
        <v>1</v>
      </c>
      <c r="CJ26">
        <f t="shared" si="47"/>
        <v>0</v>
      </c>
      <c r="CK26">
        <v>1623.7</v>
      </c>
      <c r="CL26">
        <v>1140.9000000000001</v>
      </c>
      <c r="CM26">
        <f t="shared" si="48"/>
        <v>24.5</v>
      </c>
      <c r="CN26">
        <f t="shared" si="49"/>
        <v>-3</v>
      </c>
      <c r="CO26">
        <f t="shared" si="50"/>
        <v>1</v>
      </c>
      <c r="CP26">
        <f t="shared" si="51"/>
        <v>0</v>
      </c>
      <c r="CQ26">
        <v>407.8</v>
      </c>
      <c r="CR26">
        <v>1120.8</v>
      </c>
      <c r="CS26">
        <f t="shared" si="52"/>
        <v>726.5</v>
      </c>
      <c r="CT26">
        <f t="shared" si="53"/>
        <v>-243.09999999999991</v>
      </c>
      <c r="CU26">
        <f t="shared" si="54"/>
        <v>1</v>
      </c>
      <c r="CV26">
        <f t="shared" si="55"/>
        <v>0</v>
      </c>
      <c r="CW26">
        <v>852.6</v>
      </c>
      <c r="CX26">
        <v>2476.3000000000002</v>
      </c>
      <c r="CY26">
        <f t="shared" si="56"/>
        <v>1704.2</v>
      </c>
      <c r="CZ26">
        <f t="shared" si="57"/>
        <v>-590.29999999999927</v>
      </c>
      <c r="DA26">
        <f t="shared" si="58"/>
        <v>1</v>
      </c>
      <c r="DB26">
        <f t="shared" si="59"/>
        <v>0</v>
      </c>
      <c r="DC26">
        <f>scenarios!CQ26</f>
        <v>2884.1</v>
      </c>
      <c r="DD26">
        <f>scenarios!CR26</f>
        <v>4738</v>
      </c>
      <c r="DF26">
        <f t="shared" si="60"/>
        <v>-376</v>
      </c>
      <c r="DG26">
        <f t="shared" si="61"/>
        <v>308</v>
      </c>
      <c r="DH26">
        <f t="shared" si="62"/>
        <v>1</v>
      </c>
      <c r="DI26">
        <f t="shared" si="63"/>
        <v>0</v>
      </c>
      <c r="DJ26">
        <v>650</v>
      </c>
      <c r="DK26">
        <v>308</v>
      </c>
      <c r="DM26">
        <v>952</v>
      </c>
      <c r="DN26">
        <v>952</v>
      </c>
      <c r="DO26">
        <v>0</v>
      </c>
      <c r="DP26">
        <v>0</v>
      </c>
      <c r="DQ26">
        <f t="shared" si="64"/>
        <v>-603</v>
      </c>
      <c r="DR26">
        <f t="shared" si="65"/>
        <v>618</v>
      </c>
      <c r="DS26">
        <f t="shared" si="66"/>
        <v>1</v>
      </c>
      <c r="DT26">
        <f t="shared" si="67"/>
        <v>0</v>
      </c>
      <c r="DU26">
        <v>44</v>
      </c>
      <c r="DV26">
        <v>908</v>
      </c>
      <c r="DW26">
        <v>1</v>
      </c>
      <c r="DX26">
        <v>44</v>
      </c>
      <c r="DY26">
        <v>908</v>
      </c>
      <c r="DZ26">
        <v>476</v>
      </c>
      <c r="EA26">
        <v>17</v>
      </c>
    </row>
    <row r="27" spans="1:131" x14ac:dyDescent="0.3">
      <c r="A27">
        <f>E27-E26</f>
        <v>-4546.2999999999993</v>
      </c>
      <c r="B27">
        <f>F27-F26</f>
        <v>-38575</v>
      </c>
      <c r="C27">
        <f t="shared" si="0"/>
        <v>0</v>
      </c>
      <c r="D27">
        <f t="shared" si="1"/>
        <v>43121.3</v>
      </c>
      <c r="E27">
        <v>24641.5</v>
      </c>
      <c r="F27">
        <v>0</v>
      </c>
      <c r="H27">
        <f>L27-L26</f>
        <v>-47672.800000000003</v>
      </c>
      <c r="I27">
        <f>M27-M26</f>
        <v>15011.600000000002</v>
      </c>
      <c r="J27">
        <f t="shared" si="2"/>
        <v>1</v>
      </c>
      <c r="K27">
        <f t="shared" si="3"/>
        <v>0</v>
      </c>
      <c r="L27">
        <v>25238.7</v>
      </c>
      <c r="M27">
        <v>27218.2</v>
      </c>
      <c r="O27">
        <f t="shared" si="4"/>
        <v>840.5</v>
      </c>
      <c r="P27">
        <f t="shared" si="5"/>
        <v>-840</v>
      </c>
      <c r="Q27">
        <f t="shared" si="6"/>
        <v>1</v>
      </c>
      <c r="R27">
        <f t="shared" si="7"/>
        <v>0</v>
      </c>
      <c r="S27">
        <v>41484.5</v>
      </c>
      <c r="T27">
        <v>476.5</v>
      </c>
      <c r="V27">
        <f t="shared" si="8"/>
        <v>0</v>
      </c>
      <c r="W27">
        <f t="shared" si="9"/>
        <v>0</v>
      </c>
      <c r="X27">
        <f t="shared" si="10"/>
        <v>1</v>
      </c>
      <c r="Y27">
        <f t="shared" si="11"/>
        <v>0</v>
      </c>
      <c r="Z27">
        <v>41610.199999999997</v>
      </c>
      <c r="AA27">
        <v>350</v>
      </c>
      <c r="AC27">
        <f t="shared" si="12"/>
        <v>0</v>
      </c>
      <c r="AD27">
        <f t="shared" si="13"/>
        <v>0</v>
      </c>
      <c r="AE27">
        <f t="shared" si="14"/>
        <v>1</v>
      </c>
      <c r="AF27">
        <f t="shared" si="15"/>
        <v>0</v>
      </c>
      <c r="AG27">
        <v>39793.5</v>
      </c>
      <c r="AH27">
        <v>2168</v>
      </c>
      <c r="AJ27">
        <f t="shared" si="16"/>
        <v>1633.9</v>
      </c>
      <c r="AK27">
        <f t="shared" si="17"/>
        <v>-411.70000000000005</v>
      </c>
      <c r="AL27">
        <f t="shared" si="18"/>
        <v>1</v>
      </c>
      <c r="AM27">
        <f t="shared" si="19"/>
        <v>0</v>
      </c>
      <c r="AN27">
        <v>2796.8</v>
      </c>
      <c r="AO27">
        <v>1429.8</v>
      </c>
      <c r="AQ27">
        <f t="shared" si="20"/>
        <v>1312.6999999999998</v>
      </c>
      <c r="AR27">
        <f t="shared" si="21"/>
        <v>-689.39999999999986</v>
      </c>
      <c r="AS27">
        <f t="shared" si="22"/>
        <v>1</v>
      </c>
      <c r="AT27">
        <f t="shared" si="23"/>
        <v>0</v>
      </c>
      <c r="AU27">
        <v>2619.1999999999998</v>
      </c>
      <c r="AV27">
        <v>1017.7</v>
      </c>
      <c r="AX27">
        <f t="shared" si="24"/>
        <v>1705.2</v>
      </c>
      <c r="AY27">
        <f t="shared" si="25"/>
        <v>-485.90000000000009</v>
      </c>
      <c r="AZ27">
        <f t="shared" si="26"/>
        <v>1</v>
      </c>
      <c r="BA27">
        <f t="shared" si="27"/>
        <v>0</v>
      </c>
      <c r="BB27">
        <v>3000.5</v>
      </c>
      <c r="BC27">
        <v>1213.5999999999999</v>
      </c>
      <c r="BE27">
        <f t="shared" si="28"/>
        <v>376.40000000000009</v>
      </c>
      <c r="BF27">
        <f t="shared" si="29"/>
        <v>-486.40000000000055</v>
      </c>
      <c r="BG27">
        <f t="shared" si="30"/>
        <v>1</v>
      </c>
      <c r="BH27">
        <f t="shared" si="31"/>
        <v>0</v>
      </c>
      <c r="BI27">
        <v>2547.3000000000002</v>
      </c>
      <c r="BJ27">
        <v>7712.7</v>
      </c>
      <c r="BL27">
        <f t="shared" si="32"/>
        <v>-119.39999999999964</v>
      </c>
      <c r="BM27">
        <f t="shared" si="33"/>
        <v>10.399999999999636</v>
      </c>
      <c r="BN27">
        <f t="shared" si="34"/>
        <v>1</v>
      </c>
      <c r="BO27">
        <f t="shared" si="35"/>
        <v>0</v>
      </c>
      <c r="BP27">
        <v>5246.5</v>
      </c>
      <c r="BQ27">
        <v>5014.3999999999996</v>
      </c>
      <c r="BS27">
        <f t="shared" si="36"/>
        <v>-1152.5</v>
      </c>
      <c r="BT27">
        <f t="shared" si="37"/>
        <v>967.5</v>
      </c>
      <c r="BU27">
        <f t="shared" si="38"/>
        <v>1</v>
      </c>
      <c r="BV27">
        <f t="shared" si="39"/>
        <v>0</v>
      </c>
      <c r="BW27">
        <v>14796</v>
      </c>
      <c r="BX27">
        <v>25353</v>
      </c>
      <c r="BZ27">
        <f t="shared" si="40"/>
        <v>0</v>
      </c>
      <c r="CA27">
        <f t="shared" si="41"/>
        <v>567.5</v>
      </c>
      <c r="CB27">
        <f t="shared" si="42"/>
        <v>1</v>
      </c>
      <c r="CC27">
        <f t="shared" si="43"/>
        <v>0</v>
      </c>
      <c r="CD27">
        <v>0</v>
      </c>
      <c r="CE27">
        <v>40209.5</v>
      </c>
      <c r="CG27">
        <f t="shared" si="44"/>
        <v>-846.1</v>
      </c>
      <c r="CH27">
        <f t="shared" si="45"/>
        <v>-747.10000000000014</v>
      </c>
      <c r="CI27">
        <f t="shared" si="46"/>
        <v>0</v>
      </c>
      <c r="CJ27">
        <f t="shared" si="47"/>
        <v>1593.2000000000003</v>
      </c>
      <c r="CK27">
        <v>777.6</v>
      </c>
      <c r="CL27">
        <v>393.8</v>
      </c>
      <c r="CM27">
        <f t="shared" si="48"/>
        <v>323.8</v>
      </c>
      <c r="CN27">
        <f t="shared" si="49"/>
        <v>392.79999999999995</v>
      </c>
      <c r="CO27">
        <f t="shared" si="50"/>
        <v>0</v>
      </c>
      <c r="CP27">
        <f t="shared" si="51"/>
        <v>716.59999999999991</v>
      </c>
      <c r="CQ27">
        <v>731.6</v>
      </c>
      <c r="CR27">
        <v>1513.6</v>
      </c>
      <c r="CS27">
        <f t="shared" si="52"/>
        <v>-675</v>
      </c>
      <c r="CT27">
        <f t="shared" si="53"/>
        <v>-760.60000000000014</v>
      </c>
      <c r="CU27">
        <f t="shared" si="54"/>
        <v>0</v>
      </c>
      <c r="CV27">
        <f t="shared" si="55"/>
        <v>1435.6000000000001</v>
      </c>
      <c r="CW27">
        <v>177.6</v>
      </c>
      <c r="CX27">
        <v>1715.7</v>
      </c>
      <c r="CY27">
        <f t="shared" si="56"/>
        <v>-1197.3</v>
      </c>
      <c r="CZ27">
        <f t="shared" si="57"/>
        <v>-1114.9000000000001</v>
      </c>
      <c r="DA27">
        <f t="shared" si="58"/>
        <v>0</v>
      </c>
      <c r="DB27">
        <f t="shared" si="59"/>
        <v>2312.1999999999998</v>
      </c>
      <c r="DC27">
        <f>scenarios!CQ27</f>
        <v>1686.8</v>
      </c>
      <c r="DD27">
        <f>scenarios!CR27</f>
        <v>3623.1</v>
      </c>
      <c r="DF27">
        <f t="shared" si="60"/>
        <v>71</v>
      </c>
      <c r="DG27">
        <f t="shared" si="61"/>
        <v>-6</v>
      </c>
      <c r="DH27">
        <f t="shared" si="62"/>
        <v>1</v>
      </c>
      <c r="DI27">
        <f t="shared" si="63"/>
        <v>0</v>
      </c>
      <c r="DJ27">
        <v>721</v>
      </c>
      <c r="DK27">
        <v>302</v>
      </c>
      <c r="DM27">
        <v>1070</v>
      </c>
      <c r="DN27">
        <v>1070</v>
      </c>
      <c r="DO27">
        <v>0</v>
      </c>
      <c r="DP27">
        <v>0</v>
      </c>
      <c r="DQ27">
        <f t="shared" si="64"/>
        <v>1020</v>
      </c>
      <c r="DR27">
        <f t="shared" si="65"/>
        <v>-902</v>
      </c>
      <c r="DS27">
        <f t="shared" si="66"/>
        <v>1</v>
      </c>
      <c r="DT27">
        <f t="shared" si="67"/>
        <v>0</v>
      </c>
      <c r="DU27">
        <v>1064</v>
      </c>
      <c r="DV27">
        <v>6</v>
      </c>
      <c r="DW27">
        <v>-1</v>
      </c>
      <c r="DX27">
        <v>6</v>
      </c>
      <c r="DY27">
        <v>1064</v>
      </c>
      <c r="DZ27">
        <v>535</v>
      </c>
      <c r="EA27">
        <v>18</v>
      </c>
    </row>
    <row r="28" spans="1:131" x14ac:dyDescent="0.3">
      <c r="A28">
        <f>E28-E27</f>
        <v>-17088</v>
      </c>
      <c r="B28">
        <f>F28-F27</f>
        <v>23247.3</v>
      </c>
      <c r="C28">
        <f t="shared" si="0"/>
        <v>1</v>
      </c>
      <c r="D28">
        <f t="shared" si="1"/>
        <v>0</v>
      </c>
      <c r="E28">
        <v>7553.5</v>
      </c>
      <c r="F28">
        <v>23247.3</v>
      </c>
      <c r="H28">
        <f>L28-L27</f>
        <v>-660.20000000000073</v>
      </c>
      <c r="I28">
        <f>M28-M27</f>
        <v>6598.1000000000022</v>
      </c>
      <c r="J28">
        <f t="shared" si="2"/>
        <v>1</v>
      </c>
      <c r="K28">
        <f t="shared" si="3"/>
        <v>0</v>
      </c>
      <c r="L28">
        <v>24578.5</v>
      </c>
      <c r="M28">
        <v>33816.300000000003</v>
      </c>
      <c r="O28">
        <f t="shared" si="4"/>
        <v>-12</v>
      </c>
      <c r="P28">
        <f t="shared" si="5"/>
        <v>-29.5</v>
      </c>
      <c r="Q28">
        <f t="shared" si="6"/>
        <v>0</v>
      </c>
      <c r="R28">
        <f t="shared" si="7"/>
        <v>41.5</v>
      </c>
      <c r="S28">
        <v>41472.5</v>
      </c>
      <c r="T28">
        <v>447</v>
      </c>
      <c r="V28">
        <f t="shared" si="8"/>
        <v>-40.5</v>
      </c>
      <c r="W28">
        <f t="shared" si="9"/>
        <v>0</v>
      </c>
      <c r="X28">
        <f t="shared" si="10"/>
        <v>1</v>
      </c>
      <c r="Y28">
        <f t="shared" si="11"/>
        <v>0</v>
      </c>
      <c r="Z28">
        <v>41569.699999999997</v>
      </c>
      <c r="AA28">
        <v>350</v>
      </c>
      <c r="AC28">
        <f t="shared" si="12"/>
        <v>366.90000000000146</v>
      </c>
      <c r="AD28">
        <f t="shared" si="13"/>
        <v>-407.5</v>
      </c>
      <c r="AE28">
        <f t="shared" si="14"/>
        <v>1</v>
      </c>
      <c r="AF28">
        <f t="shared" si="15"/>
        <v>0</v>
      </c>
      <c r="AG28">
        <v>40160.400000000001</v>
      </c>
      <c r="AH28">
        <v>1760.5</v>
      </c>
      <c r="AJ28">
        <f t="shared" si="16"/>
        <v>610.59999999999991</v>
      </c>
      <c r="AK28">
        <f t="shared" si="17"/>
        <v>-299.89999999999986</v>
      </c>
      <c r="AL28">
        <f t="shared" si="18"/>
        <v>1</v>
      </c>
      <c r="AM28">
        <f t="shared" si="19"/>
        <v>0</v>
      </c>
      <c r="AN28">
        <v>3407.4</v>
      </c>
      <c r="AO28">
        <v>1129.9000000000001</v>
      </c>
      <c r="AQ28">
        <f t="shared" si="20"/>
        <v>-895.59999999999991</v>
      </c>
      <c r="AR28">
        <f t="shared" si="21"/>
        <v>-1017.7</v>
      </c>
      <c r="AS28">
        <f t="shared" si="22"/>
        <v>0</v>
      </c>
      <c r="AT28">
        <f t="shared" si="23"/>
        <v>1913.3</v>
      </c>
      <c r="AU28">
        <v>1723.6</v>
      </c>
      <c r="AV28">
        <v>0</v>
      </c>
      <c r="AX28">
        <f t="shared" si="24"/>
        <v>170.5</v>
      </c>
      <c r="AY28">
        <f t="shared" si="25"/>
        <v>-374.39999999999986</v>
      </c>
      <c r="AZ28">
        <f t="shared" si="26"/>
        <v>1</v>
      </c>
      <c r="BA28">
        <f t="shared" si="27"/>
        <v>0</v>
      </c>
      <c r="BB28">
        <v>3171</v>
      </c>
      <c r="BC28">
        <v>839.2</v>
      </c>
      <c r="BE28">
        <f t="shared" si="28"/>
        <v>434.09999999999991</v>
      </c>
      <c r="BF28">
        <f t="shared" si="29"/>
        <v>-814.5</v>
      </c>
      <c r="BG28">
        <f t="shared" si="30"/>
        <v>1</v>
      </c>
      <c r="BH28">
        <f t="shared" si="31"/>
        <v>0</v>
      </c>
      <c r="BI28">
        <v>2981.4</v>
      </c>
      <c r="BJ28">
        <v>6898.2</v>
      </c>
      <c r="BL28">
        <f t="shared" si="32"/>
        <v>551.39999999999964</v>
      </c>
      <c r="BM28">
        <f t="shared" si="33"/>
        <v>-932.49999999999955</v>
      </c>
      <c r="BN28">
        <f t="shared" si="34"/>
        <v>1</v>
      </c>
      <c r="BO28">
        <f t="shared" si="35"/>
        <v>0</v>
      </c>
      <c r="BP28">
        <v>5797.9</v>
      </c>
      <c r="BQ28">
        <v>4081.9</v>
      </c>
      <c r="BS28">
        <f t="shared" si="36"/>
        <v>-1949.5</v>
      </c>
      <c r="BT28">
        <f t="shared" si="37"/>
        <v>1558</v>
      </c>
      <c r="BU28">
        <f t="shared" si="38"/>
        <v>1</v>
      </c>
      <c r="BV28">
        <f t="shared" si="39"/>
        <v>0</v>
      </c>
      <c r="BW28">
        <v>12846.5</v>
      </c>
      <c r="BX28">
        <v>26911</v>
      </c>
      <c r="BZ28">
        <f t="shared" si="40"/>
        <v>0</v>
      </c>
      <c r="CA28">
        <f t="shared" si="41"/>
        <v>355.89999999999418</v>
      </c>
      <c r="CB28">
        <f t="shared" si="42"/>
        <v>1</v>
      </c>
      <c r="CC28">
        <f t="shared" si="43"/>
        <v>0</v>
      </c>
      <c r="CD28">
        <v>0</v>
      </c>
      <c r="CE28">
        <v>40565.399999999994</v>
      </c>
      <c r="CG28">
        <f t="shared" si="44"/>
        <v>273.19999999999993</v>
      </c>
      <c r="CH28">
        <f t="shared" si="45"/>
        <v>1580.7</v>
      </c>
      <c r="CI28">
        <f t="shared" si="46"/>
        <v>0</v>
      </c>
      <c r="CJ28">
        <f t="shared" si="47"/>
        <v>1853.9</v>
      </c>
      <c r="CK28">
        <v>1050.8</v>
      </c>
      <c r="CL28">
        <v>1974.5</v>
      </c>
      <c r="CM28">
        <f t="shared" si="48"/>
        <v>400.80000000000007</v>
      </c>
      <c r="CN28">
        <f t="shared" si="49"/>
        <v>0</v>
      </c>
      <c r="CO28">
        <f t="shared" si="50"/>
        <v>1</v>
      </c>
      <c r="CP28">
        <f t="shared" si="51"/>
        <v>0</v>
      </c>
      <c r="CQ28">
        <v>1132.4000000000001</v>
      </c>
      <c r="CR28">
        <v>1513.6</v>
      </c>
      <c r="CS28">
        <f t="shared" si="52"/>
        <v>262.70000000000005</v>
      </c>
      <c r="CT28">
        <f t="shared" si="53"/>
        <v>446.29999999999995</v>
      </c>
      <c r="CU28">
        <f t="shared" si="54"/>
        <v>0</v>
      </c>
      <c r="CV28">
        <f t="shared" si="55"/>
        <v>709</v>
      </c>
      <c r="CW28">
        <v>440.3</v>
      </c>
      <c r="CX28">
        <v>2162</v>
      </c>
      <c r="CY28">
        <f t="shared" si="56"/>
        <v>936.7</v>
      </c>
      <c r="CZ28">
        <f t="shared" si="57"/>
        <v>2027.0000000000005</v>
      </c>
      <c r="DA28">
        <f t="shared" si="58"/>
        <v>0</v>
      </c>
      <c r="DB28">
        <f t="shared" si="59"/>
        <v>2963.7000000000007</v>
      </c>
      <c r="DC28">
        <f>scenarios!CQ28</f>
        <v>2623.5</v>
      </c>
      <c r="DD28">
        <f>scenarios!CR28</f>
        <v>5650.1</v>
      </c>
      <c r="DF28">
        <f t="shared" si="60"/>
        <v>18</v>
      </c>
      <c r="DG28">
        <f t="shared" si="61"/>
        <v>-39</v>
      </c>
      <c r="DH28">
        <f t="shared" si="62"/>
        <v>1</v>
      </c>
      <c r="DI28">
        <f t="shared" si="63"/>
        <v>0</v>
      </c>
      <c r="DJ28">
        <v>739</v>
      </c>
      <c r="DK28">
        <v>263</v>
      </c>
      <c r="DM28">
        <v>1041</v>
      </c>
      <c r="DN28">
        <v>1041</v>
      </c>
      <c r="DO28">
        <v>0</v>
      </c>
      <c r="DP28">
        <v>0</v>
      </c>
      <c r="DQ28">
        <f t="shared" si="64"/>
        <v>-809</v>
      </c>
      <c r="DR28">
        <f t="shared" si="65"/>
        <v>780</v>
      </c>
      <c r="DS28">
        <f t="shared" si="66"/>
        <v>1</v>
      </c>
      <c r="DT28">
        <f t="shared" si="67"/>
        <v>0</v>
      </c>
      <c r="DU28">
        <v>255</v>
      </c>
      <c r="DV28">
        <v>786</v>
      </c>
      <c r="DW28">
        <v>1</v>
      </c>
      <c r="DX28">
        <v>255</v>
      </c>
      <c r="DY28">
        <v>786</v>
      </c>
      <c r="DZ28">
        <v>520.5</v>
      </c>
      <c r="EA28">
        <v>19</v>
      </c>
    </row>
    <row r="29" spans="1:131" x14ac:dyDescent="0.3">
      <c r="A29">
        <f>E29-E28</f>
        <v>55075.7</v>
      </c>
      <c r="B29">
        <f>F29-F28</f>
        <v>-12980.199999999999</v>
      </c>
      <c r="C29">
        <f t="shared" si="0"/>
        <v>1</v>
      </c>
      <c r="D29">
        <f t="shared" si="1"/>
        <v>0</v>
      </c>
      <c r="E29">
        <v>62629.2</v>
      </c>
      <c r="F29">
        <v>10267.1</v>
      </c>
      <c r="H29">
        <f>L29-L28</f>
        <v>3629.4000000000015</v>
      </c>
      <c r="I29">
        <f>M29-M28</f>
        <v>-31341.9</v>
      </c>
      <c r="J29">
        <f t="shared" si="2"/>
        <v>1</v>
      </c>
      <c r="K29">
        <f t="shared" si="3"/>
        <v>0</v>
      </c>
      <c r="L29">
        <v>28207.9</v>
      </c>
      <c r="M29">
        <v>2474.4</v>
      </c>
      <c r="O29">
        <f t="shared" si="4"/>
        <v>-668</v>
      </c>
      <c r="P29">
        <f t="shared" si="5"/>
        <v>0</v>
      </c>
      <c r="Q29">
        <f t="shared" si="6"/>
        <v>1</v>
      </c>
      <c r="R29">
        <f t="shared" si="7"/>
        <v>0</v>
      </c>
      <c r="S29">
        <v>40804.5</v>
      </c>
      <c r="T29">
        <v>447</v>
      </c>
      <c r="V29">
        <f t="shared" si="8"/>
        <v>-641.5</v>
      </c>
      <c r="W29">
        <f t="shared" si="9"/>
        <v>-26.5</v>
      </c>
      <c r="X29">
        <f t="shared" si="10"/>
        <v>0</v>
      </c>
      <c r="Y29">
        <f t="shared" si="11"/>
        <v>668</v>
      </c>
      <c r="Z29">
        <v>40928.199999999997</v>
      </c>
      <c r="AA29">
        <v>323.5</v>
      </c>
      <c r="AC29">
        <f t="shared" si="12"/>
        <v>1092</v>
      </c>
      <c r="AD29">
        <f t="shared" si="13"/>
        <v>-1760.5</v>
      </c>
      <c r="AE29">
        <f t="shared" si="14"/>
        <v>1</v>
      </c>
      <c r="AF29">
        <f t="shared" si="15"/>
        <v>0</v>
      </c>
      <c r="AG29">
        <v>41252.400000000001</v>
      </c>
      <c r="AH29">
        <v>0</v>
      </c>
      <c r="BE29">
        <f t="shared" si="28"/>
        <v>1253.4000000000001</v>
      </c>
      <c r="BF29">
        <f t="shared" si="29"/>
        <v>-173.30000000000018</v>
      </c>
      <c r="BG29">
        <f t="shared" si="30"/>
        <v>1</v>
      </c>
      <c r="BH29">
        <f t="shared" si="31"/>
        <v>0</v>
      </c>
      <c r="BI29">
        <v>4234.8</v>
      </c>
      <c r="BJ29">
        <v>6724.9</v>
      </c>
      <c r="BL29">
        <f t="shared" si="32"/>
        <v>101.5</v>
      </c>
      <c r="BM29">
        <f t="shared" si="33"/>
        <v>978.99999999999955</v>
      </c>
      <c r="BN29">
        <f t="shared" si="34"/>
        <v>0</v>
      </c>
      <c r="BO29">
        <f t="shared" si="35"/>
        <v>1080.4999999999995</v>
      </c>
      <c r="BP29">
        <v>5899.4</v>
      </c>
      <c r="BQ29">
        <v>5060.8999999999996</v>
      </c>
      <c r="BS29">
        <f t="shared" si="36"/>
        <v>-7863</v>
      </c>
      <c r="BT29">
        <f t="shared" si="37"/>
        <v>7653</v>
      </c>
      <c r="BU29">
        <f t="shared" si="38"/>
        <v>1</v>
      </c>
      <c r="BV29">
        <f t="shared" si="39"/>
        <v>0</v>
      </c>
      <c r="BW29">
        <v>4983.5</v>
      </c>
      <c r="BX29">
        <v>34564</v>
      </c>
      <c r="BZ29">
        <f t="shared" si="40"/>
        <v>0</v>
      </c>
      <c r="CA29">
        <f t="shared" si="41"/>
        <v>-44.899999999994179</v>
      </c>
      <c r="CB29">
        <f t="shared" si="42"/>
        <v>1</v>
      </c>
      <c r="CC29">
        <f t="shared" si="43"/>
        <v>0</v>
      </c>
      <c r="CD29">
        <v>0</v>
      </c>
      <c r="CE29">
        <v>40520.5</v>
      </c>
      <c r="CG29">
        <f t="shared" si="44"/>
        <v>1640.7</v>
      </c>
      <c r="CH29">
        <f t="shared" si="45"/>
        <v>-1901.9</v>
      </c>
      <c r="CI29">
        <f t="shared" si="46"/>
        <v>1</v>
      </c>
      <c r="CJ29">
        <f t="shared" si="47"/>
        <v>0</v>
      </c>
      <c r="CK29">
        <v>2691.5</v>
      </c>
      <c r="CL29">
        <v>72.599999999999994</v>
      </c>
      <c r="CM29">
        <f t="shared" si="48"/>
        <v>-850.7</v>
      </c>
      <c r="CN29">
        <f t="shared" si="49"/>
        <v>-389.79999999999995</v>
      </c>
      <c r="CO29">
        <f t="shared" si="50"/>
        <v>0</v>
      </c>
      <c r="CP29">
        <f t="shared" si="51"/>
        <v>1240.5</v>
      </c>
      <c r="CQ29">
        <v>281.7</v>
      </c>
      <c r="CR29">
        <v>1123.8</v>
      </c>
      <c r="CS29">
        <f t="shared" si="52"/>
        <v>107.09999999999997</v>
      </c>
      <c r="CT29">
        <f t="shared" si="53"/>
        <v>26.099999999999909</v>
      </c>
      <c r="CU29">
        <f t="shared" si="54"/>
        <v>0</v>
      </c>
      <c r="CV29">
        <f t="shared" si="55"/>
        <v>133.19999999999987</v>
      </c>
      <c r="CW29">
        <v>547.4</v>
      </c>
      <c r="CX29">
        <v>2188.1</v>
      </c>
      <c r="CY29">
        <f t="shared" si="56"/>
        <v>897.09999999999991</v>
      </c>
      <c r="CZ29">
        <f t="shared" si="57"/>
        <v>-2265.6000000000004</v>
      </c>
      <c r="DA29">
        <f t="shared" si="58"/>
        <v>1</v>
      </c>
      <c r="DB29">
        <f t="shared" si="59"/>
        <v>0</v>
      </c>
      <c r="DC29">
        <f>scenarios!CQ29</f>
        <v>3520.6</v>
      </c>
      <c r="DD29">
        <f>scenarios!CR29</f>
        <v>3384.5</v>
      </c>
      <c r="DF29">
        <f t="shared" si="60"/>
        <v>-29</v>
      </c>
      <c r="DG29">
        <f t="shared" si="61"/>
        <v>51</v>
      </c>
      <c r="DH29">
        <f t="shared" si="62"/>
        <v>1</v>
      </c>
      <c r="DI29">
        <f t="shared" si="63"/>
        <v>0</v>
      </c>
      <c r="DJ29">
        <v>710</v>
      </c>
      <c r="DK29">
        <v>314</v>
      </c>
      <c r="DM29">
        <v>991</v>
      </c>
      <c r="DN29">
        <v>991</v>
      </c>
      <c r="DO29">
        <v>0</v>
      </c>
      <c r="DP29">
        <v>0</v>
      </c>
      <c r="DQ29">
        <f t="shared" si="64"/>
        <v>451</v>
      </c>
      <c r="DR29">
        <f t="shared" si="65"/>
        <v>-501</v>
      </c>
      <c r="DS29">
        <f t="shared" si="66"/>
        <v>1</v>
      </c>
      <c r="DT29">
        <f t="shared" si="67"/>
        <v>0</v>
      </c>
      <c r="DU29">
        <v>706</v>
      </c>
      <c r="DV29">
        <v>285</v>
      </c>
      <c r="DW29">
        <v>-1</v>
      </c>
      <c r="DX29">
        <v>285</v>
      </c>
      <c r="DY29">
        <v>706</v>
      </c>
      <c r="DZ29">
        <v>495.5</v>
      </c>
      <c r="EA29">
        <v>20</v>
      </c>
    </row>
    <row r="30" spans="1:131" x14ac:dyDescent="0.3">
      <c r="A30">
        <f>E30-E29</f>
        <v>-27574.299999999996</v>
      </c>
      <c r="B30">
        <f>F30-F29</f>
        <v>-6307</v>
      </c>
      <c r="C30">
        <f t="shared" si="0"/>
        <v>0</v>
      </c>
      <c r="D30">
        <f t="shared" si="1"/>
        <v>33881.299999999996</v>
      </c>
      <c r="E30">
        <v>35054.9</v>
      </c>
      <c r="F30">
        <v>3960.1</v>
      </c>
      <c r="H30">
        <f>L30-L29</f>
        <v>-8082.7000000000007</v>
      </c>
      <c r="I30">
        <f>M30-M29</f>
        <v>4123.7999999999993</v>
      </c>
      <c r="J30">
        <f t="shared" si="2"/>
        <v>1</v>
      </c>
      <c r="K30">
        <f t="shared" si="3"/>
        <v>0</v>
      </c>
      <c r="L30">
        <v>20125.2</v>
      </c>
      <c r="M30">
        <v>6598.2</v>
      </c>
      <c r="O30">
        <f t="shared" si="4"/>
        <v>488</v>
      </c>
      <c r="P30">
        <f t="shared" si="5"/>
        <v>-447</v>
      </c>
      <c r="Q30">
        <f t="shared" si="6"/>
        <v>1</v>
      </c>
      <c r="R30">
        <f t="shared" si="7"/>
        <v>0</v>
      </c>
      <c r="S30">
        <v>41292.5</v>
      </c>
      <c r="T30">
        <v>0</v>
      </c>
      <c r="V30">
        <f t="shared" si="8"/>
        <v>364.5</v>
      </c>
      <c r="W30">
        <f t="shared" si="9"/>
        <v>-323.5</v>
      </c>
      <c r="X30">
        <f t="shared" si="10"/>
        <v>1</v>
      </c>
      <c r="Y30">
        <f t="shared" si="11"/>
        <v>0</v>
      </c>
      <c r="Z30">
        <v>41292.699999999997</v>
      </c>
      <c r="AA30">
        <v>0</v>
      </c>
      <c r="AC30">
        <f t="shared" si="12"/>
        <v>40.5</v>
      </c>
      <c r="AD30">
        <f t="shared" si="13"/>
        <v>0</v>
      </c>
      <c r="AE30">
        <f t="shared" si="14"/>
        <v>1</v>
      </c>
      <c r="AF30">
        <f t="shared" si="15"/>
        <v>0</v>
      </c>
      <c r="AG30">
        <v>41292.9</v>
      </c>
      <c r="AH30">
        <v>0</v>
      </c>
      <c r="BE30">
        <f t="shared" si="28"/>
        <v>597.39999999999964</v>
      </c>
      <c r="BF30">
        <f t="shared" si="29"/>
        <v>-238.29999999999927</v>
      </c>
      <c r="BG30">
        <f t="shared" si="30"/>
        <v>1</v>
      </c>
      <c r="BH30">
        <f t="shared" si="31"/>
        <v>0</v>
      </c>
      <c r="BI30">
        <v>4832.2</v>
      </c>
      <c r="BJ30">
        <v>6486.6</v>
      </c>
      <c r="BL30">
        <f t="shared" si="32"/>
        <v>429.40000000000055</v>
      </c>
      <c r="BM30">
        <f t="shared" si="33"/>
        <v>-69.5</v>
      </c>
      <c r="BN30">
        <f t="shared" si="34"/>
        <v>1</v>
      </c>
      <c r="BO30">
        <f t="shared" si="35"/>
        <v>0</v>
      </c>
      <c r="BP30">
        <v>6328.8</v>
      </c>
      <c r="BQ30">
        <v>4991.3999999999996</v>
      </c>
      <c r="BS30">
        <f t="shared" si="36"/>
        <v>-30.5</v>
      </c>
      <c r="BT30">
        <f t="shared" si="37"/>
        <v>-11</v>
      </c>
      <c r="BU30">
        <f t="shared" si="38"/>
        <v>0</v>
      </c>
      <c r="BV30">
        <f t="shared" si="39"/>
        <v>41.5</v>
      </c>
      <c r="BW30">
        <v>4953</v>
      </c>
      <c r="BX30">
        <v>34553</v>
      </c>
      <c r="BZ30">
        <f t="shared" si="40"/>
        <v>0</v>
      </c>
      <c r="CA30">
        <f t="shared" si="41"/>
        <v>-423</v>
      </c>
      <c r="CB30">
        <f t="shared" si="42"/>
        <v>1</v>
      </c>
      <c r="CC30">
        <f t="shared" si="43"/>
        <v>0</v>
      </c>
      <c r="CD30">
        <v>0</v>
      </c>
      <c r="CE30">
        <v>40097.5</v>
      </c>
      <c r="CG30">
        <f t="shared" si="44"/>
        <v>-1386.5</v>
      </c>
      <c r="CH30">
        <f t="shared" si="45"/>
        <v>884.1</v>
      </c>
      <c r="CI30">
        <f t="shared" si="46"/>
        <v>1</v>
      </c>
      <c r="CJ30">
        <f t="shared" si="47"/>
        <v>0</v>
      </c>
      <c r="CK30">
        <v>1305</v>
      </c>
      <c r="CL30">
        <v>956.7</v>
      </c>
      <c r="CM30">
        <f t="shared" si="48"/>
        <v>-143.6</v>
      </c>
      <c r="CN30">
        <f t="shared" si="49"/>
        <v>67.5</v>
      </c>
      <c r="CO30">
        <f t="shared" si="50"/>
        <v>1</v>
      </c>
      <c r="CP30">
        <f t="shared" si="51"/>
        <v>0</v>
      </c>
      <c r="CQ30">
        <v>138.1</v>
      </c>
      <c r="CR30">
        <v>1191.3</v>
      </c>
      <c r="CS30">
        <f t="shared" si="52"/>
        <v>-547.4</v>
      </c>
      <c r="CT30">
        <f t="shared" si="53"/>
        <v>-451.39999999999986</v>
      </c>
      <c r="CU30">
        <f t="shared" si="54"/>
        <v>0</v>
      </c>
      <c r="CV30">
        <f t="shared" si="55"/>
        <v>998.79999999999984</v>
      </c>
      <c r="CW30">
        <v>0</v>
      </c>
      <c r="CX30">
        <v>1736.7</v>
      </c>
      <c r="CY30">
        <f t="shared" si="56"/>
        <v>-2077.5</v>
      </c>
      <c r="CZ30">
        <f t="shared" si="57"/>
        <v>500.19999999999982</v>
      </c>
      <c r="DA30">
        <f t="shared" si="58"/>
        <v>1</v>
      </c>
      <c r="DB30">
        <f t="shared" si="59"/>
        <v>0</v>
      </c>
      <c r="DC30">
        <f>scenarios!CQ30</f>
        <v>1443.1</v>
      </c>
      <c r="DD30">
        <f>scenarios!CR30</f>
        <v>3884.7</v>
      </c>
      <c r="DF30">
        <f t="shared" si="60"/>
        <v>306</v>
      </c>
      <c r="DG30">
        <f t="shared" si="61"/>
        <v>-314</v>
      </c>
      <c r="DH30">
        <f t="shared" si="62"/>
        <v>1</v>
      </c>
      <c r="DI30">
        <f t="shared" si="63"/>
        <v>0</v>
      </c>
      <c r="DJ30">
        <v>1016</v>
      </c>
      <c r="DK30">
        <v>0</v>
      </c>
      <c r="DM30">
        <v>1093</v>
      </c>
      <c r="DN30">
        <v>1093</v>
      </c>
      <c r="DO30">
        <v>0</v>
      </c>
      <c r="DP30">
        <v>0</v>
      </c>
      <c r="DQ30">
        <f t="shared" si="64"/>
        <v>107</v>
      </c>
      <c r="DR30">
        <f t="shared" si="65"/>
        <v>-5</v>
      </c>
      <c r="DS30">
        <f t="shared" si="66"/>
        <v>1</v>
      </c>
      <c r="DT30">
        <f t="shared" si="67"/>
        <v>0</v>
      </c>
      <c r="DU30">
        <v>813</v>
      </c>
      <c r="DV30">
        <v>280</v>
      </c>
      <c r="DW30">
        <v>-1</v>
      </c>
      <c r="DX30">
        <v>280</v>
      </c>
      <c r="DY30">
        <v>813</v>
      </c>
      <c r="DZ30">
        <v>546.5</v>
      </c>
      <c r="EA30">
        <v>21</v>
      </c>
    </row>
    <row r="31" spans="1:131" x14ac:dyDescent="0.3">
      <c r="A31">
        <f>E31-E30</f>
        <v>22147.599999999999</v>
      </c>
      <c r="B31">
        <f>F31-F30</f>
        <v>16867.2</v>
      </c>
      <c r="C31">
        <f t="shared" si="0"/>
        <v>0</v>
      </c>
      <c r="D31">
        <f t="shared" si="1"/>
        <v>39014.800000000003</v>
      </c>
      <c r="E31">
        <v>57202.5</v>
      </c>
      <c r="F31">
        <v>20827.3</v>
      </c>
      <c r="H31">
        <f>L31-L30</f>
        <v>42063.899999999994</v>
      </c>
      <c r="I31">
        <f>M31-M30</f>
        <v>0</v>
      </c>
      <c r="J31">
        <f t="shared" si="2"/>
        <v>1</v>
      </c>
      <c r="K31">
        <f t="shared" si="3"/>
        <v>0</v>
      </c>
      <c r="L31">
        <v>62189.1</v>
      </c>
      <c r="M31">
        <v>6598.2</v>
      </c>
      <c r="O31">
        <f t="shared" si="4"/>
        <v>-47</v>
      </c>
      <c r="P31">
        <f t="shared" si="5"/>
        <v>0</v>
      </c>
      <c r="Q31">
        <f t="shared" si="6"/>
        <v>1</v>
      </c>
      <c r="R31">
        <f t="shared" si="7"/>
        <v>0</v>
      </c>
      <c r="S31">
        <v>41245.5</v>
      </c>
      <c r="T31">
        <v>0</v>
      </c>
      <c r="V31">
        <f t="shared" si="8"/>
        <v>-47</v>
      </c>
      <c r="W31">
        <f t="shared" si="9"/>
        <v>0</v>
      </c>
      <c r="X31">
        <f t="shared" si="10"/>
        <v>1</v>
      </c>
      <c r="Y31">
        <f t="shared" si="11"/>
        <v>0</v>
      </c>
      <c r="Z31">
        <v>41245.699999999997</v>
      </c>
      <c r="AA31">
        <v>0</v>
      </c>
      <c r="AC31">
        <f t="shared" si="12"/>
        <v>-47</v>
      </c>
      <c r="AD31">
        <f t="shared" si="13"/>
        <v>0</v>
      </c>
      <c r="AE31">
        <f t="shared" si="14"/>
        <v>1</v>
      </c>
      <c r="AF31">
        <f t="shared" si="15"/>
        <v>0</v>
      </c>
      <c r="AG31">
        <v>41245.9</v>
      </c>
      <c r="AH31">
        <v>0</v>
      </c>
      <c r="BE31">
        <f t="shared" si="28"/>
        <v>926.5</v>
      </c>
      <c r="BF31">
        <f t="shared" si="29"/>
        <v>-394.90000000000055</v>
      </c>
      <c r="BG31">
        <f t="shared" si="30"/>
        <v>1</v>
      </c>
      <c r="BH31">
        <f t="shared" si="31"/>
        <v>0</v>
      </c>
      <c r="BI31">
        <v>5758.7</v>
      </c>
      <c r="BJ31">
        <v>6091.7</v>
      </c>
      <c r="BL31">
        <f t="shared" si="32"/>
        <v>981.5</v>
      </c>
      <c r="BM31">
        <f t="shared" si="33"/>
        <v>-451.5</v>
      </c>
      <c r="BN31">
        <f t="shared" si="34"/>
        <v>1</v>
      </c>
      <c r="BO31">
        <f t="shared" si="35"/>
        <v>0</v>
      </c>
      <c r="BP31">
        <v>7310.3</v>
      </c>
      <c r="BQ31">
        <v>4539.8999999999996</v>
      </c>
      <c r="BS31">
        <f t="shared" si="36"/>
        <v>1206.5</v>
      </c>
      <c r="BT31">
        <f t="shared" si="37"/>
        <v>-1070</v>
      </c>
      <c r="BU31">
        <f t="shared" si="38"/>
        <v>1</v>
      </c>
      <c r="BV31">
        <f t="shared" si="39"/>
        <v>0</v>
      </c>
      <c r="BW31">
        <v>6159.5</v>
      </c>
      <c r="BX31">
        <v>33483</v>
      </c>
      <c r="BZ31">
        <f t="shared" si="40"/>
        <v>0</v>
      </c>
      <c r="CA31">
        <f t="shared" si="41"/>
        <v>-207.10000000000582</v>
      </c>
      <c r="CB31">
        <f t="shared" si="42"/>
        <v>1</v>
      </c>
      <c r="CC31">
        <f t="shared" si="43"/>
        <v>0</v>
      </c>
      <c r="CD31">
        <v>0</v>
      </c>
      <c r="CE31">
        <v>39890.399999999994</v>
      </c>
      <c r="CG31">
        <f t="shared" si="44"/>
        <v>292.70000000000005</v>
      </c>
      <c r="CH31">
        <f t="shared" si="45"/>
        <v>-413.80000000000007</v>
      </c>
      <c r="CI31">
        <f t="shared" si="46"/>
        <v>1</v>
      </c>
      <c r="CJ31">
        <f t="shared" si="47"/>
        <v>0</v>
      </c>
      <c r="CK31">
        <v>1597.7</v>
      </c>
      <c r="CL31">
        <v>542.9</v>
      </c>
      <c r="CM31">
        <f t="shared" si="48"/>
        <v>0</v>
      </c>
      <c r="CN31">
        <f t="shared" si="49"/>
        <v>1675.2</v>
      </c>
      <c r="CO31">
        <f t="shared" si="50"/>
        <v>1</v>
      </c>
      <c r="CP31">
        <f t="shared" si="51"/>
        <v>0</v>
      </c>
      <c r="CQ31">
        <v>138.1</v>
      </c>
      <c r="CR31">
        <v>2866.5</v>
      </c>
      <c r="CS31">
        <f t="shared" si="52"/>
        <v>0</v>
      </c>
      <c r="CT31">
        <f t="shared" si="53"/>
        <v>862.60000000000014</v>
      </c>
      <c r="CU31">
        <f t="shared" si="54"/>
        <v>1</v>
      </c>
      <c r="CV31">
        <f t="shared" si="55"/>
        <v>0</v>
      </c>
      <c r="CW31">
        <v>0</v>
      </c>
      <c r="CX31">
        <v>2599.3000000000002</v>
      </c>
      <c r="CY31">
        <f t="shared" si="56"/>
        <v>292.70000000000005</v>
      </c>
      <c r="CZ31">
        <f t="shared" si="57"/>
        <v>2124.0000000000009</v>
      </c>
      <c r="DA31">
        <f t="shared" si="58"/>
        <v>0</v>
      </c>
      <c r="DB31">
        <f t="shared" si="59"/>
        <v>2416.7000000000007</v>
      </c>
      <c r="DC31">
        <f>scenarios!CQ31</f>
        <v>1735.8</v>
      </c>
      <c r="DD31">
        <f>scenarios!CR31</f>
        <v>6008.7000000000007</v>
      </c>
      <c r="DF31">
        <f t="shared" si="60"/>
        <v>-508</v>
      </c>
      <c r="DG31">
        <f t="shared" si="61"/>
        <v>467</v>
      </c>
      <c r="DH31">
        <f t="shared" si="62"/>
        <v>1</v>
      </c>
      <c r="DI31">
        <f t="shared" si="63"/>
        <v>0</v>
      </c>
      <c r="DJ31">
        <v>508</v>
      </c>
      <c r="DK31">
        <v>467</v>
      </c>
      <c r="DM31">
        <v>1034</v>
      </c>
      <c r="DN31">
        <v>1034</v>
      </c>
      <c r="DO31">
        <v>0</v>
      </c>
      <c r="DP31">
        <v>0</v>
      </c>
      <c r="DQ31">
        <f t="shared" si="64"/>
        <v>-161</v>
      </c>
      <c r="DR31">
        <f t="shared" si="65"/>
        <v>102</v>
      </c>
      <c r="DS31">
        <f t="shared" si="66"/>
        <v>1</v>
      </c>
      <c r="DT31">
        <f t="shared" si="67"/>
        <v>0</v>
      </c>
      <c r="DU31">
        <v>652</v>
      </c>
      <c r="DV31">
        <v>382</v>
      </c>
      <c r="DW31">
        <v>-1</v>
      </c>
      <c r="DX31">
        <v>382</v>
      </c>
      <c r="DY31">
        <v>652</v>
      </c>
      <c r="DZ31">
        <v>517</v>
      </c>
      <c r="EA31">
        <v>22</v>
      </c>
    </row>
    <row r="32" spans="1:131" x14ac:dyDescent="0.3">
      <c r="A32">
        <f>E32-E31</f>
        <v>-17087.5</v>
      </c>
      <c r="B32">
        <f>F32-F31</f>
        <v>-3446.7000000000007</v>
      </c>
      <c r="C32">
        <f t="shared" si="0"/>
        <v>0</v>
      </c>
      <c r="D32">
        <f t="shared" si="1"/>
        <v>20534.2</v>
      </c>
      <c r="E32">
        <v>40115</v>
      </c>
      <c r="F32">
        <v>17380.599999999999</v>
      </c>
      <c r="H32">
        <f>L32-L31</f>
        <v>-50312.1</v>
      </c>
      <c r="I32">
        <f>M32-M31</f>
        <v>-6598.2</v>
      </c>
      <c r="J32">
        <f t="shared" si="2"/>
        <v>0</v>
      </c>
      <c r="K32">
        <f t="shared" si="3"/>
        <v>56910.299999999996</v>
      </c>
      <c r="L32">
        <v>11877</v>
      </c>
      <c r="M32">
        <v>0</v>
      </c>
      <c r="O32">
        <f t="shared" si="4"/>
        <v>68</v>
      </c>
      <c r="P32">
        <f t="shared" si="5"/>
        <v>0</v>
      </c>
      <c r="Q32">
        <f t="shared" si="6"/>
        <v>1</v>
      </c>
      <c r="R32">
        <f t="shared" si="7"/>
        <v>0</v>
      </c>
      <c r="S32">
        <v>41313.5</v>
      </c>
      <c r="T32">
        <v>0</v>
      </c>
      <c r="V32">
        <f t="shared" si="8"/>
        <v>68</v>
      </c>
      <c r="W32">
        <f t="shared" si="9"/>
        <v>0</v>
      </c>
      <c r="X32">
        <f t="shared" si="10"/>
        <v>1</v>
      </c>
      <c r="Y32">
        <f t="shared" si="11"/>
        <v>0</v>
      </c>
      <c r="Z32">
        <v>41313.699999999997</v>
      </c>
      <c r="AA32">
        <v>0</v>
      </c>
      <c r="AC32">
        <f t="shared" si="12"/>
        <v>68.5</v>
      </c>
      <c r="AD32">
        <f t="shared" si="13"/>
        <v>0</v>
      </c>
      <c r="AE32">
        <f t="shared" si="14"/>
        <v>1</v>
      </c>
      <c r="AF32">
        <f t="shared" si="15"/>
        <v>0</v>
      </c>
      <c r="AG32">
        <v>41314.400000000001</v>
      </c>
      <c r="AH32">
        <v>0</v>
      </c>
      <c r="BE32">
        <f t="shared" si="28"/>
        <v>2789.2</v>
      </c>
      <c r="BF32">
        <f t="shared" si="29"/>
        <v>-2399.2999999999997</v>
      </c>
      <c r="BG32">
        <f t="shared" si="30"/>
        <v>1</v>
      </c>
      <c r="BH32">
        <f t="shared" si="31"/>
        <v>0</v>
      </c>
      <c r="BI32">
        <v>8547.9</v>
      </c>
      <c r="BJ32">
        <v>3692.4</v>
      </c>
      <c r="BL32">
        <f t="shared" si="32"/>
        <v>785</v>
      </c>
      <c r="BM32">
        <f t="shared" si="33"/>
        <v>-395.39999999999964</v>
      </c>
      <c r="BN32">
        <f t="shared" si="34"/>
        <v>1</v>
      </c>
      <c r="BO32">
        <f t="shared" si="35"/>
        <v>0</v>
      </c>
      <c r="BP32">
        <v>8095.3</v>
      </c>
      <c r="BQ32">
        <v>4144.5</v>
      </c>
      <c r="BS32">
        <f t="shared" si="36"/>
        <v>-2420.5</v>
      </c>
      <c r="BT32">
        <f t="shared" si="37"/>
        <v>2987.5</v>
      </c>
      <c r="BU32">
        <f t="shared" si="38"/>
        <v>1</v>
      </c>
      <c r="BV32">
        <f t="shared" si="39"/>
        <v>0</v>
      </c>
      <c r="BW32">
        <v>3739</v>
      </c>
      <c r="BX32">
        <v>36470.5</v>
      </c>
      <c r="BZ32">
        <f t="shared" si="40"/>
        <v>0</v>
      </c>
      <c r="CA32">
        <f t="shared" si="41"/>
        <v>423.60000000000582</v>
      </c>
      <c r="CB32">
        <f t="shared" si="42"/>
        <v>1</v>
      </c>
      <c r="CC32">
        <f t="shared" si="43"/>
        <v>0</v>
      </c>
      <c r="CD32">
        <v>0</v>
      </c>
      <c r="CE32">
        <v>40314</v>
      </c>
      <c r="CG32">
        <f t="shared" si="44"/>
        <v>-806.6</v>
      </c>
      <c r="CH32">
        <f t="shared" si="45"/>
        <v>61.100000000000023</v>
      </c>
      <c r="CI32">
        <f t="shared" si="46"/>
        <v>1</v>
      </c>
      <c r="CJ32">
        <f t="shared" si="47"/>
        <v>0</v>
      </c>
      <c r="CK32">
        <v>791.1</v>
      </c>
      <c r="CL32">
        <v>604</v>
      </c>
      <c r="CM32">
        <f t="shared" si="48"/>
        <v>107.1</v>
      </c>
      <c r="CN32">
        <f t="shared" si="49"/>
        <v>-1286.8</v>
      </c>
      <c r="CO32">
        <f t="shared" si="50"/>
        <v>1</v>
      </c>
      <c r="CP32">
        <f t="shared" si="51"/>
        <v>0</v>
      </c>
      <c r="CQ32">
        <v>245.2</v>
      </c>
      <c r="CR32">
        <v>1579.7</v>
      </c>
      <c r="CS32">
        <f t="shared" si="52"/>
        <v>525.9</v>
      </c>
      <c r="CT32">
        <f t="shared" si="53"/>
        <v>212.69999999999982</v>
      </c>
      <c r="CU32">
        <f t="shared" si="54"/>
        <v>0</v>
      </c>
      <c r="CV32">
        <f t="shared" si="55"/>
        <v>738.5999999999998</v>
      </c>
      <c r="CW32">
        <v>525.9</v>
      </c>
      <c r="CX32">
        <v>2812</v>
      </c>
      <c r="CY32">
        <f t="shared" si="56"/>
        <v>-173.60000000000014</v>
      </c>
      <c r="CZ32">
        <f t="shared" si="57"/>
        <v>-1013.0000000000009</v>
      </c>
      <c r="DA32">
        <f t="shared" si="58"/>
        <v>0</v>
      </c>
      <c r="DB32">
        <f t="shared" si="59"/>
        <v>1186.600000000001</v>
      </c>
      <c r="DC32">
        <f>scenarios!CQ32</f>
        <v>1562.1999999999998</v>
      </c>
      <c r="DD32">
        <f>scenarios!CR32</f>
        <v>4995.7</v>
      </c>
      <c r="DF32">
        <f t="shared" si="60"/>
        <v>311</v>
      </c>
      <c r="DG32">
        <f t="shared" si="61"/>
        <v>-295</v>
      </c>
      <c r="DH32">
        <f t="shared" si="62"/>
        <v>1</v>
      </c>
      <c r="DI32">
        <f t="shared" si="63"/>
        <v>0</v>
      </c>
      <c r="DJ32">
        <v>819</v>
      </c>
      <c r="DK32">
        <v>172</v>
      </c>
      <c r="DM32">
        <v>970</v>
      </c>
      <c r="DN32">
        <v>970</v>
      </c>
      <c r="DO32">
        <v>0</v>
      </c>
      <c r="DP32">
        <v>0</v>
      </c>
      <c r="DQ32">
        <f t="shared" si="64"/>
        <v>208</v>
      </c>
      <c r="DR32">
        <f t="shared" si="65"/>
        <v>-272</v>
      </c>
      <c r="DS32">
        <f t="shared" si="66"/>
        <v>1</v>
      </c>
      <c r="DT32">
        <f t="shared" si="67"/>
        <v>0</v>
      </c>
      <c r="DU32">
        <v>860</v>
      </c>
      <c r="DV32">
        <v>110</v>
      </c>
      <c r="DW32">
        <v>-1</v>
      </c>
      <c r="DX32">
        <v>110</v>
      </c>
      <c r="DY32">
        <v>860</v>
      </c>
      <c r="DZ32">
        <v>485</v>
      </c>
      <c r="EA32">
        <v>23</v>
      </c>
    </row>
    <row r="33" spans="1:131" x14ac:dyDescent="0.3">
      <c r="A33">
        <f>E33-E32</f>
        <v>-27281.200000000001</v>
      </c>
      <c r="B33">
        <f>F33-F32</f>
        <v>-17380.599999999999</v>
      </c>
      <c r="C33">
        <f t="shared" si="0"/>
        <v>0</v>
      </c>
      <c r="D33">
        <f t="shared" si="1"/>
        <v>44661.8</v>
      </c>
      <c r="E33">
        <v>12833.8</v>
      </c>
      <c r="F33">
        <v>0</v>
      </c>
      <c r="H33">
        <f>L33-L32</f>
        <v>18970.099999999999</v>
      </c>
      <c r="I33">
        <f>M33-M32</f>
        <v>17650.7</v>
      </c>
      <c r="J33">
        <f t="shared" si="2"/>
        <v>0</v>
      </c>
      <c r="K33">
        <f t="shared" si="3"/>
        <v>36620.800000000003</v>
      </c>
      <c r="L33">
        <v>30847.1</v>
      </c>
      <c r="M33">
        <v>17650.7</v>
      </c>
      <c r="O33">
        <f t="shared" si="4"/>
        <v>0</v>
      </c>
      <c r="P33">
        <f t="shared" si="5"/>
        <v>0</v>
      </c>
      <c r="Q33">
        <f t="shared" si="6"/>
        <v>1</v>
      </c>
      <c r="R33">
        <f t="shared" si="7"/>
        <v>0</v>
      </c>
      <c r="S33">
        <v>41313.5</v>
      </c>
      <c r="T33">
        <v>0</v>
      </c>
      <c r="V33">
        <f t="shared" si="8"/>
        <v>-731</v>
      </c>
      <c r="W33">
        <f t="shared" si="9"/>
        <v>731</v>
      </c>
      <c r="X33">
        <f t="shared" si="10"/>
        <v>1</v>
      </c>
      <c r="Y33">
        <f t="shared" si="11"/>
        <v>0</v>
      </c>
      <c r="Z33">
        <v>40582.699999999997</v>
      </c>
      <c r="AA33">
        <v>731</v>
      </c>
      <c r="AC33">
        <f t="shared" si="12"/>
        <v>-0.5</v>
      </c>
      <c r="AD33">
        <f t="shared" si="13"/>
        <v>0</v>
      </c>
      <c r="AE33">
        <f t="shared" si="14"/>
        <v>1</v>
      </c>
      <c r="AF33">
        <f t="shared" si="15"/>
        <v>0</v>
      </c>
      <c r="AG33">
        <v>41313.9</v>
      </c>
      <c r="AH33">
        <v>0</v>
      </c>
      <c r="BE33">
        <f t="shared" si="28"/>
        <v>1020</v>
      </c>
      <c r="BF33">
        <f t="shared" si="29"/>
        <v>-799.5</v>
      </c>
      <c r="BG33">
        <f t="shared" si="30"/>
        <v>1</v>
      </c>
      <c r="BH33">
        <f t="shared" si="31"/>
        <v>0</v>
      </c>
      <c r="BI33">
        <v>9567.9</v>
      </c>
      <c r="BJ33">
        <v>2892.9</v>
      </c>
      <c r="BL33">
        <f t="shared" si="32"/>
        <v>4</v>
      </c>
      <c r="BM33">
        <f t="shared" si="33"/>
        <v>216.39999999999964</v>
      </c>
      <c r="BN33">
        <f t="shared" si="34"/>
        <v>0</v>
      </c>
      <c r="BO33">
        <f t="shared" si="35"/>
        <v>220.39999999999964</v>
      </c>
      <c r="BP33">
        <v>8099.3</v>
      </c>
      <c r="BQ33">
        <v>4360.8999999999996</v>
      </c>
      <c r="BS33">
        <f t="shared" si="36"/>
        <v>-1987</v>
      </c>
      <c r="BT33">
        <f t="shared" si="37"/>
        <v>2342.5</v>
      </c>
      <c r="BU33">
        <f t="shared" si="38"/>
        <v>1</v>
      </c>
      <c r="BV33">
        <f t="shared" si="39"/>
        <v>0</v>
      </c>
      <c r="BW33">
        <v>1752</v>
      </c>
      <c r="BX33">
        <v>38813</v>
      </c>
      <c r="BZ33">
        <f t="shared" si="40"/>
        <v>0</v>
      </c>
      <c r="CA33">
        <f t="shared" si="41"/>
        <v>304</v>
      </c>
      <c r="CB33">
        <f t="shared" si="42"/>
        <v>1</v>
      </c>
      <c r="CC33">
        <f t="shared" si="43"/>
        <v>0</v>
      </c>
      <c r="CD33">
        <v>0</v>
      </c>
      <c r="CE33">
        <v>40618</v>
      </c>
      <c r="CG33">
        <f t="shared" si="44"/>
        <v>1546.1</v>
      </c>
      <c r="CH33">
        <f t="shared" si="45"/>
        <v>352.70000000000005</v>
      </c>
      <c r="CI33">
        <f t="shared" si="46"/>
        <v>0</v>
      </c>
      <c r="CJ33">
        <f t="shared" si="47"/>
        <v>1898.8</v>
      </c>
      <c r="CK33">
        <v>2337.1999999999998</v>
      </c>
      <c r="CL33">
        <v>956.7</v>
      </c>
      <c r="CM33">
        <f t="shared" si="48"/>
        <v>486.40000000000003</v>
      </c>
      <c r="CN33">
        <f t="shared" si="49"/>
        <v>-597.90000000000009</v>
      </c>
      <c r="CO33">
        <f t="shared" si="50"/>
        <v>1</v>
      </c>
      <c r="CP33">
        <f t="shared" si="51"/>
        <v>0</v>
      </c>
      <c r="CQ33">
        <v>731.6</v>
      </c>
      <c r="CR33">
        <v>981.8</v>
      </c>
      <c r="CS33">
        <f t="shared" si="52"/>
        <v>326.70000000000005</v>
      </c>
      <c r="CT33">
        <f t="shared" si="53"/>
        <v>-333.19999999999982</v>
      </c>
      <c r="CU33">
        <f t="shared" si="54"/>
        <v>1</v>
      </c>
      <c r="CV33">
        <f t="shared" si="55"/>
        <v>0</v>
      </c>
      <c r="CW33">
        <v>852.6</v>
      </c>
      <c r="CX33">
        <v>2478.8000000000002</v>
      </c>
      <c r="CY33">
        <f t="shared" si="56"/>
        <v>2359.1999999999998</v>
      </c>
      <c r="CZ33">
        <f t="shared" si="57"/>
        <v>-578.39999999999964</v>
      </c>
      <c r="DA33">
        <f t="shared" si="58"/>
        <v>1</v>
      </c>
      <c r="DB33">
        <f t="shared" si="59"/>
        <v>0</v>
      </c>
      <c r="DC33">
        <f>scenarios!CQ33</f>
        <v>3921.3999999999996</v>
      </c>
      <c r="DD33">
        <f>scenarios!CR33</f>
        <v>4417.3</v>
      </c>
      <c r="DF33">
        <f t="shared" si="60"/>
        <v>87</v>
      </c>
      <c r="DG33">
        <f t="shared" si="61"/>
        <v>-57</v>
      </c>
      <c r="DH33">
        <f t="shared" si="62"/>
        <v>1</v>
      </c>
      <c r="DI33">
        <f t="shared" si="63"/>
        <v>0</v>
      </c>
      <c r="DJ33">
        <v>906</v>
      </c>
      <c r="DK33">
        <v>115</v>
      </c>
      <c r="DM33">
        <v>1071</v>
      </c>
      <c r="DN33">
        <v>1071</v>
      </c>
      <c r="DO33">
        <v>0</v>
      </c>
      <c r="DP33">
        <v>0</v>
      </c>
      <c r="DQ33">
        <f t="shared" si="64"/>
        <v>-83</v>
      </c>
      <c r="DR33">
        <f t="shared" si="65"/>
        <v>184</v>
      </c>
      <c r="DS33">
        <f t="shared" si="66"/>
        <v>1</v>
      </c>
      <c r="DT33">
        <f t="shared" si="67"/>
        <v>0</v>
      </c>
      <c r="DU33">
        <v>777</v>
      </c>
      <c r="DV33">
        <v>294</v>
      </c>
      <c r="DW33">
        <v>-1</v>
      </c>
      <c r="DX33">
        <v>294</v>
      </c>
      <c r="DY33">
        <v>777</v>
      </c>
      <c r="DZ33">
        <v>535.5</v>
      </c>
      <c r="EA33">
        <v>24</v>
      </c>
    </row>
    <row r="34" spans="1:131" x14ac:dyDescent="0.3">
      <c r="A34">
        <f>E34-E33</f>
        <v>58082.399999999994</v>
      </c>
      <c r="B34">
        <f>F34-F33</f>
        <v>17380.599999999999</v>
      </c>
      <c r="C34">
        <f t="shared" si="0"/>
        <v>0</v>
      </c>
      <c r="D34">
        <f t="shared" si="1"/>
        <v>75463</v>
      </c>
      <c r="E34">
        <v>70916.2</v>
      </c>
      <c r="F34">
        <v>17380.599999999999</v>
      </c>
      <c r="H34">
        <f>L34-L33</f>
        <v>-1814.1999999999971</v>
      </c>
      <c r="I34">
        <f>M34-M33</f>
        <v>-11052.5</v>
      </c>
      <c r="J34">
        <f t="shared" si="2"/>
        <v>0</v>
      </c>
      <c r="K34">
        <f t="shared" si="3"/>
        <v>12866.699999999997</v>
      </c>
      <c r="L34">
        <v>29032.9</v>
      </c>
      <c r="M34">
        <v>6598.2</v>
      </c>
      <c r="O34">
        <f t="shared" si="4"/>
        <v>0</v>
      </c>
      <c r="P34">
        <f t="shared" si="5"/>
        <v>0</v>
      </c>
      <c r="Q34">
        <f t="shared" si="6"/>
        <v>1</v>
      </c>
      <c r="R34">
        <f t="shared" si="7"/>
        <v>0</v>
      </c>
      <c r="S34">
        <v>41313.5</v>
      </c>
      <c r="T34">
        <v>0</v>
      </c>
      <c r="V34">
        <f t="shared" si="8"/>
        <v>0</v>
      </c>
      <c r="W34">
        <f t="shared" si="9"/>
        <v>0</v>
      </c>
      <c r="X34">
        <f t="shared" si="10"/>
        <v>1</v>
      </c>
      <c r="Y34">
        <f t="shared" si="11"/>
        <v>0</v>
      </c>
      <c r="Z34">
        <v>40582.699999999997</v>
      </c>
      <c r="AA34">
        <v>731</v>
      </c>
      <c r="AC34">
        <f t="shared" si="12"/>
        <v>-0.59999999999854481</v>
      </c>
      <c r="AD34">
        <f t="shared" si="13"/>
        <v>0</v>
      </c>
      <c r="AE34">
        <f t="shared" si="14"/>
        <v>1</v>
      </c>
      <c r="AF34">
        <f t="shared" si="15"/>
        <v>0</v>
      </c>
      <c r="AG34">
        <v>41313.300000000003</v>
      </c>
      <c r="AH34">
        <v>0</v>
      </c>
      <c r="BE34">
        <f t="shared" si="28"/>
        <v>-226.5</v>
      </c>
      <c r="BF34">
        <f t="shared" si="29"/>
        <v>205.5</v>
      </c>
      <c r="BG34">
        <f t="shared" si="30"/>
        <v>1</v>
      </c>
      <c r="BH34">
        <f t="shared" si="31"/>
        <v>0</v>
      </c>
      <c r="BI34">
        <v>9341.4</v>
      </c>
      <c r="BJ34">
        <v>3098.4</v>
      </c>
      <c r="BL34">
        <f t="shared" si="32"/>
        <v>5.3999999999996362</v>
      </c>
      <c r="BM34">
        <f t="shared" si="33"/>
        <v>-25.5</v>
      </c>
      <c r="BN34">
        <f t="shared" si="34"/>
        <v>1</v>
      </c>
      <c r="BO34">
        <f t="shared" si="35"/>
        <v>0</v>
      </c>
      <c r="BP34">
        <v>8104.7</v>
      </c>
      <c r="BQ34">
        <v>4335.3999999999996</v>
      </c>
      <c r="BS34">
        <f t="shared" si="36"/>
        <v>-989</v>
      </c>
      <c r="BT34">
        <f t="shared" si="37"/>
        <v>945</v>
      </c>
      <c r="BU34">
        <f t="shared" si="38"/>
        <v>1</v>
      </c>
      <c r="BV34">
        <f t="shared" si="39"/>
        <v>0</v>
      </c>
      <c r="BW34">
        <v>763</v>
      </c>
      <c r="BX34">
        <v>39758</v>
      </c>
      <c r="BZ34">
        <f t="shared" si="40"/>
        <v>0</v>
      </c>
      <c r="CA34">
        <f t="shared" si="41"/>
        <v>11.599999999998545</v>
      </c>
      <c r="CB34">
        <f t="shared" si="42"/>
        <v>1</v>
      </c>
      <c r="CC34">
        <f t="shared" si="43"/>
        <v>0</v>
      </c>
      <c r="CD34">
        <v>0</v>
      </c>
      <c r="CE34">
        <v>40629.599999999999</v>
      </c>
      <c r="CG34">
        <f t="shared" si="44"/>
        <v>-680.99999999999977</v>
      </c>
      <c r="CH34">
        <f t="shared" si="45"/>
        <v>-761.1</v>
      </c>
      <c r="CI34">
        <f t="shared" si="46"/>
        <v>0</v>
      </c>
      <c r="CJ34">
        <f t="shared" si="47"/>
        <v>1442.1</v>
      </c>
      <c r="CK34">
        <v>1656.2</v>
      </c>
      <c r="CL34">
        <v>195.6</v>
      </c>
      <c r="CM34">
        <f t="shared" si="48"/>
        <v>495.4</v>
      </c>
      <c r="CN34">
        <f t="shared" si="49"/>
        <v>-275.69999999999993</v>
      </c>
      <c r="CO34">
        <f t="shared" si="50"/>
        <v>1</v>
      </c>
      <c r="CP34">
        <f t="shared" si="51"/>
        <v>0</v>
      </c>
      <c r="CQ34">
        <v>1227</v>
      </c>
      <c r="CR34">
        <v>706.1</v>
      </c>
      <c r="CS34">
        <f t="shared" si="52"/>
        <v>0</v>
      </c>
      <c r="CT34">
        <f t="shared" si="53"/>
        <v>-910.20000000000027</v>
      </c>
      <c r="CU34">
        <f t="shared" si="54"/>
        <v>1</v>
      </c>
      <c r="CV34">
        <f t="shared" si="55"/>
        <v>0</v>
      </c>
      <c r="CW34">
        <v>852.6</v>
      </c>
      <c r="CX34">
        <v>1568.6</v>
      </c>
      <c r="CY34">
        <f t="shared" si="56"/>
        <v>-185.59999999999991</v>
      </c>
      <c r="CZ34">
        <f t="shared" si="57"/>
        <v>-1947</v>
      </c>
      <c r="DA34">
        <f t="shared" si="58"/>
        <v>0</v>
      </c>
      <c r="DB34">
        <f t="shared" si="59"/>
        <v>2132.6</v>
      </c>
      <c r="DC34">
        <f>scenarios!CQ34</f>
        <v>3735.7999999999997</v>
      </c>
      <c r="DD34">
        <f>scenarios!CR34</f>
        <v>2470.3000000000002</v>
      </c>
      <c r="DF34">
        <f t="shared" si="60"/>
        <v>78</v>
      </c>
      <c r="DG34">
        <f t="shared" si="61"/>
        <v>-115</v>
      </c>
      <c r="DH34">
        <f t="shared" si="62"/>
        <v>1</v>
      </c>
      <c r="DI34">
        <f t="shared" si="63"/>
        <v>0</v>
      </c>
      <c r="DJ34">
        <v>984</v>
      </c>
      <c r="DK34">
        <v>0</v>
      </c>
      <c r="DM34">
        <v>1077</v>
      </c>
      <c r="DN34">
        <v>1077</v>
      </c>
      <c r="DO34">
        <v>0</v>
      </c>
      <c r="DP34">
        <v>0</v>
      </c>
      <c r="DQ34">
        <f t="shared" si="64"/>
        <v>-80</v>
      </c>
      <c r="DR34">
        <f t="shared" si="65"/>
        <v>86</v>
      </c>
      <c r="DS34">
        <f t="shared" si="66"/>
        <v>1</v>
      </c>
      <c r="DT34">
        <f t="shared" si="67"/>
        <v>0</v>
      </c>
      <c r="DU34">
        <v>697</v>
      </c>
      <c r="DV34">
        <v>380</v>
      </c>
      <c r="DW34">
        <v>-1</v>
      </c>
      <c r="DX34">
        <v>380</v>
      </c>
      <c r="DY34">
        <v>697</v>
      </c>
      <c r="DZ34">
        <v>538.5</v>
      </c>
      <c r="EA34">
        <v>25</v>
      </c>
    </row>
    <row r="35" spans="1:131" x14ac:dyDescent="0.3">
      <c r="A35">
        <f>E35-E34</f>
        <v>-3080.0999999999913</v>
      </c>
      <c r="B35">
        <f>F35-F34</f>
        <v>-15913.899999999998</v>
      </c>
      <c r="C35">
        <f t="shared" si="0"/>
        <v>0</v>
      </c>
      <c r="D35">
        <f t="shared" si="1"/>
        <v>18993.999999999989</v>
      </c>
      <c r="E35">
        <v>67836.100000000006</v>
      </c>
      <c r="F35">
        <v>1466.7</v>
      </c>
      <c r="H35">
        <f>L35-L34</f>
        <v>12702.099999999999</v>
      </c>
      <c r="I35">
        <f>M35-M34</f>
        <v>36786.100000000006</v>
      </c>
      <c r="J35">
        <f t="shared" si="2"/>
        <v>0</v>
      </c>
      <c r="K35">
        <f t="shared" si="3"/>
        <v>49488.200000000004</v>
      </c>
      <c r="L35">
        <v>41735</v>
      </c>
      <c r="M35">
        <v>43384.3</v>
      </c>
      <c r="O35">
        <f t="shared" si="4"/>
        <v>-30</v>
      </c>
      <c r="P35">
        <f t="shared" si="5"/>
        <v>0</v>
      </c>
      <c r="Q35">
        <f t="shared" si="6"/>
        <v>1</v>
      </c>
      <c r="R35">
        <f t="shared" si="7"/>
        <v>0</v>
      </c>
      <c r="S35">
        <v>41283.5</v>
      </c>
      <c r="T35">
        <v>0</v>
      </c>
      <c r="V35">
        <f t="shared" si="8"/>
        <v>-30</v>
      </c>
      <c r="W35">
        <f t="shared" si="9"/>
        <v>0</v>
      </c>
      <c r="X35">
        <f t="shared" si="10"/>
        <v>1</v>
      </c>
      <c r="Y35">
        <f t="shared" si="11"/>
        <v>0</v>
      </c>
      <c r="Z35">
        <v>40552.699999999997</v>
      </c>
      <c r="AA35">
        <v>731</v>
      </c>
      <c r="AC35">
        <f t="shared" si="12"/>
        <v>-30.400000000001455</v>
      </c>
      <c r="AD35">
        <f t="shared" si="13"/>
        <v>0</v>
      </c>
      <c r="AE35">
        <f t="shared" si="14"/>
        <v>1</v>
      </c>
      <c r="AF35">
        <f t="shared" si="15"/>
        <v>0</v>
      </c>
      <c r="AG35">
        <v>41282.9</v>
      </c>
      <c r="AH35">
        <v>0</v>
      </c>
      <c r="BE35">
        <f t="shared" si="28"/>
        <v>-1387.2999999999993</v>
      </c>
      <c r="BF35">
        <f t="shared" si="29"/>
        <v>918</v>
      </c>
      <c r="BG35">
        <f t="shared" si="30"/>
        <v>1</v>
      </c>
      <c r="BH35">
        <f t="shared" si="31"/>
        <v>0</v>
      </c>
      <c r="BI35">
        <v>7954.1</v>
      </c>
      <c r="BJ35">
        <v>4016.4</v>
      </c>
      <c r="BL35">
        <f t="shared" si="32"/>
        <v>-8.8999999999996362</v>
      </c>
      <c r="BM35">
        <f t="shared" si="33"/>
        <v>-460.99999999999955</v>
      </c>
      <c r="BN35">
        <f t="shared" si="34"/>
        <v>0</v>
      </c>
      <c r="BO35">
        <f t="shared" si="35"/>
        <v>469.89999999999918</v>
      </c>
      <c r="BP35">
        <v>8095.8</v>
      </c>
      <c r="BQ35">
        <v>3874.4</v>
      </c>
      <c r="BS35">
        <f t="shared" si="36"/>
        <v>160.5</v>
      </c>
      <c r="BT35">
        <f t="shared" si="37"/>
        <v>-584</v>
      </c>
      <c r="BU35">
        <f t="shared" si="38"/>
        <v>1</v>
      </c>
      <c r="BV35">
        <f t="shared" si="39"/>
        <v>0</v>
      </c>
      <c r="BW35">
        <v>923.5</v>
      </c>
      <c r="BX35">
        <v>39174</v>
      </c>
      <c r="BZ35">
        <f t="shared" si="40"/>
        <v>0</v>
      </c>
      <c r="CA35">
        <f t="shared" si="41"/>
        <v>20.80000000000291</v>
      </c>
      <c r="CB35">
        <f t="shared" si="42"/>
        <v>1</v>
      </c>
      <c r="CC35">
        <f t="shared" si="43"/>
        <v>0</v>
      </c>
      <c r="CD35">
        <v>0</v>
      </c>
      <c r="CE35">
        <v>40650.400000000001</v>
      </c>
      <c r="CG35">
        <f t="shared" si="44"/>
        <v>-484.79999999999995</v>
      </c>
      <c r="CH35">
        <f t="shared" si="45"/>
        <v>907.69999999999993</v>
      </c>
      <c r="CI35">
        <f t="shared" si="46"/>
        <v>1</v>
      </c>
      <c r="CJ35">
        <f t="shared" si="47"/>
        <v>0</v>
      </c>
      <c r="CK35">
        <v>1171.4000000000001</v>
      </c>
      <c r="CL35">
        <v>1103.3</v>
      </c>
      <c r="CM35">
        <f t="shared" si="48"/>
        <v>138.09999999999991</v>
      </c>
      <c r="CN35">
        <f t="shared" si="49"/>
        <v>109.10000000000002</v>
      </c>
      <c r="CO35">
        <f t="shared" si="50"/>
        <v>0</v>
      </c>
      <c r="CP35">
        <f t="shared" si="51"/>
        <v>247.19999999999993</v>
      </c>
      <c r="CQ35">
        <v>1365.1</v>
      </c>
      <c r="CR35">
        <v>815.2</v>
      </c>
      <c r="CS35">
        <f t="shared" si="52"/>
        <v>48.5</v>
      </c>
      <c r="CT35">
        <f t="shared" si="53"/>
        <v>536.40000000000009</v>
      </c>
      <c r="CU35">
        <f t="shared" si="54"/>
        <v>0</v>
      </c>
      <c r="CV35">
        <f t="shared" si="55"/>
        <v>584.90000000000009</v>
      </c>
      <c r="CW35">
        <v>901.1</v>
      </c>
      <c r="CX35">
        <v>2105</v>
      </c>
      <c r="CY35">
        <f t="shared" si="56"/>
        <v>-298.19999999999982</v>
      </c>
      <c r="CZ35">
        <f t="shared" si="57"/>
        <v>1553.1999999999998</v>
      </c>
      <c r="DA35">
        <f t="shared" si="58"/>
        <v>1</v>
      </c>
      <c r="DB35">
        <f t="shared" si="59"/>
        <v>0</v>
      </c>
      <c r="DC35">
        <f>scenarios!CQ35</f>
        <v>3437.6</v>
      </c>
      <c r="DD35">
        <f>scenarios!CR35</f>
        <v>4023.5</v>
      </c>
      <c r="DF35">
        <f t="shared" si="60"/>
        <v>-24</v>
      </c>
      <c r="DG35">
        <f t="shared" si="61"/>
        <v>0</v>
      </c>
      <c r="DH35">
        <f t="shared" si="62"/>
        <v>1</v>
      </c>
      <c r="DI35">
        <f t="shared" si="63"/>
        <v>0</v>
      </c>
      <c r="DJ35">
        <v>960</v>
      </c>
      <c r="DK35">
        <v>0</v>
      </c>
      <c r="DM35">
        <v>930</v>
      </c>
      <c r="DN35">
        <v>930</v>
      </c>
      <c r="DO35">
        <v>0</v>
      </c>
      <c r="DP35">
        <v>0</v>
      </c>
      <c r="DQ35">
        <f t="shared" si="64"/>
        <v>-389</v>
      </c>
      <c r="DR35">
        <f t="shared" si="65"/>
        <v>242</v>
      </c>
      <c r="DS35">
        <f t="shared" si="66"/>
        <v>1</v>
      </c>
      <c r="DT35">
        <f t="shared" si="67"/>
        <v>0</v>
      </c>
      <c r="DU35">
        <v>308</v>
      </c>
      <c r="DV35">
        <v>622</v>
      </c>
      <c r="DW35">
        <v>1</v>
      </c>
      <c r="DX35">
        <v>308</v>
      </c>
      <c r="DY35">
        <v>622</v>
      </c>
      <c r="DZ35">
        <v>465</v>
      </c>
      <c r="EA35">
        <v>26</v>
      </c>
    </row>
    <row r="36" spans="1:131" x14ac:dyDescent="0.3">
      <c r="A36">
        <f>E36-E35</f>
        <v>-62482.3</v>
      </c>
      <c r="B36">
        <f>F36-F35</f>
        <v>17820.599999999999</v>
      </c>
      <c r="C36">
        <f t="shared" si="0"/>
        <v>1</v>
      </c>
      <c r="D36">
        <f t="shared" si="1"/>
        <v>0</v>
      </c>
      <c r="E36">
        <v>5353.8</v>
      </c>
      <c r="F36">
        <v>19287.3</v>
      </c>
      <c r="H36">
        <f>L36-L35</f>
        <v>-15671.399999999998</v>
      </c>
      <c r="I36">
        <f>M36-M35</f>
        <v>-9073.0000000000073</v>
      </c>
      <c r="J36">
        <f t="shared" si="2"/>
        <v>0</v>
      </c>
      <c r="K36">
        <f t="shared" si="3"/>
        <v>24744.400000000005</v>
      </c>
      <c r="L36">
        <v>26063.600000000002</v>
      </c>
      <c r="M36">
        <v>34311.299999999996</v>
      </c>
      <c r="O36">
        <f t="shared" si="4"/>
        <v>-14.5</v>
      </c>
      <c r="P36">
        <f t="shared" si="5"/>
        <v>0</v>
      </c>
      <c r="Q36">
        <f t="shared" si="6"/>
        <v>1</v>
      </c>
      <c r="R36">
        <f t="shared" si="7"/>
        <v>0</v>
      </c>
      <c r="S36">
        <v>41269</v>
      </c>
      <c r="T36">
        <v>0</v>
      </c>
      <c r="V36">
        <f t="shared" si="8"/>
        <v>-15</v>
      </c>
      <c r="W36">
        <f t="shared" si="9"/>
        <v>0</v>
      </c>
      <c r="X36">
        <f t="shared" si="10"/>
        <v>1</v>
      </c>
      <c r="Y36">
        <f t="shared" si="11"/>
        <v>0</v>
      </c>
      <c r="Z36">
        <v>40537.699999999997</v>
      </c>
      <c r="AA36">
        <v>731</v>
      </c>
      <c r="AC36">
        <f t="shared" si="12"/>
        <v>-14.400000000001455</v>
      </c>
      <c r="AD36">
        <f t="shared" si="13"/>
        <v>0</v>
      </c>
      <c r="AE36">
        <f t="shared" si="14"/>
        <v>1</v>
      </c>
      <c r="AF36">
        <f t="shared" si="15"/>
        <v>0</v>
      </c>
      <c r="AG36">
        <v>41268.5</v>
      </c>
      <c r="AH36">
        <v>0</v>
      </c>
      <c r="BE36">
        <f t="shared" si="28"/>
        <v>-1973.4000000000005</v>
      </c>
      <c r="BF36">
        <f t="shared" si="29"/>
        <v>1264.2999999999997</v>
      </c>
      <c r="BG36">
        <f t="shared" si="30"/>
        <v>1</v>
      </c>
      <c r="BH36">
        <f t="shared" si="31"/>
        <v>0</v>
      </c>
      <c r="BI36">
        <v>5980.7</v>
      </c>
      <c r="BJ36">
        <v>5280.7</v>
      </c>
      <c r="BL36">
        <f t="shared" si="32"/>
        <v>-834.5</v>
      </c>
      <c r="BM36">
        <f t="shared" si="33"/>
        <v>123</v>
      </c>
      <c r="BN36">
        <f t="shared" si="34"/>
        <v>1</v>
      </c>
      <c r="BO36">
        <f t="shared" si="35"/>
        <v>0</v>
      </c>
      <c r="BP36">
        <v>7261.3</v>
      </c>
      <c r="BQ36">
        <v>3997.4</v>
      </c>
      <c r="BS36">
        <f t="shared" si="36"/>
        <v>-596</v>
      </c>
      <c r="BT36">
        <f t="shared" si="37"/>
        <v>388.5</v>
      </c>
      <c r="BU36">
        <f t="shared" si="38"/>
        <v>1</v>
      </c>
      <c r="BV36">
        <f t="shared" si="39"/>
        <v>0</v>
      </c>
      <c r="BW36">
        <v>327.5</v>
      </c>
      <c r="BX36">
        <v>39562.5</v>
      </c>
      <c r="BZ36">
        <f t="shared" si="40"/>
        <v>3693.4</v>
      </c>
      <c r="CA36">
        <f t="shared" si="41"/>
        <v>-3598.3000000000029</v>
      </c>
      <c r="CB36">
        <f t="shared" si="42"/>
        <v>1</v>
      </c>
      <c r="CC36">
        <f t="shared" si="43"/>
        <v>0</v>
      </c>
      <c r="CD36">
        <v>3693.4</v>
      </c>
      <c r="CE36">
        <v>37052.1</v>
      </c>
      <c r="CG36">
        <f t="shared" si="44"/>
        <v>1902.2999999999997</v>
      </c>
      <c r="CH36">
        <f t="shared" si="45"/>
        <v>-1040.3</v>
      </c>
      <c r="CI36">
        <f t="shared" si="46"/>
        <v>1</v>
      </c>
      <c r="CJ36">
        <f t="shared" si="47"/>
        <v>0</v>
      </c>
      <c r="CK36">
        <v>3073.7</v>
      </c>
      <c r="CL36">
        <v>63</v>
      </c>
      <c r="CM36">
        <f t="shared" si="48"/>
        <v>351.30000000000018</v>
      </c>
      <c r="CN36">
        <f t="shared" si="49"/>
        <v>-671.6</v>
      </c>
      <c r="CO36">
        <f t="shared" si="50"/>
        <v>1</v>
      </c>
      <c r="CP36">
        <f t="shared" si="51"/>
        <v>0</v>
      </c>
      <c r="CQ36">
        <v>1716.4</v>
      </c>
      <c r="CR36">
        <v>143.6</v>
      </c>
      <c r="CS36">
        <f t="shared" si="52"/>
        <v>498.9</v>
      </c>
      <c r="CT36">
        <f t="shared" si="53"/>
        <v>-270.70000000000005</v>
      </c>
      <c r="CU36">
        <f t="shared" si="54"/>
        <v>1</v>
      </c>
      <c r="CV36">
        <f t="shared" si="55"/>
        <v>0</v>
      </c>
      <c r="CW36">
        <v>1400</v>
      </c>
      <c r="CX36">
        <v>1834.3</v>
      </c>
      <c r="CY36">
        <f t="shared" si="56"/>
        <v>2752.5000000000005</v>
      </c>
      <c r="CZ36">
        <f t="shared" si="57"/>
        <v>-1982.6000000000001</v>
      </c>
      <c r="DA36">
        <f t="shared" si="58"/>
        <v>1</v>
      </c>
      <c r="DB36">
        <f t="shared" si="59"/>
        <v>0</v>
      </c>
      <c r="DC36">
        <f>scenarios!CQ36</f>
        <v>6190.1</v>
      </c>
      <c r="DD36">
        <f>scenarios!CR36</f>
        <v>2040.8999999999999</v>
      </c>
      <c r="DF36">
        <f t="shared" si="60"/>
        <v>-17</v>
      </c>
      <c r="DG36">
        <f t="shared" si="61"/>
        <v>0</v>
      </c>
      <c r="DH36">
        <f t="shared" si="62"/>
        <v>1</v>
      </c>
      <c r="DI36">
        <f t="shared" si="63"/>
        <v>0</v>
      </c>
      <c r="DJ36">
        <v>943</v>
      </c>
      <c r="DK36">
        <v>0</v>
      </c>
      <c r="DM36">
        <v>1052</v>
      </c>
      <c r="DN36">
        <v>1052</v>
      </c>
      <c r="DO36">
        <v>0</v>
      </c>
      <c r="DP36">
        <v>0</v>
      </c>
      <c r="DQ36">
        <f t="shared" si="64"/>
        <v>659</v>
      </c>
      <c r="DR36">
        <f t="shared" si="65"/>
        <v>-537</v>
      </c>
      <c r="DS36">
        <f t="shared" si="66"/>
        <v>1</v>
      </c>
      <c r="DT36">
        <f t="shared" si="67"/>
        <v>0</v>
      </c>
      <c r="DU36">
        <v>967</v>
      </c>
      <c r="DV36">
        <v>85</v>
      </c>
      <c r="DW36">
        <v>-1</v>
      </c>
      <c r="DX36">
        <v>85</v>
      </c>
      <c r="DY36">
        <v>967</v>
      </c>
      <c r="DZ36">
        <v>526</v>
      </c>
      <c r="EA36">
        <v>27</v>
      </c>
    </row>
    <row r="37" spans="1:131" x14ac:dyDescent="0.3">
      <c r="A37">
        <f>E37-E36</f>
        <v>43928.2</v>
      </c>
      <c r="B37">
        <f>F37-F36</f>
        <v>-19287.3</v>
      </c>
      <c r="C37">
        <f t="shared" si="0"/>
        <v>1</v>
      </c>
      <c r="D37">
        <f t="shared" si="1"/>
        <v>0</v>
      </c>
      <c r="E37">
        <v>49282</v>
      </c>
      <c r="F37">
        <v>0</v>
      </c>
      <c r="H37">
        <f>L37-L36</f>
        <v>29692.099999999995</v>
      </c>
      <c r="I37">
        <f>M37-M36</f>
        <v>8907.7000000000044</v>
      </c>
      <c r="J37">
        <f t="shared" si="2"/>
        <v>0</v>
      </c>
      <c r="K37">
        <f t="shared" si="3"/>
        <v>38599.800000000003</v>
      </c>
      <c r="L37">
        <v>55755.7</v>
      </c>
      <c r="M37">
        <v>43219</v>
      </c>
      <c r="O37">
        <f t="shared" si="4"/>
        <v>-208.5</v>
      </c>
      <c r="P37">
        <f t="shared" si="5"/>
        <v>0</v>
      </c>
      <c r="Q37">
        <f t="shared" si="6"/>
        <v>1</v>
      </c>
      <c r="R37">
        <f t="shared" si="7"/>
        <v>0</v>
      </c>
      <c r="S37">
        <v>41060.5</v>
      </c>
      <c r="T37">
        <v>0</v>
      </c>
      <c r="V37">
        <f t="shared" si="8"/>
        <v>-208</v>
      </c>
      <c r="W37">
        <f t="shared" si="9"/>
        <v>0</v>
      </c>
      <c r="X37">
        <f t="shared" si="10"/>
        <v>1</v>
      </c>
      <c r="Y37">
        <f t="shared" si="11"/>
        <v>0</v>
      </c>
      <c r="Z37">
        <v>40329.699999999997</v>
      </c>
      <c r="AA37">
        <v>731</v>
      </c>
      <c r="AC37">
        <f t="shared" si="12"/>
        <v>-208.5</v>
      </c>
      <c r="AD37">
        <f t="shared" si="13"/>
        <v>0</v>
      </c>
      <c r="AE37">
        <f t="shared" si="14"/>
        <v>1</v>
      </c>
      <c r="AF37">
        <f t="shared" si="15"/>
        <v>0</v>
      </c>
      <c r="AG37">
        <v>41060</v>
      </c>
      <c r="AH37">
        <v>0</v>
      </c>
      <c r="BE37">
        <f t="shared" si="28"/>
        <v>-1704.8999999999996</v>
      </c>
      <c r="BF37">
        <f t="shared" si="29"/>
        <v>1324.4000000000005</v>
      </c>
      <c r="BG37">
        <f t="shared" si="30"/>
        <v>1</v>
      </c>
      <c r="BH37">
        <f t="shared" si="31"/>
        <v>0</v>
      </c>
      <c r="BI37">
        <v>4275.8</v>
      </c>
      <c r="BJ37">
        <v>6605.1</v>
      </c>
      <c r="BL37">
        <f t="shared" si="32"/>
        <v>-271</v>
      </c>
      <c r="BM37">
        <f t="shared" si="33"/>
        <v>-108.40000000000009</v>
      </c>
      <c r="BN37">
        <f t="shared" si="34"/>
        <v>0</v>
      </c>
      <c r="BO37">
        <f t="shared" si="35"/>
        <v>379.40000000000009</v>
      </c>
      <c r="BP37">
        <v>6990.3</v>
      </c>
      <c r="BQ37">
        <v>3889</v>
      </c>
      <c r="BS37">
        <f t="shared" si="36"/>
        <v>887</v>
      </c>
      <c r="BT37">
        <f t="shared" si="37"/>
        <v>-462.5</v>
      </c>
      <c r="BU37">
        <f t="shared" si="38"/>
        <v>1</v>
      </c>
      <c r="BV37">
        <f t="shared" si="39"/>
        <v>0</v>
      </c>
      <c r="BW37">
        <v>1214.5</v>
      </c>
      <c r="BX37">
        <v>39100</v>
      </c>
      <c r="BZ37">
        <f t="shared" si="40"/>
        <v>0</v>
      </c>
      <c r="CA37">
        <f t="shared" si="41"/>
        <v>380.5</v>
      </c>
      <c r="CB37">
        <f t="shared" si="42"/>
        <v>1</v>
      </c>
      <c r="CC37">
        <f t="shared" si="43"/>
        <v>0</v>
      </c>
      <c r="CD37">
        <v>3693.4</v>
      </c>
      <c r="CE37">
        <v>37432.6</v>
      </c>
      <c r="CG37">
        <f t="shared" si="44"/>
        <v>-87.5</v>
      </c>
      <c r="CH37">
        <f t="shared" si="45"/>
        <v>698.1</v>
      </c>
      <c r="CI37">
        <f t="shared" si="46"/>
        <v>1</v>
      </c>
      <c r="CJ37">
        <f t="shared" si="47"/>
        <v>0</v>
      </c>
      <c r="CK37">
        <v>2986.2</v>
      </c>
      <c r="CL37">
        <v>761.1</v>
      </c>
      <c r="CM37">
        <f t="shared" si="48"/>
        <v>-351.30000000000018</v>
      </c>
      <c r="CN37">
        <f t="shared" si="49"/>
        <v>-143.6</v>
      </c>
      <c r="CO37">
        <f t="shared" si="50"/>
        <v>0</v>
      </c>
      <c r="CP37">
        <f t="shared" si="51"/>
        <v>494.9000000000002</v>
      </c>
      <c r="CQ37">
        <v>1365.1</v>
      </c>
      <c r="CR37">
        <v>0</v>
      </c>
      <c r="CS37">
        <f t="shared" si="52"/>
        <v>-675</v>
      </c>
      <c r="CT37">
        <f t="shared" si="53"/>
        <v>-1248.4000000000001</v>
      </c>
      <c r="CU37">
        <f t="shared" si="54"/>
        <v>0</v>
      </c>
      <c r="CV37">
        <f t="shared" si="55"/>
        <v>1923.4</v>
      </c>
      <c r="CW37">
        <v>725</v>
      </c>
      <c r="CX37">
        <v>585.9</v>
      </c>
      <c r="CY37">
        <f t="shared" si="56"/>
        <v>-1113.8000000000011</v>
      </c>
      <c r="CZ37">
        <f t="shared" si="57"/>
        <v>-693.89999999999986</v>
      </c>
      <c r="DA37">
        <f t="shared" si="58"/>
        <v>0</v>
      </c>
      <c r="DB37">
        <f t="shared" si="59"/>
        <v>1807.700000000001</v>
      </c>
      <c r="DC37">
        <f>scenarios!CQ37</f>
        <v>5076.2999999999993</v>
      </c>
      <c r="DD37">
        <f>scenarios!CR37</f>
        <v>1347</v>
      </c>
      <c r="DF37">
        <f t="shared" si="60"/>
        <v>-107</v>
      </c>
      <c r="DG37">
        <f t="shared" si="61"/>
        <v>115</v>
      </c>
      <c r="DH37">
        <f t="shared" si="62"/>
        <v>1</v>
      </c>
      <c r="DI37">
        <f t="shared" si="63"/>
        <v>0</v>
      </c>
      <c r="DJ37">
        <v>836</v>
      </c>
      <c r="DK37">
        <v>115</v>
      </c>
      <c r="DM37">
        <v>974</v>
      </c>
      <c r="DN37">
        <v>974</v>
      </c>
      <c r="DO37">
        <v>0</v>
      </c>
      <c r="DP37">
        <v>0</v>
      </c>
      <c r="DQ37">
        <f t="shared" si="64"/>
        <v>-141</v>
      </c>
      <c r="DR37">
        <f t="shared" si="65"/>
        <v>63</v>
      </c>
      <c r="DS37">
        <f t="shared" si="66"/>
        <v>1</v>
      </c>
      <c r="DT37">
        <f t="shared" si="67"/>
        <v>0</v>
      </c>
      <c r="DU37">
        <v>826</v>
      </c>
      <c r="DV37">
        <v>148</v>
      </c>
      <c r="DW37">
        <v>-1</v>
      </c>
      <c r="DX37">
        <v>148</v>
      </c>
      <c r="DY37">
        <v>826</v>
      </c>
      <c r="DZ37">
        <v>487</v>
      </c>
      <c r="EA37">
        <v>28</v>
      </c>
    </row>
    <row r="38" spans="1:131" x14ac:dyDescent="0.3">
      <c r="A38">
        <f>E38-E37</f>
        <v>-29701.200000000001</v>
      </c>
      <c r="B38">
        <f>F38-F37</f>
        <v>1466.7</v>
      </c>
      <c r="C38">
        <f t="shared" si="0"/>
        <v>1</v>
      </c>
      <c r="D38">
        <f t="shared" si="1"/>
        <v>0</v>
      </c>
      <c r="E38">
        <v>19580.8</v>
      </c>
      <c r="F38">
        <v>1466.7</v>
      </c>
      <c r="H38">
        <f>L38-L37</f>
        <v>-37940.199999999997</v>
      </c>
      <c r="I38">
        <f>M38-M37</f>
        <v>-24248.9</v>
      </c>
      <c r="J38">
        <f t="shared" si="2"/>
        <v>0</v>
      </c>
      <c r="K38">
        <f t="shared" si="3"/>
        <v>62189.1</v>
      </c>
      <c r="L38">
        <v>17815.5</v>
      </c>
      <c r="M38">
        <v>18970.099999999999</v>
      </c>
      <c r="O38">
        <f t="shared" si="4"/>
        <v>-290</v>
      </c>
      <c r="P38">
        <f t="shared" si="5"/>
        <v>0</v>
      </c>
      <c r="Q38">
        <f t="shared" si="6"/>
        <v>1</v>
      </c>
      <c r="R38">
        <f t="shared" si="7"/>
        <v>0</v>
      </c>
      <c r="S38">
        <v>40770.5</v>
      </c>
      <c r="T38">
        <v>0</v>
      </c>
      <c r="V38">
        <f t="shared" si="8"/>
        <v>-290</v>
      </c>
      <c r="W38">
        <f t="shared" si="9"/>
        <v>0</v>
      </c>
      <c r="X38">
        <f t="shared" si="10"/>
        <v>1</v>
      </c>
      <c r="Y38">
        <f t="shared" si="11"/>
        <v>0</v>
      </c>
      <c r="Z38">
        <v>40039.699999999997</v>
      </c>
      <c r="AA38">
        <v>731</v>
      </c>
      <c r="AC38">
        <f t="shared" si="12"/>
        <v>-528.09999999999854</v>
      </c>
      <c r="AD38">
        <f t="shared" si="13"/>
        <v>239</v>
      </c>
      <c r="AE38">
        <f t="shared" si="14"/>
        <v>1</v>
      </c>
      <c r="AF38">
        <f t="shared" si="15"/>
        <v>0</v>
      </c>
      <c r="AG38">
        <v>40531.9</v>
      </c>
      <c r="AH38">
        <v>239</v>
      </c>
      <c r="BE38">
        <f t="shared" si="28"/>
        <v>-1398.9</v>
      </c>
      <c r="BF38">
        <f t="shared" si="29"/>
        <v>588.5</v>
      </c>
      <c r="BG38">
        <f t="shared" si="30"/>
        <v>1</v>
      </c>
      <c r="BH38">
        <f t="shared" si="31"/>
        <v>0</v>
      </c>
      <c r="BI38">
        <v>2876.9</v>
      </c>
      <c r="BJ38">
        <v>7193.6</v>
      </c>
      <c r="BL38">
        <f t="shared" si="32"/>
        <v>-746.40000000000055</v>
      </c>
      <c r="BM38">
        <f t="shared" si="33"/>
        <v>-63.5</v>
      </c>
      <c r="BN38">
        <f t="shared" si="34"/>
        <v>0</v>
      </c>
      <c r="BO38">
        <f t="shared" si="35"/>
        <v>809.90000000000055</v>
      </c>
      <c r="BP38">
        <v>6243.9</v>
      </c>
      <c r="BQ38">
        <v>3825.5</v>
      </c>
      <c r="BS38">
        <f t="shared" si="36"/>
        <v>1790.5</v>
      </c>
      <c r="BT38">
        <f t="shared" si="37"/>
        <v>-1487</v>
      </c>
      <c r="BU38">
        <f t="shared" si="38"/>
        <v>1</v>
      </c>
      <c r="BV38">
        <f t="shared" si="39"/>
        <v>0</v>
      </c>
      <c r="BW38">
        <v>3005</v>
      </c>
      <c r="BX38">
        <v>37613</v>
      </c>
      <c r="BZ38">
        <f t="shared" si="40"/>
        <v>13097.4</v>
      </c>
      <c r="CA38">
        <f t="shared" si="41"/>
        <v>-12202.400000000001</v>
      </c>
      <c r="CB38">
        <f t="shared" si="42"/>
        <v>1</v>
      </c>
      <c r="CC38">
        <f t="shared" si="43"/>
        <v>0</v>
      </c>
      <c r="CD38">
        <v>16790.8</v>
      </c>
      <c r="CE38">
        <v>25230.199999999997</v>
      </c>
      <c r="CG38">
        <f t="shared" si="44"/>
        <v>-113.09999999999991</v>
      </c>
      <c r="CH38">
        <f t="shared" si="45"/>
        <v>-688.5</v>
      </c>
      <c r="CI38">
        <f t="shared" si="46"/>
        <v>0</v>
      </c>
      <c r="CJ38">
        <f t="shared" si="47"/>
        <v>801.59999999999991</v>
      </c>
      <c r="CK38">
        <v>2873.1</v>
      </c>
      <c r="CL38">
        <v>72.599999999999994</v>
      </c>
      <c r="CM38">
        <f t="shared" si="48"/>
        <v>0</v>
      </c>
      <c r="CN38">
        <f t="shared" si="49"/>
        <v>207.1</v>
      </c>
      <c r="CO38">
        <f t="shared" si="50"/>
        <v>1</v>
      </c>
      <c r="CP38">
        <f t="shared" si="51"/>
        <v>0</v>
      </c>
      <c r="CQ38">
        <v>1365.1</v>
      </c>
      <c r="CR38">
        <v>207.1</v>
      </c>
      <c r="CS38">
        <f t="shared" si="52"/>
        <v>348.29999999999995</v>
      </c>
      <c r="CT38">
        <f t="shared" si="53"/>
        <v>593.4</v>
      </c>
      <c r="CU38">
        <f t="shared" si="54"/>
        <v>0</v>
      </c>
      <c r="CV38">
        <f t="shared" si="55"/>
        <v>941.69999999999993</v>
      </c>
      <c r="CW38">
        <v>1073.3</v>
      </c>
      <c r="CX38">
        <v>1179.3</v>
      </c>
      <c r="CY38">
        <f t="shared" si="56"/>
        <v>235.20000000000073</v>
      </c>
      <c r="CZ38">
        <f t="shared" si="57"/>
        <v>112</v>
      </c>
      <c r="DA38">
        <f t="shared" si="58"/>
        <v>0</v>
      </c>
      <c r="DB38">
        <f t="shared" si="59"/>
        <v>347.20000000000073</v>
      </c>
      <c r="DC38">
        <f>scenarios!CQ38</f>
        <v>5311.5</v>
      </c>
      <c r="DD38">
        <f>scenarios!CR38</f>
        <v>1459</v>
      </c>
      <c r="DF38">
        <f t="shared" si="60"/>
        <v>-53</v>
      </c>
      <c r="DG38">
        <f t="shared" si="61"/>
        <v>57</v>
      </c>
      <c r="DH38">
        <f t="shared" si="62"/>
        <v>1</v>
      </c>
      <c r="DI38">
        <f t="shared" si="63"/>
        <v>0</v>
      </c>
      <c r="DJ38">
        <v>783</v>
      </c>
      <c r="DK38">
        <v>172</v>
      </c>
      <c r="DM38">
        <v>1044</v>
      </c>
      <c r="DN38">
        <v>1044</v>
      </c>
      <c r="DO38">
        <v>0</v>
      </c>
      <c r="DP38">
        <v>0</v>
      </c>
      <c r="DQ38">
        <f t="shared" si="64"/>
        <v>-4</v>
      </c>
      <c r="DR38">
        <f t="shared" si="65"/>
        <v>74</v>
      </c>
      <c r="DS38">
        <f t="shared" si="66"/>
        <v>1</v>
      </c>
      <c r="DT38">
        <f t="shared" si="67"/>
        <v>0</v>
      </c>
      <c r="DU38">
        <v>822</v>
      </c>
      <c r="DV38">
        <v>222</v>
      </c>
      <c r="DW38">
        <v>-1</v>
      </c>
      <c r="DX38">
        <v>222</v>
      </c>
      <c r="DY38">
        <v>822</v>
      </c>
      <c r="DZ38">
        <v>522</v>
      </c>
      <c r="EA38">
        <v>29</v>
      </c>
    </row>
    <row r="39" spans="1:131" x14ac:dyDescent="0.3">
      <c r="A39">
        <f>E39-E38</f>
        <v>23100.899999999998</v>
      </c>
      <c r="B39">
        <f>F39-F38</f>
        <v>1026.7</v>
      </c>
      <c r="C39">
        <f t="shared" si="0"/>
        <v>0</v>
      </c>
      <c r="D39">
        <f t="shared" si="1"/>
        <v>24127.599999999999</v>
      </c>
      <c r="E39">
        <v>42681.7</v>
      </c>
      <c r="F39">
        <v>2493.4</v>
      </c>
      <c r="H39">
        <f>L39-L38</f>
        <v>34146.400000000001</v>
      </c>
      <c r="I39">
        <f>M39-M38</f>
        <v>18145.599999999999</v>
      </c>
      <c r="J39">
        <f t="shared" si="2"/>
        <v>0</v>
      </c>
      <c r="K39">
        <f t="shared" si="3"/>
        <v>52292</v>
      </c>
      <c r="L39">
        <v>51961.9</v>
      </c>
      <c r="M39">
        <v>37115.699999999997</v>
      </c>
      <c r="O39">
        <f t="shared" si="4"/>
        <v>-1033.5</v>
      </c>
      <c r="P39">
        <f t="shared" si="5"/>
        <v>1463</v>
      </c>
      <c r="Q39">
        <f t="shared" si="6"/>
        <v>1</v>
      </c>
      <c r="R39">
        <f t="shared" si="7"/>
        <v>0</v>
      </c>
      <c r="S39">
        <v>39737</v>
      </c>
      <c r="T39">
        <v>1463</v>
      </c>
      <c r="V39">
        <f t="shared" si="8"/>
        <v>427.5</v>
      </c>
      <c r="W39">
        <f t="shared" si="9"/>
        <v>2.5</v>
      </c>
      <c r="X39">
        <f t="shared" si="10"/>
        <v>0</v>
      </c>
      <c r="Y39">
        <f t="shared" si="11"/>
        <v>430</v>
      </c>
      <c r="Z39">
        <v>40467.199999999997</v>
      </c>
      <c r="AA39">
        <v>733.5</v>
      </c>
      <c r="AC39">
        <f t="shared" si="12"/>
        <v>-4758.4000000000015</v>
      </c>
      <c r="AD39">
        <f t="shared" si="13"/>
        <v>5188.5</v>
      </c>
      <c r="AE39">
        <f t="shared" si="14"/>
        <v>1</v>
      </c>
      <c r="AF39">
        <f t="shared" si="15"/>
        <v>0</v>
      </c>
      <c r="AG39">
        <v>35773.5</v>
      </c>
      <c r="AH39">
        <v>5427.5</v>
      </c>
      <c r="BE39">
        <f t="shared" si="28"/>
        <v>554.40000000000009</v>
      </c>
      <c r="BF39">
        <f t="shared" si="29"/>
        <v>-485.90000000000055</v>
      </c>
      <c r="BG39">
        <f t="shared" si="30"/>
        <v>1</v>
      </c>
      <c r="BH39">
        <f t="shared" si="31"/>
        <v>0</v>
      </c>
      <c r="BI39">
        <v>3431.3</v>
      </c>
      <c r="BJ39">
        <v>6707.7</v>
      </c>
      <c r="BL39">
        <f t="shared" si="32"/>
        <v>-789.5</v>
      </c>
      <c r="BM39">
        <f t="shared" si="33"/>
        <v>860.5</v>
      </c>
      <c r="BN39">
        <f t="shared" si="34"/>
        <v>1</v>
      </c>
      <c r="BO39">
        <f t="shared" si="35"/>
        <v>0</v>
      </c>
      <c r="BP39">
        <v>5454.4</v>
      </c>
      <c r="BQ39">
        <v>4686</v>
      </c>
      <c r="BS39">
        <f t="shared" si="36"/>
        <v>6731.5</v>
      </c>
      <c r="BT39">
        <f t="shared" si="37"/>
        <v>-6720</v>
      </c>
      <c r="BU39">
        <f t="shared" si="38"/>
        <v>1</v>
      </c>
      <c r="BV39">
        <f t="shared" si="39"/>
        <v>0</v>
      </c>
      <c r="BW39">
        <v>9736.5</v>
      </c>
      <c r="BX39">
        <v>30893</v>
      </c>
      <c r="BZ39">
        <f t="shared" si="40"/>
        <v>8531.9000000000015</v>
      </c>
      <c r="CA39">
        <f t="shared" si="41"/>
        <v>-8412.3999999999978</v>
      </c>
      <c r="CB39">
        <f t="shared" si="42"/>
        <v>1</v>
      </c>
      <c r="CC39">
        <f t="shared" si="43"/>
        <v>0</v>
      </c>
      <c r="CD39">
        <v>25322.7</v>
      </c>
      <c r="CE39">
        <v>16817.8</v>
      </c>
      <c r="CG39">
        <f t="shared" si="44"/>
        <v>-1255.3999999999999</v>
      </c>
      <c r="CH39">
        <f t="shared" si="45"/>
        <v>39</v>
      </c>
      <c r="CI39">
        <f t="shared" si="46"/>
        <v>1</v>
      </c>
      <c r="CJ39">
        <f t="shared" si="47"/>
        <v>0</v>
      </c>
      <c r="CK39">
        <v>1617.7</v>
      </c>
      <c r="CL39">
        <v>111.6</v>
      </c>
      <c r="CM39">
        <f t="shared" si="48"/>
        <v>-232.69999999999982</v>
      </c>
      <c r="CN39">
        <f t="shared" si="49"/>
        <v>702.5</v>
      </c>
      <c r="CO39">
        <f t="shared" si="50"/>
        <v>1</v>
      </c>
      <c r="CP39">
        <f t="shared" si="51"/>
        <v>0</v>
      </c>
      <c r="CQ39">
        <v>1132.4000000000001</v>
      </c>
      <c r="CR39">
        <v>909.6</v>
      </c>
      <c r="CS39">
        <f t="shared" si="52"/>
        <v>-348.29999999999995</v>
      </c>
      <c r="CT39">
        <f t="shared" si="53"/>
        <v>90.100000000000136</v>
      </c>
      <c r="CU39">
        <f t="shared" si="54"/>
        <v>1</v>
      </c>
      <c r="CV39">
        <f t="shared" si="55"/>
        <v>0</v>
      </c>
      <c r="CW39">
        <v>725</v>
      </c>
      <c r="CX39">
        <v>1269.4000000000001</v>
      </c>
      <c r="CY39">
        <f t="shared" si="56"/>
        <v>-1836.3999999999996</v>
      </c>
      <c r="CZ39">
        <f t="shared" si="57"/>
        <v>831.60000000000036</v>
      </c>
      <c r="DA39">
        <f t="shared" si="58"/>
        <v>1</v>
      </c>
      <c r="DB39">
        <f t="shared" si="59"/>
        <v>0</v>
      </c>
      <c r="DC39">
        <f>scenarios!CQ39</f>
        <v>3475.1000000000004</v>
      </c>
      <c r="DD39">
        <f>scenarios!CR39</f>
        <v>2290.6000000000004</v>
      </c>
      <c r="DF39">
        <f t="shared" si="60"/>
        <v>-127</v>
      </c>
      <c r="DG39">
        <f t="shared" si="61"/>
        <v>0</v>
      </c>
      <c r="DH39">
        <f t="shared" si="62"/>
        <v>1</v>
      </c>
      <c r="DI39">
        <f t="shared" si="63"/>
        <v>0</v>
      </c>
      <c r="DJ39">
        <v>656</v>
      </c>
      <c r="DK39">
        <v>172</v>
      </c>
      <c r="DM39">
        <v>959</v>
      </c>
      <c r="DN39">
        <v>959</v>
      </c>
      <c r="DO39">
        <v>0</v>
      </c>
      <c r="DP39">
        <v>0</v>
      </c>
      <c r="DQ39">
        <f t="shared" si="64"/>
        <v>-687</v>
      </c>
      <c r="DR39">
        <f t="shared" si="65"/>
        <v>602</v>
      </c>
      <c r="DS39">
        <f t="shared" si="66"/>
        <v>1</v>
      </c>
      <c r="DT39">
        <f t="shared" si="67"/>
        <v>0</v>
      </c>
      <c r="DU39">
        <v>135</v>
      </c>
      <c r="DV39">
        <v>824</v>
      </c>
      <c r="DW39">
        <v>1</v>
      </c>
      <c r="DX39">
        <v>135</v>
      </c>
      <c r="DY39">
        <v>824</v>
      </c>
      <c r="DZ39">
        <v>479.5</v>
      </c>
      <c r="EA39">
        <v>30</v>
      </c>
    </row>
    <row r="40" spans="1:131" x14ac:dyDescent="0.3">
      <c r="A40">
        <f>E40-E39</f>
        <v>-21120.799999999996</v>
      </c>
      <c r="B40">
        <f>F40-F39</f>
        <v>-2493.4</v>
      </c>
      <c r="C40">
        <f t="shared" si="0"/>
        <v>0</v>
      </c>
      <c r="D40">
        <f t="shared" si="1"/>
        <v>23614.199999999997</v>
      </c>
      <c r="E40">
        <v>21560.9</v>
      </c>
      <c r="F40">
        <v>0</v>
      </c>
      <c r="H40">
        <f>L40-L39</f>
        <v>22764.400000000001</v>
      </c>
      <c r="I40">
        <f>M40-M39</f>
        <v>-28702.799999999996</v>
      </c>
      <c r="J40">
        <f t="shared" si="2"/>
        <v>1</v>
      </c>
      <c r="K40">
        <f t="shared" si="3"/>
        <v>0</v>
      </c>
      <c r="L40">
        <v>74726.3</v>
      </c>
      <c r="M40">
        <v>8412.9</v>
      </c>
      <c r="O40">
        <f t="shared" si="4"/>
        <v>-13598</v>
      </c>
      <c r="P40">
        <f t="shared" si="5"/>
        <v>13598</v>
      </c>
      <c r="Q40">
        <f t="shared" si="6"/>
        <v>1</v>
      </c>
      <c r="R40">
        <f t="shared" si="7"/>
        <v>0</v>
      </c>
      <c r="S40">
        <v>26139</v>
      </c>
      <c r="T40">
        <v>15061</v>
      </c>
      <c r="V40">
        <f t="shared" si="8"/>
        <v>-13815.099999999999</v>
      </c>
      <c r="W40">
        <f t="shared" si="9"/>
        <v>13814.6</v>
      </c>
      <c r="X40">
        <f t="shared" si="10"/>
        <v>1</v>
      </c>
      <c r="Y40">
        <f t="shared" si="11"/>
        <v>0</v>
      </c>
      <c r="Z40">
        <v>26652.1</v>
      </c>
      <c r="AA40">
        <v>14548.1</v>
      </c>
      <c r="AC40">
        <f t="shared" si="12"/>
        <v>2668</v>
      </c>
      <c r="AD40">
        <f t="shared" si="13"/>
        <v>-2667.5</v>
      </c>
      <c r="AE40">
        <f t="shared" si="14"/>
        <v>1</v>
      </c>
      <c r="AF40">
        <f t="shared" si="15"/>
        <v>0</v>
      </c>
      <c r="AG40">
        <v>38441.5</v>
      </c>
      <c r="AH40">
        <v>2760</v>
      </c>
      <c r="BE40">
        <f t="shared" si="28"/>
        <v>-159</v>
      </c>
      <c r="BF40">
        <f t="shared" si="29"/>
        <v>360.5</v>
      </c>
      <c r="BG40">
        <f t="shared" si="30"/>
        <v>1</v>
      </c>
      <c r="BH40">
        <f t="shared" si="31"/>
        <v>0</v>
      </c>
      <c r="BI40">
        <v>3272.3</v>
      </c>
      <c r="BJ40">
        <v>7068.2</v>
      </c>
      <c r="BL40">
        <f t="shared" si="32"/>
        <v>517.5</v>
      </c>
      <c r="BM40">
        <f t="shared" si="33"/>
        <v>-316.60000000000036</v>
      </c>
      <c r="BN40">
        <f t="shared" si="34"/>
        <v>1</v>
      </c>
      <c r="BO40">
        <f t="shared" si="35"/>
        <v>0</v>
      </c>
      <c r="BP40">
        <v>5971.9</v>
      </c>
      <c r="BQ40">
        <v>4369.3999999999996</v>
      </c>
      <c r="BS40">
        <f t="shared" si="36"/>
        <v>-779</v>
      </c>
      <c r="BT40">
        <f t="shared" si="37"/>
        <v>800</v>
      </c>
      <c r="BU40">
        <f t="shared" si="38"/>
        <v>1</v>
      </c>
      <c r="BV40">
        <f t="shared" si="39"/>
        <v>0</v>
      </c>
      <c r="BW40">
        <v>8957.5</v>
      </c>
      <c r="BX40">
        <v>31693</v>
      </c>
      <c r="BZ40">
        <f t="shared" si="40"/>
        <v>0</v>
      </c>
      <c r="CA40">
        <f t="shared" si="41"/>
        <v>110.5</v>
      </c>
      <c r="CB40">
        <f t="shared" si="42"/>
        <v>1</v>
      </c>
      <c r="CC40">
        <f t="shared" si="43"/>
        <v>0</v>
      </c>
      <c r="CD40">
        <v>25322.7</v>
      </c>
      <c r="CE40">
        <v>16928.3</v>
      </c>
      <c r="CG40">
        <f t="shared" si="44"/>
        <v>19.5</v>
      </c>
      <c r="CH40">
        <f t="shared" si="45"/>
        <v>-111.6</v>
      </c>
      <c r="CI40">
        <f t="shared" si="46"/>
        <v>1</v>
      </c>
      <c r="CJ40">
        <f t="shared" si="47"/>
        <v>0</v>
      </c>
      <c r="CK40">
        <v>1637.2</v>
      </c>
      <c r="CL40">
        <v>0</v>
      </c>
      <c r="CM40">
        <f t="shared" si="48"/>
        <v>-150.60000000000014</v>
      </c>
      <c r="CN40">
        <f t="shared" si="49"/>
        <v>-178.60000000000002</v>
      </c>
      <c r="CO40">
        <f t="shared" si="50"/>
        <v>0</v>
      </c>
      <c r="CP40">
        <f t="shared" si="51"/>
        <v>329.20000000000016</v>
      </c>
      <c r="CQ40">
        <v>981.8</v>
      </c>
      <c r="CR40">
        <v>731</v>
      </c>
      <c r="CS40">
        <f t="shared" si="52"/>
        <v>-547.4</v>
      </c>
      <c r="CT40">
        <f t="shared" si="53"/>
        <v>-90.100000000000136</v>
      </c>
      <c r="CU40">
        <f t="shared" si="54"/>
        <v>0</v>
      </c>
      <c r="CV40">
        <f t="shared" si="55"/>
        <v>637.50000000000011</v>
      </c>
      <c r="CW40">
        <v>177.6</v>
      </c>
      <c r="CX40">
        <v>1179.3</v>
      </c>
      <c r="CY40">
        <f t="shared" si="56"/>
        <v>-678.50000000000045</v>
      </c>
      <c r="CZ40">
        <f t="shared" si="57"/>
        <v>-380.30000000000041</v>
      </c>
      <c r="DA40">
        <f t="shared" si="58"/>
        <v>0</v>
      </c>
      <c r="DB40">
        <f t="shared" si="59"/>
        <v>1058.8000000000009</v>
      </c>
      <c r="DC40">
        <f>scenarios!CQ40</f>
        <v>2796.6</v>
      </c>
      <c r="DD40">
        <f>scenarios!CR40</f>
        <v>1910.3</v>
      </c>
      <c r="DF40">
        <f t="shared" si="60"/>
        <v>-72</v>
      </c>
      <c r="DG40">
        <f t="shared" si="61"/>
        <v>233</v>
      </c>
      <c r="DH40">
        <f t="shared" si="62"/>
        <v>1</v>
      </c>
      <c r="DI40">
        <f t="shared" si="63"/>
        <v>0</v>
      </c>
      <c r="DJ40">
        <v>584</v>
      </c>
      <c r="DK40">
        <v>405</v>
      </c>
      <c r="DM40">
        <v>902</v>
      </c>
      <c r="DN40">
        <v>902</v>
      </c>
      <c r="DO40">
        <v>0</v>
      </c>
      <c r="DP40">
        <v>0</v>
      </c>
      <c r="DQ40">
        <f t="shared" si="64"/>
        <v>18</v>
      </c>
      <c r="DR40">
        <f t="shared" si="65"/>
        <v>-75</v>
      </c>
      <c r="DS40">
        <f t="shared" si="66"/>
        <v>1</v>
      </c>
      <c r="DT40">
        <f t="shared" si="67"/>
        <v>0</v>
      </c>
      <c r="DU40">
        <v>153</v>
      </c>
      <c r="DV40">
        <v>749</v>
      </c>
      <c r="DW40">
        <v>1</v>
      </c>
      <c r="DX40">
        <v>153</v>
      </c>
      <c r="DY40">
        <v>749</v>
      </c>
      <c r="DZ40">
        <v>451</v>
      </c>
      <c r="EA40">
        <v>31</v>
      </c>
    </row>
    <row r="41" spans="1:131" x14ac:dyDescent="0.3">
      <c r="O41">
        <f t="shared" si="4"/>
        <v>13441</v>
      </c>
      <c r="P41">
        <f t="shared" si="5"/>
        <v>-13441</v>
      </c>
      <c r="Q41">
        <f t="shared" si="6"/>
        <v>1</v>
      </c>
      <c r="R41">
        <f t="shared" si="7"/>
        <v>0</v>
      </c>
      <c r="S41">
        <v>39580</v>
      </c>
      <c r="T41">
        <v>1620</v>
      </c>
      <c r="V41">
        <f t="shared" si="8"/>
        <v>13572.099999999999</v>
      </c>
      <c r="W41">
        <f t="shared" si="9"/>
        <v>-13571.6</v>
      </c>
      <c r="X41">
        <f t="shared" si="10"/>
        <v>1</v>
      </c>
      <c r="Y41">
        <f t="shared" si="11"/>
        <v>0</v>
      </c>
      <c r="Z41">
        <v>40224.199999999997</v>
      </c>
      <c r="AA41">
        <v>976.5</v>
      </c>
      <c r="AC41">
        <f t="shared" si="12"/>
        <v>237.5</v>
      </c>
      <c r="AD41">
        <f t="shared" si="13"/>
        <v>-237.5</v>
      </c>
      <c r="AE41">
        <f t="shared" si="14"/>
        <v>1</v>
      </c>
      <c r="AF41">
        <f t="shared" si="15"/>
        <v>0</v>
      </c>
      <c r="AG41">
        <v>38679</v>
      </c>
      <c r="AH41">
        <v>2522.5</v>
      </c>
      <c r="BE41">
        <f t="shared" si="28"/>
        <v>635</v>
      </c>
      <c r="BF41">
        <f t="shared" si="29"/>
        <v>-524.69999999999982</v>
      </c>
      <c r="BG41">
        <f t="shared" si="30"/>
        <v>1</v>
      </c>
      <c r="BH41">
        <f t="shared" si="31"/>
        <v>0</v>
      </c>
      <c r="BI41">
        <v>3907.3</v>
      </c>
      <c r="BJ41">
        <v>6543.5</v>
      </c>
      <c r="BL41">
        <f t="shared" si="32"/>
        <v>-402</v>
      </c>
      <c r="BM41">
        <f t="shared" si="33"/>
        <v>511</v>
      </c>
      <c r="BN41">
        <f t="shared" si="34"/>
        <v>1</v>
      </c>
      <c r="BO41">
        <f t="shared" si="35"/>
        <v>0</v>
      </c>
      <c r="BP41">
        <v>5569.9</v>
      </c>
      <c r="BQ41">
        <v>4880.3999999999996</v>
      </c>
      <c r="BS41">
        <f t="shared" si="36"/>
        <v>-6567</v>
      </c>
      <c r="BT41">
        <f t="shared" si="37"/>
        <v>6661.5</v>
      </c>
      <c r="BU41">
        <f t="shared" si="38"/>
        <v>1</v>
      </c>
      <c r="BV41">
        <f t="shared" si="39"/>
        <v>0</v>
      </c>
      <c r="BW41">
        <v>2390.5</v>
      </c>
      <c r="BX41">
        <v>38354.5</v>
      </c>
      <c r="BZ41">
        <f t="shared" si="40"/>
        <v>8315.2999999999993</v>
      </c>
      <c r="CA41">
        <f t="shared" si="41"/>
        <v>-8816.4</v>
      </c>
      <c r="CB41">
        <f t="shared" si="42"/>
        <v>1</v>
      </c>
      <c r="CC41">
        <f t="shared" si="43"/>
        <v>0</v>
      </c>
      <c r="CD41">
        <v>33638</v>
      </c>
      <c r="CE41">
        <v>8111.9</v>
      </c>
      <c r="CG41">
        <f t="shared" si="44"/>
        <v>29.5</v>
      </c>
      <c r="CH41">
        <f t="shared" si="45"/>
        <v>1231.4000000000001</v>
      </c>
      <c r="CI41">
        <f t="shared" si="46"/>
        <v>0</v>
      </c>
      <c r="CJ41">
        <f t="shared" si="47"/>
        <v>1260.9000000000001</v>
      </c>
      <c r="CK41">
        <v>1666.7</v>
      </c>
      <c r="CL41">
        <v>1231.4000000000001</v>
      </c>
      <c r="CM41">
        <f t="shared" si="48"/>
        <v>-590</v>
      </c>
      <c r="CN41">
        <f t="shared" si="49"/>
        <v>178.60000000000002</v>
      </c>
      <c r="CO41">
        <f t="shared" si="50"/>
        <v>1</v>
      </c>
      <c r="CP41">
        <f t="shared" si="51"/>
        <v>0</v>
      </c>
      <c r="CQ41">
        <v>391.8</v>
      </c>
      <c r="CR41">
        <v>909.6</v>
      </c>
      <c r="CS41">
        <f t="shared" si="52"/>
        <v>895.69999999999993</v>
      </c>
      <c r="CT41">
        <f t="shared" si="53"/>
        <v>952.7</v>
      </c>
      <c r="CU41">
        <f t="shared" si="54"/>
        <v>0</v>
      </c>
      <c r="CV41">
        <f t="shared" si="55"/>
        <v>1848.4</v>
      </c>
      <c r="CW41">
        <v>1073.3</v>
      </c>
      <c r="CX41">
        <v>2132</v>
      </c>
      <c r="CY41">
        <f t="shared" si="56"/>
        <v>335.20000000000027</v>
      </c>
      <c r="CZ41">
        <f t="shared" si="57"/>
        <v>2362.6999999999998</v>
      </c>
      <c r="DA41">
        <f t="shared" si="58"/>
        <v>0</v>
      </c>
      <c r="DB41">
        <f t="shared" si="59"/>
        <v>2697.9</v>
      </c>
      <c r="DC41">
        <f>scenarios!CQ41</f>
        <v>3131.8</v>
      </c>
      <c r="DD41">
        <f>scenarios!CR41</f>
        <v>4273</v>
      </c>
    </row>
    <row r="42" spans="1:131" x14ac:dyDescent="0.3">
      <c r="O42">
        <f t="shared" si="4"/>
        <v>1457</v>
      </c>
      <c r="P42">
        <f t="shared" si="5"/>
        <v>-1456</v>
      </c>
      <c r="Q42">
        <f t="shared" si="6"/>
        <v>1</v>
      </c>
      <c r="R42">
        <f t="shared" si="7"/>
        <v>0</v>
      </c>
      <c r="S42">
        <v>41037</v>
      </c>
      <c r="T42">
        <v>164</v>
      </c>
      <c r="V42">
        <f t="shared" si="8"/>
        <v>115.5</v>
      </c>
      <c r="W42">
        <f t="shared" si="9"/>
        <v>-115.5</v>
      </c>
      <c r="X42">
        <f t="shared" si="10"/>
        <v>1</v>
      </c>
      <c r="Y42">
        <f t="shared" si="11"/>
        <v>0</v>
      </c>
      <c r="Z42">
        <v>40339.699999999997</v>
      </c>
      <c r="AA42">
        <v>861</v>
      </c>
      <c r="AC42">
        <f t="shared" si="12"/>
        <v>-962.59999999999854</v>
      </c>
      <c r="AD42">
        <f t="shared" si="13"/>
        <v>962.5</v>
      </c>
      <c r="AE42">
        <f t="shared" si="14"/>
        <v>1</v>
      </c>
      <c r="AF42">
        <f t="shared" si="15"/>
        <v>0</v>
      </c>
      <c r="AG42">
        <v>37716.400000000001</v>
      </c>
      <c r="AH42">
        <v>3485</v>
      </c>
      <c r="BE42">
        <f t="shared" si="28"/>
        <v>992.39999999999964</v>
      </c>
      <c r="BF42">
        <f t="shared" si="29"/>
        <v>-83.899999999999636</v>
      </c>
      <c r="BG42">
        <f t="shared" si="30"/>
        <v>1</v>
      </c>
      <c r="BH42">
        <f t="shared" si="31"/>
        <v>0</v>
      </c>
      <c r="BI42">
        <v>4899.7</v>
      </c>
      <c r="BJ42">
        <v>6459.6</v>
      </c>
      <c r="BL42">
        <f t="shared" si="32"/>
        <v>1157.3000000000002</v>
      </c>
      <c r="BM42">
        <f t="shared" si="33"/>
        <v>-248</v>
      </c>
      <c r="BN42">
        <f t="shared" si="34"/>
        <v>1</v>
      </c>
      <c r="BO42">
        <f t="shared" si="35"/>
        <v>0</v>
      </c>
      <c r="BP42">
        <v>6727.2</v>
      </c>
      <c r="BQ42">
        <v>4632.3999999999996</v>
      </c>
      <c r="BS42">
        <f t="shared" si="36"/>
        <v>1067.5</v>
      </c>
      <c r="BT42">
        <f t="shared" si="37"/>
        <v>-685.5</v>
      </c>
      <c r="BU42">
        <f t="shared" si="38"/>
        <v>1</v>
      </c>
      <c r="BV42">
        <f t="shared" si="39"/>
        <v>0</v>
      </c>
      <c r="BW42">
        <v>3458</v>
      </c>
      <c r="BX42">
        <v>37669</v>
      </c>
      <c r="BZ42">
        <f t="shared" si="40"/>
        <v>-5044.9000000000015</v>
      </c>
      <c r="CA42">
        <f t="shared" si="41"/>
        <v>5534.9</v>
      </c>
      <c r="CB42">
        <f t="shared" si="42"/>
        <v>1</v>
      </c>
      <c r="CC42">
        <f t="shared" si="43"/>
        <v>0</v>
      </c>
      <c r="CD42">
        <v>28593.1</v>
      </c>
      <c r="CE42">
        <v>13646.8</v>
      </c>
      <c r="CG42">
        <f t="shared" si="44"/>
        <v>-933.2</v>
      </c>
      <c r="CH42">
        <f t="shared" si="45"/>
        <v>-1047.2</v>
      </c>
      <c r="CI42">
        <f t="shared" si="46"/>
        <v>0</v>
      </c>
      <c r="CJ42">
        <f t="shared" si="47"/>
        <v>1980.4</v>
      </c>
      <c r="CK42">
        <v>733.5</v>
      </c>
      <c r="CL42">
        <v>184.2</v>
      </c>
      <c r="CM42">
        <f t="shared" si="48"/>
        <v>238.7</v>
      </c>
      <c r="CN42">
        <f t="shared" si="49"/>
        <v>451.30000000000007</v>
      </c>
      <c r="CO42">
        <f t="shared" si="50"/>
        <v>0</v>
      </c>
      <c r="CP42">
        <f t="shared" si="51"/>
        <v>690</v>
      </c>
      <c r="CQ42">
        <v>630.5</v>
      </c>
      <c r="CR42">
        <v>1360.9</v>
      </c>
      <c r="CS42">
        <f t="shared" si="52"/>
        <v>-1073.3</v>
      </c>
      <c r="CT42">
        <f t="shared" si="53"/>
        <v>-474.79999999999995</v>
      </c>
      <c r="CU42">
        <f t="shared" si="54"/>
        <v>0</v>
      </c>
      <c r="CV42">
        <f t="shared" si="55"/>
        <v>1548.1</v>
      </c>
      <c r="CW42">
        <v>0</v>
      </c>
      <c r="CX42">
        <v>1657.2</v>
      </c>
      <c r="CY42">
        <f t="shared" si="56"/>
        <v>-1767.8000000000002</v>
      </c>
      <c r="CZ42">
        <f t="shared" si="57"/>
        <v>-1070.6999999999998</v>
      </c>
      <c r="DA42">
        <f t="shared" si="58"/>
        <v>0</v>
      </c>
      <c r="DB42">
        <f t="shared" si="59"/>
        <v>2838.5</v>
      </c>
      <c r="DC42">
        <f>scenarios!CQ42</f>
        <v>1364</v>
      </c>
      <c r="DD42">
        <f>scenarios!CR42</f>
        <v>3202.3</v>
      </c>
    </row>
    <row r="43" spans="1:131" x14ac:dyDescent="0.3">
      <c r="O43">
        <f t="shared" si="4"/>
        <v>-1013</v>
      </c>
      <c r="P43">
        <f t="shared" si="5"/>
        <v>1013</v>
      </c>
      <c r="Q43">
        <f t="shared" si="6"/>
        <v>1</v>
      </c>
      <c r="R43">
        <f t="shared" si="7"/>
        <v>0</v>
      </c>
      <c r="S43">
        <v>40024</v>
      </c>
      <c r="T43">
        <v>1177</v>
      </c>
      <c r="V43">
        <f t="shared" si="8"/>
        <v>69</v>
      </c>
      <c r="W43">
        <f t="shared" si="9"/>
        <v>-68.5</v>
      </c>
      <c r="X43">
        <f t="shared" si="10"/>
        <v>1</v>
      </c>
      <c r="Y43">
        <f t="shared" si="11"/>
        <v>0</v>
      </c>
      <c r="Z43">
        <v>40408.699999999997</v>
      </c>
      <c r="AA43">
        <v>792.5</v>
      </c>
      <c r="AC43">
        <f t="shared" si="12"/>
        <v>3485.5</v>
      </c>
      <c r="AD43">
        <f t="shared" si="13"/>
        <v>-3485</v>
      </c>
      <c r="AE43">
        <f t="shared" si="14"/>
        <v>1</v>
      </c>
      <c r="AF43">
        <f t="shared" si="15"/>
        <v>0</v>
      </c>
      <c r="AG43">
        <v>41201.9</v>
      </c>
      <c r="AH43">
        <v>0</v>
      </c>
      <c r="BE43">
        <f t="shared" si="28"/>
        <v>1387.4000000000005</v>
      </c>
      <c r="BF43">
        <f t="shared" si="29"/>
        <v>-1026.9000000000005</v>
      </c>
      <c r="BG43">
        <f t="shared" si="30"/>
        <v>1</v>
      </c>
      <c r="BH43">
        <f t="shared" si="31"/>
        <v>0</v>
      </c>
      <c r="BI43">
        <v>6287.1</v>
      </c>
      <c r="BJ43">
        <v>5432.7</v>
      </c>
      <c r="BL43">
        <f t="shared" si="32"/>
        <v>739</v>
      </c>
      <c r="BM43">
        <f t="shared" si="33"/>
        <v>-378.5</v>
      </c>
      <c r="BN43">
        <f t="shared" si="34"/>
        <v>1</v>
      </c>
      <c r="BO43">
        <f t="shared" si="35"/>
        <v>0</v>
      </c>
      <c r="BP43">
        <v>7466.2</v>
      </c>
      <c r="BQ43">
        <v>4253.8999999999996</v>
      </c>
      <c r="BS43">
        <f t="shared" si="36"/>
        <v>4298.5</v>
      </c>
      <c r="BT43">
        <f t="shared" si="37"/>
        <v>-3404</v>
      </c>
      <c r="BU43">
        <f t="shared" si="38"/>
        <v>1</v>
      </c>
      <c r="BV43">
        <f t="shared" si="39"/>
        <v>0</v>
      </c>
      <c r="BW43">
        <v>7756.5</v>
      </c>
      <c r="BX43">
        <v>34265</v>
      </c>
      <c r="BZ43">
        <f t="shared" si="40"/>
        <v>5115.5</v>
      </c>
      <c r="CA43">
        <f t="shared" si="41"/>
        <v>-5002.3999999999996</v>
      </c>
      <c r="CB43">
        <f t="shared" si="42"/>
        <v>1</v>
      </c>
      <c r="CC43">
        <f t="shared" si="43"/>
        <v>0</v>
      </c>
      <c r="CD43">
        <v>33708.6</v>
      </c>
      <c r="CE43">
        <v>8644.4</v>
      </c>
      <c r="CG43">
        <f t="shared" si="44"/>
        <v>44.100000000000023</v>
      </c>
      <c r="CH43">
        <f t="shared" si="45"/>
        <v>884.09999999999991</v>
      </c>
      <c r="CI43">
        <f t="shared" si="46"/>
        <v>0</v>
      </c>
      <c r="CJ43">
        <f t="shared" si="47"/>
        <v>928.19999999999993</v>
      </c>
      <c r="CK43">
        <v>777.6</v>
      </c>
      <c r="CL43">
        <v>1068.3</v>
      </c>
      <c r="CM43">
        <f t="shared" si="48"/>
        <v>6.5</v>
      </c>
      <c r="CN43">
        <f t="shared" si="49"/>
        <v>-415.70000000000005</v>
      </c>
      <c r="CO43">
        <f t="shared" si="50"/>
        <v>1</v>
      </c>
      <c r="CP43">
        <f t="shared" si="51"/>
        <v>0</v>
      </c>
      <c r="CQ43">
        <v>637</v>
      </c>
      <c r="CR43">
        <v>945.2</v>
      </c>
      <c r="CS43">
        <f t="shared" si="52"/>
        <v>852.6</v>
      </c>
      <c r="CT43">
        <f t="shared" si="53"/>
        <v>595.89999999999986</v>
      </c>
      <c r="CU43">
        <f t="shared" si="54"/>
        <v>0</v>
      </c>
      <c r="CV43">
        <f t="shared" si="55"/>
        <v>1448.5</v>
      </c>
      <c r="CW43">
        <v>852.6</v>
      </c>
      <c r="CX43">
        <v>2253.1</v>
      </c>
      <c r="CY43">
        <f t="shared" si="56"/>
        <v>903.19999999999982</v>
      </c>
      <c r="CZ43">
        <f t="shared" si="57"/>
        <v>1064.3000000000002</v>
      </c>
      <c r="DA43">
        <f t="shared" si="58"/>
        <v>0</v>
      </c>
      <c r="DB43">
        <f t="shared" si="59"/>
        <v>1967.5</v>
      </c>
      <c r="DC43">
        <f>scenarios!CQ43</f>
        <v>2267.1999999999998</v>
      </c>
      <c r="DD43">
        <f>scenarios!CR43</f>
        <v>4266.6000000000004</v>
      </c>
    </row>
    <row r="44" spans="1:131" x14ac:dyDescent="0.3">
      <c r="O44">
        <f t="shared" si="4"/>
        <v>805.5</v>
      </c>
      <c r="P44">
        <f t="shared" si="5"/>
        <v>-1177</v>
      </c>
      <c r="Q44">
        <f t="shared" si="6"/>
        <v>1</v>
      </c>
      <c r="R44">
        <f t="shared" si="7"/>
        <v>0</v>
      </c>
      <c r="S44">
        <v>40829.5</v>
      </c>
      <c r="T44">
        <v>0</v>
      </c>
      <c r="V44">
        <f t="shared" si="8"/>
        <v>-400</v>
      </c>
      <c r="W44">
        <f t="shared" si="9"/>
        <v>28.5</v>
      </c>
      <c r="X44">
        <f t="shared" si="10"/>
        <v>1</v>
      </c>
      <c r="Y44">
        <f t="shared" si="11"/>
        <v>0</v>
      </c>
      <c r="Z44">
        <v>40008.699999999997</v>
      </c>
      <c r="AA44">
        <v>821</v>
      </c>
      <c r="AC44">
        <f t="shared" si="12"/>
        <v>-10530</v>
      </c>
      <c r="AD44">
        <f t="shared" si="13"/>
        <v>10158.4</v>
      </c>
      <c r="AE44">
        <f t="shared" si="14"/>
        <v>1</v>
      </c>
      <c r="AF44">
        <f t="shared" si="15"/>
        <v>0</v>
      </c>
      <c r="AG44">
        <v>30671.9</v>
      </c>
      <c r="AH44">
        <v>10158.4</v>
      </c>
      <c r="BE44">
        <f t="shared" si="28"/>
        <v>1920.3999999999996</v>
      </c>
      <c r="BF44">
        <f t="shared" si="29"/>
        <v>-1571.5</v>
      </c>
      <c r="BG44">
        <f t="shared" si="30"/>
        <v>1</v>
      </c>
      <c r="BH44">
        <f t="shared" si="31"/>
        <v>0</v>
      </c>
      <c r="BI44">
        <v>8207.5</v>
      </c>
      <c r="BJ44">
        <v>3861.2</v>
      </c>
      <c r="BL44">
        <f t="shared" si="32"/>
        <v>305.60000000000036</v>
      </c>
      <c r="BM44">
        <f t="shared" si="33"/>
        <v>44.600000000000364</v>
      </c>
      <c r="BN44">
        <f t="shared" si="34"/>
        <v>0</v>
      </c>
      <c r="BO44">
        <f t="shared" si="35"/>
        <v>350.20000000000073</v>
      </c>
      <c r="BP44">
        <v>7771.8</v>
      </c>
      <c r="BQ44">
        <v>4298.5</v>
      </c>
      <c r="BS44">
        <f t="shared" si="36"/>
        <v>9319</v>
      </c>
      <c r="BT44">
        <f t="shared" si="37"/>
        <v>-9200</v>
      </c>
      <c r="BU44">
        <f t="shared" si="38"/>
        <v>1</v>
      </c>
      <c r="BV44">
        <f t="shared" si="39"/>
        <v>0</v>
      </c>
      <c r="BW44">
        <v>17075.5</v>
      </c>
      <c r="BX44">
        <v>25065</v>
      </c>
      <c r="BZ44">
        <f t="shared" si="40"/>
        <v>6261.4000000000015</v>
      </c>
      <c r="CA44">
        <f t="shared" si="41"/>
        <v>-6237.4</v>
      </c>
      <c r="CB44">
        <f t="shared" si="42"/>
        <v>1</v>
      </c>
      <c r="CC44">
        <f t="shared" si="43"/>
        <v>0</v>
      </c>
      <c r="CD44">
        <v>39970</v>
      </c>
      <c r="CE44">
        <v>2407</v>
      </c>
      <c r="CG44">
        <f t="shared" si="44"/>
        <v>63</v>
      </c>
      <c r="CH44">
        <f t="shared" si="45"/>
        <v>0</v>
      </c>
      <c r="CI44">
        <f t="shared" si="46"/>
        <v>1</v>
      </c>
      <c r="CJ44">
        <f t="shared" si="47"/>
        <v>0</v>
      </c>
      <c r="CK44">
        <v>840.6</v>
      </c>
      <c r="CL44">
        <v>1068.3</v>
      </c>
      <c r="CM44">
        <f t="shared" si="48"/>
        <v>455.40000000000009</v>
      </c>
      <c r="CN44">
        <f t="shared" si="49"/>
        <v>415.70000000000005</v>
      </c>
      <c r="CO44">
        <f t="shared" si="50"/>
        <v>0</v>
      </c>
      <c r="CP44">
        <f t="shared" si="51"/>
        <v>871.10000000000014</v>
      </c>
      <c r="CQ44">
        <v>1092.4000000000001</v>
      </c>
      <c r="CR44">
        <v>1360.9</v>
      </c>
      <c r="CS44">
        <f t="shared" si="52"/>
        <v>220.69999999999993</v>
      </c>
      <c r="CT44">
        <f t="shared" si="53"/>
        <v>13</v>
      </c>
      <c r="CU44">
        <f t="shared" si="54"/>
        <v>0</v>
      </c>
      <c r="CV44">
        <f t="shared" si="55"/>
        <v>233.69999999999993</v>
      </c>
      <c r="CW44">
        <v>1073.3</v>
      </c>
      <c r="CX44">
        <v>2266.1</v>
      </c>
      <c r="CY44">
        <f t="shared" si="56"/>
        <v>739.10000000000036</v>
      </c>
      <c r="CZ44">
        <f t="shared" si="57"/>
        <v>428.69999999999891</v>
      </c>
      <c r="DA44">
        <f t="shared" si="58"/>
        <v>0</v>
      </c>
      <c r="DB44">
        <f t="shared" si="59"/>
        <v>1167.7999999999993</v>
      </c>
      <c r="DC44">
        <f>scenarios!CQ44</f>
        <v>3006.3</v>
      </c>
      <c r="DD44">
        <f>scenarios!CR44</f>
        <v>4695.2999999999993</v>
      </c>
    </row>
    <row r="45" spans="1:131" x14ac:dyDescent="0.3">
      <c r="O45">
        <f t="shared" si="4"/>
        <v>103</v>
      </c>
      <c r="P45">
        <f t="shared" si="5"/>
        <v>21.5</v>
      </c>
      <c r="Q45">
        <f t="shared" si="6"/>
        <v>0</v>
      </c>
      <c r="R45">
        <f t="shared" si="7"/>
        <v>124.5</v>
      </c>
      <c r="S45">
        <v>40932.5</v>
      </c>
      <c r="T45">
        <v>21.5</v>
      </c>
      <c r="V45">
        <f t="shared" si="8"/>
        <v>160</v>
      </c>
      <c r="W45">
        <f t="shared" si="9"/>
        <v>-36.5</v>
      </c>
      <c r="X45">
        <f t="shared" si="10"/>
        <v>1</v>
      </c>
      <c r="Y45">
        <f t="shared" si="11"/>
        <v>0</v>
      </c>
      <c r="Z45">
        <v>40168.699999999997</v>
      </c>
      <c r="AA45">
        <v>784.5</v>
      </c>
      <c r="AC45">
        <f t="shared" si="12"/>
        <v>-4270.9000000000015</v>
      </c>
      <c r="AD45">
        <f t="shared" si="13"/>
        <v>4395</v>
      </c>
      <c r="AE45">
        <f t="shared" si="14"/>
        <v>1</v>
      </c>
      <c r="AF45">
        <f t="shared" si="15"/>
        <v>0</v>
      </c>
      <c r="AG45">
        <v>26401</v>
      </c>
      <c r="AH45">
        <v>14553.4</v>
      </c>
      <c r="BE45">
        <f t="shared" si="28"/>
        <v>1140.8999999999996</v>
      </c>
      <c r="BF45">
        <f t="shared" si="29"/>
        <v>-790.29999999999973</v>
      </c>
      <c r="BG45">
        <f t="shared" si="30"/>
        <v>1</v>
      </c>
      <c r="BH45">
        <f t="shared" si="31"/>
        <v>0</v>
      </c>
      <c r="BI45">
        <v>9348.4</v>
      </c>
      <c r="BJ45">
        <v>3070.9</v>
      </c>
      <c r="BL45">
        <f t="shared" si="32"/>
        <v>234</v>
      </c>
      <c r="BM45">
        <f t="shared" si="33"/>
        <v>116</v>
      </c>
      <c r="BN45">
        <f t="shared" si="34"/>
        <v>0</v>
      </c>
      <c r="BO45">
        <f t="shared" si="35"/>
        <v>350</v>
      </c>
      <c r="BP45">
        <v>8005.8</v>
      </c>
      <c r="BQ45">
        <v>4414.5</v>
      </c>
      <c r="BS45">
        <f t="shared" si="36"/>
        <v>105</v>
      </c>
      <c r="BT45">
        <f t="shared" si="37"/>
        <v>5</v>
      </c>
      <c r="BU45">
        <f t="shared" si="38"/>
        <v>0</v>
      </c>
      <c r="BV45">
        <f t="shared" si="39"/>
        <v>110</v>
      </c>
      <c r="BW45">
        <v>17180.5</v>
      </c>
      <c r="BX45">
        <v>25070</v>
      </c>
      <c r="BZ45">
        <f t="shared" si="40"/>
        <v>-912</v>
      </c>
      <c r="CA45">
        <f t="shared" si="41"/>
        <v>1203</v>
      </c>
      <c r="CB45">
        <f t="shared" si="42"/>
        <v>1</v>
      </c>
      <c r="CC45">
        <f t="shared" si="43"/>
        <v>0</v>
      </c>
      <c r="CD45">
        <v>39058</v>
      </c>
      <c r="CE45">
        <v>3610</v>
      </c>
      <c r="CG45">
        <f t="shared" si="44"/>
        <v>1555.2000000000003</v>
      </c>
      <c r="CH45">
        <f t="shared" si="45"/>
        <v>435.90000000000009</v>
      </c>
      <c r="CI45">
        <f t="shared" si="46"/>
        <v>0</v>
      </c>
      <c r="CJ45">
        <f t="shared" si="47"/>
        <v>1991.1000000000004</v>
      </c>
      <c r="CK45">
        <v>2395.8000000000002</v>
      </c>
      <c r="CL45">
        <v>1504.2</v>
      </c>
      <c r="CM45">
        <f t="shared" si="48"/>
        <v>-205.20000000000005</v>
      </c>
      <c r="CN45">
        <f t="shared" si="49"/>
        <v>1488.6999999999998</v>
      </c>
      <c r="CO45">
        <f t="shared" si="50"/>
        <v>1</v>
      </c>
      <c r="CP45">
        <f t="shared" si="51"/>
        <v>0</v>
      </c>
      <c r="CQ45">
        <v>887.2</v>
      </c>
      <c r="CR45">
        <v>2849.6</v>
      </c>
      <c r="CS45">
        <f t="shared" si="52"/>
        <v>-1073.3</v>
      </c>
      <c r="CT45">
        <f t="shared" si="53"/>
        <v>-756</v>
      </c>
      <c r="CU45">
        <f t="shared" si="54"/>
        <v>0</v>
      </c>
      <c r="CV45">
        <f t="shared" si="55"/>
        <v>1829.3</v>
      </c>
      <c r="CW45">
        <v>0</v>
      </c>
      <c r="CX45">
        <v>1510.1</v>
      </c>
      <c r="CY45">
        <f t="shared" si="56"/>
        <v>276.69999999999982</v>
      </c>
      <c r="CZ45">
        <f t="shared" si="57"/>
        <v>1168.6000000000004</v>
      </c>
      <c r="DA45">
        <f t="shared" si="58"/>
        <v>0</v>
      </c>
      <c r="DB45">
        <f t="shared" si="59"/>
        <v>1445.3000000000002</v>
      </c>
      <c r="DC45">
        <f>scenarios!CQ45</f>
        <v>3283</v>
      </c>
      <c r="DD45">
        <f>scenarios!CR45</f>
        <v>5863.9</v>
      </c>
    </row>
    <row r="46" spans="1:131" x14ac:dyDescent="0.3">
      <c r="O46">
        <f t="shared" si="4"/>
        <v>-22780</v>
      </c>
      <c r="P46">
        <f t="shared" si="5"/>
        <v>22107.5</v>
      </c>
      <c r="Q46">
        <f t="shared" si="6"/>
        <v>1</v>
      </c>
      <c r="R46">
        <f t="shared" si="7"/>
        <v>0</v>
      </c>
      <c r="S46">
        <v>18152.5</v>
      </c>
      <c r="T46">
        <v>22129</v>
      </c>
      <c r="V46">
        <f t="shared" si="8"/>
        <v>-19639.599999999999</v>
      </c>
      <c r="W46">
        <f t="shared" si="9"/>
        <v>18968.5</v>
      </c>
      <c r="X46">
        <f t="shared" si="10"/>
        <v>1</v>
      </c>
      <c r="Y46">
        <f t="shared" si="11"/>
        <v>0</v>
      </c>
      <c r="Z46">
        <v>20529.099999999999</v>
      </c>
      <c r="AA46">
        <v>19753</v>
      </c>
      <c r="AC46">
        <f t="shared" si="12"/>
        <v>-3225.5</v>
      </c>
      <c r="AD46">
        <f t="shared" si="13"/>
        <v>2553.0000000000018</v>
      </c>
      <c r="AE46">
        <f t="shared" si="14"/>
        <v>1</v>
      </c>
      <c r="AF46">
        <f t="shared" si="15"/>
        <v>0</v>
      </c>
      <c r="AG46">
        <v>23175.5</v>
      </c>
      <c r="AH46">
        <v>17106.400000000001</v>
      </c>
      <c r="BE46">
        <f t="shared" si="28"/>
        <v>-173.5</v>
      </c>
      <c r="BF46">
        <f t="shared" si="29"/>
        <v>133.5</v>
      </c>
      <c r="BG46">
        <f t="shared" si="30"/>
        <v>1</v>
      </c>
      <c r="BH46">
        <f t="shared" si="31"/>
        <v>0</v>
      </c>
      <c r="BI46">
        <v>9174.9</v>
      </c>
      <c r="BJ46">
        <v>3204.4</v>
      </c>
      <c r="BL46">
        <f t="shared" si="32"/>
        <v>-241.10000000000036</v>
      </c>
      <c r="BM46">
        <f t="shared" si="33"/>
        <v>200.89999999999964</v>
      </c>
      <c r="BN46">
        <f t="shared" si="34"/>
        <v>1</v>
      </c>
      <c r="BO46">
        <f t="shared" si="35"/>
        <v>0</v>
      </c>
      <c r="BP46">
        <v>7764.7</v>
      </c>
      <c r="BQ46">
        <v>4615.3999999999996</v>
      </c>
      <c r="BS46">
        <f t="shared" si="36"/>
        <v>2135</v>
      </c>
      <c r="BT46">
        <f t="shared" si="37"/>
        <v>-2636</v>
      </c>
      <c r="BU46">
        <f t="shared" si="38"/>
        <v>1</v>
      </c>
      <c r="BV46">
        <f t="shared" si="39"/>
        <v>0</v>
      </c>
      <c r="BW46">
        <v>19315.5</v>
      </c>
      <c r="BX46">
        <v>22434</v>
      </c>
      <c r="BZ46">
        <f t="shared" si="40"/>
        <v>171.5</v>
      </c>
      <c r="CA46">
        <f t="shared" si="41"/>
        <v>-50.5</v>
      </c>
      <c r="CB46">
        <f t="shared" si="42"/>
        <v>1</v>
      </c>
      <c r="CC46">
        <f t="shared" si="43"/>
        <v>0</v>
      </c>
      <c r="CD46">
        <v>39229.5</v>
      </c>
      <c r="CE46">
        <v>3559.5</v>
      </c>
      <c r="CG46">
        <f t="shared" si="44"/>
        <v>1555.6</v>
      </c>
      <c r="CH46">
        <f t="shared" si="45"/>
        <v>-1110.4000000000001</v>
      </c>
      <c r="CI46">
        <f t="shared" si="46"/>
        <v>1</v>
      </c>
      <c r="CJ46">
        <f t="shared" si="47"/>
        <v>0</v>
      </c>
      <c r="CK46">
        <v>3951.4</v>
      </c>
      <c r="CL46">
        <v>393.8</v>
      </c>
      <c r="CM46">
        <f t="shared" si="48"/>
        <v>-526.40000000000009</v>
      </c>
      <c r="CN46">
        <f t="shared" si="49"/>
        <v>-1633.8</v>
      </c>
      <c r="CO46">
        <f t="shared" si="50"/>
        <v>0</v>
      </c>
      <c r="CP46">
        <f t="shared" si="51"/>
        <v>2160.1999999999998</v>
      </c>
      <c r="CQ46">
        <v>360.8</v>
      </c>
      <c r="CR46">
        <v>1215.8</v>
      </c>
      <c r="CS46">
        <f t="shared" si="52"/>
        <v>547.4</v>
      </c>
      <c r="CT46">
        <f t="shared" si="53"/>
        <v>928.09999999999991</v>
      </c>
      <c r="CU46">
        <f t="shared" si="54"/>
        <v>0</v>
      </c>
      <c r="CV46">
        <f t="shared" si="55"/>
        <v>1475.5</v>
      </c>
      <c r="CW46">
        <v>547.4</v>
      </c>
      <c r="CX46">
        <v>2438.1999999999998</v>
      </c>
      <c r="CY46">
        <f t="shared" si="56"/>
        <v>1576.5999999999995</v>
      </c>
      <c r="CZ46">
        <f t="shared" si="57"/>
        <v>-1816.1</v>
      </c>
      <c r="DA46">
        <f t="shared" si="58"/>
        <v>1</v>
      </c>
      <c r="DB46">
        <f t="shared" si="59"/>
        <v>0</v>
      </c>
      <c r="DC46">
        <f>scenarios!CQ46</f>
        <v>4859.5999999999995</v>
      </c>
      <c r="DD46">
        <f>scenarios!CR46</f>
        <v>4047.7999999999997</v>
      </c>
    </row>
    <row r="47" spans="1:131" x14ac:dyDescent="0.3">
      <c r="O47">
        <f t="shared" si="4"/>
        <v>6002.5</v>
      </c>
      <c r="P47">
        <f t="shared" si="5"/>
        <v>-6003</v>
      </c>
      <c r="Q47">
        <f t="shared" si="6"/>
        <v>1</v>
      </c>
      <c r="R47">
        <f t="shared" si="7"/>
        <v>0</v>
      </c>
      <c r="S47">
        <v>24155</v>
      </c>
      <c r="T47">
        <v>16126</v>
      </c>
      <c r="V47">
        <f t="shared" si="8"/>
        <v>6161</v>
      </c>
      <c r="W47">
        <f t="shared" si="9"/>
        <v>-6161</v>
      </c>
      <c r="X47">
        <f t="shared" si="10"/>
        <v>1</v>
      </c>
      <c r="Y47">
        <f t="shared" si="11"/>
        <v>0</v>
      </c>
      <c r="Z47">
        <v>26690.1</v>
      </c>
      <c r="AA47">
        <v>13592</v>
      </c>
      <c r="AC47">
        <f t="shared" si="12"/>
        <v>-1316.5</v>
      </c>
      <c r="AD47">
        <f t="shared" si="13"/>
        <v>1316.5</v>
      </c>
      <c r="AE47">
        <f t="shared" si="14"/>
        <v>1</v>
      </c>
      <c r="AF47">
        <f t="shared" si="15"/>
        <v>0</v>
      </c>
      <c r="AG47">
        <v>21859</v>
      </c>
      <c r="AH47">
        <v>18422.900000000001</v>
      </c>
      <c r="BE47">
        <f t="shared" si="28"/>
        <v>-1357</v>
      </c>
      <c r="BF47">
        <f t="shared" si="29"/>
        <v>568.59999999999991</v>
      </c>
      <c r="BG47">
        <f t="shared" si="30"/>
        <v>1</v>
      </c>
      <c r="BH47">
        <f t="shared" si="31"/>
        <v>0</v>
      </c>
      <c r="BI47">
        <v>7817.9</v>
      </c>
      <c r="BJ47">
        <v>3773</v>
      </c>
      <c r="BL47">
        <f t="shared" si="32"/>
        <v>145.60000000000036</v>
      </c>
      <c r="BM47">
        <f t="shared" si="33"/>
        <v>-934.99999999999955</v>
      </c>
      <c r="BN47">
        <f t="shared" si="34"/>
        <v>1</v>
      </c>
      <c r="BO47">
        <f t="shared" si="35"/>
        <v>0</v>
      </c>
      <c r="BP47">
        <v>7910.3</v>
      </c>
      <c r="BQ47">
        <v>3680.4</v>
      </c>
      <c r="BS47">
        <f t="shared" si="36"/>
        <v>16324.5</v>
      </c>
      <c r="BT47">
        <f t="shared" si="37"/>
        <v>-15834</v>
      </c>
      <c r="BU47">
        <f t="shared" si="38"/>
        <v>1</v>
      </c>
      <c r="BV47">
        <f t="shared" si="39"/>
        <v>0</v>
      </c>
      <c r="BW47">
        <v>35640</v>
      </c>
      <c r="BX47">
        <v>6600</v>
      </c>
      <c r="BZ47">
        <f t="shared" si="40"/>
        <v>3131</v>
      </c>
      <c r="CA47">
        <f t="shared" si="41"/>
        <v>-2938</v>
      </c>
      <c r="CB47">
        <f t="shared" si="42"/>
        <v>1</v>
      </c>
      <c r="CC47">
        <f t="shared" si="43"/>
        <v>0</v>
      </c>
      <c r="CD47">
        <v>42360.5</v>
      </c>
      <c r="CE47">
        <v>621.5</v>
      </c>
      <c r="CG47">
        <f t="shared" si="44"/>
        <v>-581.90000000000009</v>
      </c>
      <c r="CH47">
        <f t="shared" si="45"/>
        <v>-321.20000000000005</v>
      </c>
      <c r="CI47">
        <f t="shared" si="46"/>
        <v>0</v>
      </c>
      <c r="CJ47">
        <f t="shared" si="47"/>
        <v>903.10000000000014</v>
      </c>
      <c r="CK47">
        <v>3369.5</v>
      </c>
      <c r="CL47">
        <v>72.599999999999994</v>
      </c>
      <c r="CM47">
        <f t="shared" si="48"/>
        <v>22.5</v>
      </c>
      <c r="CN47">
        <f t="shared" si="49"/>
        <v>-279.59999999999991</v>
      </c>
      <c r="CO47">
        <f t="shared" si="50"/>
        <v>1</v>
      </c>
      <c r="CP47">
        <f t="shared" si="51"/>
        <v>0</v>
      </c>
      <c r="CQ47">
        <v>383.3</v>
      </c>
      <c r="CR47">
        <v>936.2</v>
      </c>
      <c r="CS47">
        <f t="shared" si="52"/>
        <v>-547.4</v>
      </c>
      <c r="CT47">
        <f t="shared" si="53"/>
        <v>-221.09999999999991</v>
      </c>
      <c r="CU47">
        <f t="shared" si="54"/>
        <v>0</v>
      </c>
      <c r="CV47">
        <f t="shared" si="55"/>
        <v>768.49999999999989</v>
      </c>
      <c r="CW47">
        <v>0</v>
      </c>
      <c r="CX47">
        <v>2217.1</v>
      </c>
      <c r="CY47">
        <f t="shared" si="56"/>
        <v>-1106.7999999999993</v>
      </c>
      <c r="CZ47">
        <f t="shared" si="57"/>
        <v>-821.89999999999964</v>
      </c>
      <c r="DA47">
        <f t="shared" si="58"/>
        <v>0</v>
      </c>
      <c r="DB47">
        <f t="shared" si="59"/>
        <v>1928.6999999999989</v>
      </c>
      <c r="DC47">
        <f>scenarios!CQ47</f>
        <v>3752.8</v>
      </c>
      <c r="DD47">
        <f>scenarios!CR47</f>
        <v>3225.9</v>
      </c>
    </row>
    <row r="48" spans="1:131" x14ac:dyDescent="0.3">
      <c r="O48">
        <f t="shared" si="4"/>
        <v>-6381</v>
      </c>
      <c r="P48">
        <f t="shared" si="5"/>
        <v>6381.5</v>
      </c>
      <c r="Q48">
        <f t="shared" si="6"/>
        <v>1</v>
      </c>
      <c r="R48">
        <f t="shared" si="7"/>
        <v>0</v>
      </c>
      <c r="S48">
        <v>17774</v>
      </c>
      <c r="T48">
        <v>22507.5</v>
      </c>
      <c r="V48">
        <f t="shared" si="8"/>
        <v>-7092.5</v>
      </c>
      <c r="W48">
        <f t="shared" si="9"/>
        <v>7092.0999999999985</v>
      </c>
      <c r="X48">
        <f t="shared" si="10"/>
        <v>1</v>
      </c>
      <c r="Y48">
        <f t="shared" si="11"/>
        <v>0</v>
      </c>
      <c r="Z48">
        <v>19597.599999999999</v>
      </c>
      <c r="AA48">
        <v>20684.099999999999</v>
      </c>
      <c r="AC48">
        <f t="shared" si="12"/>
        <v>-9180</v>
      </c>
      <c r="AD48">
        <f t="shared" si="13"/>
        <v>9180.5</v>
      </c>
      <c r="AE48">
        <f t="shared" si="14"/>
        <v>1</v>
      </c>
      <c r="AF48">
        <f t="shared" si="15"/>
        <v>0</v>
      </c>
      <c r="AG48">
        <v>12679</v>
      </c>
      <c r="AH48">
        <v>27603.4</v>
      </c>
      <c r="BE48">
        <f t="shared" si="28"/>
        <v>-2496.0999999999995</v>
      </c>
      <c r="BF48">
        <f t="shared" si="29"/>
        <v>2266.1000000000004</v>
      </c>
      <c r="BG48">
        <f t="shared" si="30"/>
        <v>1</v>
      </c>
      <c r="BH48">
        <f t="shared" si="31"/>
        <v>0</v>
      </c>
      <c r="BI48">
        <v>5321.8</v>
      </c>
      <c r="BJ48">
        <v>6039.1</v>
      </c>
      <c r="BL48">
        <f t="shared" si="32"/>
        <v>-304.5</v>
      </c>
      <c r="BM48">
        <f t="shared" si="33"/>
        <v>74</v>
      </c>
      <c r="BN48">
        <f t="shared" si="34"/>
        <v>1</v>
      </c>
      <c r="BO48">
        <f t="shared" si="35"/>
        <v>0</v>
      </c>
      <c r="BP48">
        <v>7605.8</v>
      </c>
      <c r="BQ48">
        <v>3754.4</v>
      </c>
      <c r="BS48">
        <f t="shared" si="36"/>
        <v>1169.5</v>
      </c>
      <c r="BT48">
        <f t="shared" si="37"/>
        <v>-1056.5</v>
      </c>
      <c r="BU48">
        <f t="shared" si="38"/>
        <v>1</v>
      </c>
      <c r="BV48">
        <f t="shared" si="39"/>
        <v>0</v>
      </c>
      <c r="BW48">
        <v>36809.5</v>
      </c>
      <c r="BX48">
        <v>5543.5</v>
      </c>
      <c r="BZ48">
        <f t="shared" si="40"/>
        <v>933.5</v>
      </c>
      <c r="CA48">
        <f t="shared" si="41"/>
        <v>-621.5</v>
      </c>
      <c r="CB48">
        <f t="shared" si="42"/>
        <v>1</v>
      </c>
      <c r="CC48">
        <f t="shared" si="43"/>
        <v>0</v>
      </c>
      <c r="CD48">
        <v>43294</v>
      </c>
      <c r="CE48">
        <v>0</v>
      </c>
      <c r="CG48">
        <f t="shared" si="44"/>
        <v>-1444.5</v>
      </c>
      <c r="CH48">
        <f t="shared" si="45"/>
        <v>-72.599999999999994</v>
      </c>
      <c r="CI48">
        <f t="shared" si="46"/>
        <v>0</v>
      </c>
      <c r="CJ48">
        <f t="shared" si="47"/>
        <v>1517.1</v>
      </c>
      <c r="CK48">
        <v>1925</v>
      </c>
      <c r="CL48">
        <v>0</v>
      </c>
      <c r="CM48">
        <f t="shared" si="48"/>
        <v>348.3</v>
      </c>
      <c r="CN48">
        <f t="shared" si="49"/>
        <v>71.5</v>
      </c>
      <c r="CO48">
        <f t="shared" si="50"/>
        <v>0</v>
      </c>
      <c r="CP48">
        <f t="shared" si="51"/>
        <v>419.8</v>
      </c>
      <c r="CQ48">
        <v>731.6</v>
      </c>
      <c r="CR48">
        <v>1007.7</v>
      </c>
      <c r="CS48">
        <f t="shared" si="52"/>
        <v>852.6</v>
      </c>
      <c r="CT48">
        <f t="shared" si="53"/>
        <v>166.59999999999991</v>
      </c>
      <c r="CU48">
        <f t="shared" si="54"/>
        <v>0</v>
      </c>
      <c r="CV48">
        <f t="shared" si="55"/>
        <v>1019.1999999999999</v>
      </c>
      <c r="CW48">
        <v>852.6</v>
      </c>
      <c r="CX48">
        <v>2383.6999999999998</v>
      </c>
      <c r="CY48">
        <f t="shared" si="56"/>
        <v>-243.60000000000036</v>
      </c>
      <c r="CZ48">
        <f t="shared" si="57"/>
        <v>165.49999999999955</v>
      </c>
      <c r="DA48">
        <f t="shared" si="58"/>
        <v>1</v>
      </c>
      <c r="DB48">
        <f t="shared" si="59"/>
        <v>0</v>
      </c>
      <c r="DC48">
        <f>scenarios!CQ48</f>
        <v>3509.2</v>
      </c>
      <c r="DD48">
        <f>scenarios!CR48</f>
        <v>3391.3999999999996</v>
      </c>
    </row>
    <row r="49" spans="15:108" x14ac:dyDescent="0.3">
      <c r="O49">
        <f t="shared" si="4"/>
        <v>-1438</v>
      </c>
      <c r="P49">
        <f t="shared" si="5"/>
        <v>1334</v>
      </c>
      <c r="Q49">
        <f t="shared" si="6"/>
        <v>1</v>
      </c>
      <c r="R49">
        <f t="shared" si="7"/>
        <v>0</v>
      </c>
      <c r="S49">
        <v>16336</v>
      </c>
      <c r="T49">
        <v>23841.5</v>
      </c>
      <c r="V49">
        <f t="shared" si="8"/>
        <v>-384</v>
      </c>
      <c r="W49">
        <f t="shared" si="9"/>
        <v>280</v>
      </c>
      <c r="X49">
        <f t="shared" si="10"/>
        <v>1</v>
      </c>
      <c r="Y49">
        <f t="shared" si="11"/>
        <v>0</v>
      </c>
      <c r="Z49">
        <v>19213.599999999999</v>
      </c>
      <c r="AA49">
        <v>20964.099999999999</v>
      </c>
      <c r="AC49">
        <f t="shared" si="12"/>
        <v>2132</v>
      </c>
      <c r="AD49">
        <f t="shared" si="13"/>
        <v>-2236</v>
      </c>
      <c r="AE49">
        <f t="shared" si="14"/>
        <v>1</v>
      </c>
      <c r="AF49">
        <f t="shared" si="15"/>
        <v>0</v>
      </c>
      <c r="AG49">
        <v>14811</v>
      </c>
      <c r="AH49">
        <v>25367.4</v>
      </c>
      <c r="BE49">
        <f t="shared" si="28"/>
        <v>-1580.5</v>
      </c>
      <c r="BF49">
        <f t="shared" si="29"/>
        <v>1040.5</v>
      </c>
      <c r="BG49">
        <f t="shared" si="30"/>
        <v>1</v>
      </c>
      <c r="BH49">
        <f t="shared" si="31"/>
        <v>0</v>
      </c>
      <c r="BI49">
        <v>3741.3</v>
      </c>
      <c r="BJ49">
        <v>7079.6</v>
      </c>
      <c r="BL49">
        <f t="shared" si="32"/>
        <v>-1578.4000000000005</v>
      </c>
      <c r="BM49">
        <f t="shared" si="33"/>
        <v>1038.4999999999995</v>
      </c>
      <c r="BN49">
        <f t="shared" si="34"/>
        <v>1</v>
      </c>
      <c r="BO49">
        <f t="shared" si="35"/>
        <v>0</v>
      </c>
      <c r="BP49">
        <v>6027.4</v>
      </c>
      <c r="BQ49">
        <v>4792.8999999999996</v>
      </c>
      <c r="BS49">
        <f t="shared" si="36"/>
        <v>1527</v>
      </c>
      <c r="BT49">
        <f t="shared" si="37"/>
        <v>-1503.5</v>
      </c>
      <c r="BU49">
        <f t="shared" si="38"/>
        <v>1</v>
      </c>
      <c r="BV49">
        <f t="shared" si="39"/>
        <v>0</v>
      </c>
      <c r="BW49">
        <v>38336.5</v>
      </c>
      <c r="BX49">
        <v>4040</v>
      </c>
      <c r="BZ49">
        <f t="shared" si="40"/>
        <v>-1333</v>
      </c>
      <c r="CA49">
        <f t="shared" si="41"/>
        <v>0</v>
      </c>
      <c r="CB49">
        <f t="shared" si="42"/>
        <v>1</v>
      </c>
      <c r="CC49">
        <f t="shared" si="43"/>
        <v>0</v>
      </c>
      <c r="CD49">
        <v>41961</v>
      </c>
      <c r="CE49">
        <v>0</v>
      </c>
      <c r="CG49">
        <f t="shared" si="44"/>
        <v>1134.1999999999998</v>
      </c>
      <c r="CH49">
        <f t="shared" si="45"/>
        <v>0</v>
      </c>
      <c r="CI49">
        <f t="shared" si="46"/>
        <v>1</v>
      </c>
      <c r="CJ49">
        <f t="shared" si="47"/>
        <v>0</v>
      </c>
      <c r="CK49">
        <v>3059.2</v>
      </c>
      <c r="CL49">
        <v>0</v>
      </c>
      <c r="CM49">
        <f t="shared" si="48"/>
        <v>495.4</v>
      </c>
      <c r="CN49">
        <f t="shared" si="49"/>
        <v>405.29999999999995</v>
      </c>
      <c r="CO49">
        <f t="shared" si="50"/>
        <v>0</v>
      </c>
      <c r="CP49">
        <f t="shared" si="51"/>
        <v>900.69999999999993</v>
      </c>
      <c r="CQ49">
        <v>1227</v>
      </c>
      <c r="CR49">
        <v>1413</v>
      </c>
      <c r="CS49">
        <f t="shared" si="52"/>
        <v>-775</v>
      </c>
      <c r="CT49">
        <f t="shared" si="53"/>
        <v>2.5</v>
      </c>
      <c r="CU49">
        <f t="shared" si="54"/>
        <v>1</v>
      </c>
      <c r="CV49">
        <f t="shared" si="55"/>
        <v>0</v>
      </c>
      <c r="CW49">
        <v>77.599999999999994</v>
      </c>
      <c r="CX49">
        <v>2386.1999999999998</v>
      </c>
      <c r="CY49">
        <f t="shared" si="56"/>
        <v>854.60000000000036</v>
      </c>
      <c r="CZ49">
        <f t="shared" si="57"/>
        <v>407.80000000000018</v>
      </c>
      <c r="DA49">
        <f t="shared" si="58"/>
        <v>0</v>
      </c>
      <c r="DB49">
        <f t="shared" si="59"/>
        <v>1262.4000000000005</v>
      </c>
      <c r="DC49">
        <f>scenarios!CQ49</f>
        <v>4363.8</v>
      </c>
      <c r="DD49">
        <f>scenarios!CR49</f>
        <v>3799.2</v>
      </c>
    </row>
    <row r="50" spans="15:108" x14ac:dyDescent="0.3">
      <c r="O50">
        <f t="shared" si="4"/>
        <v>-191</v>
      </c>
      <c r="P50">
        <f t="shared" si="5"/>
        <v>123</v>
      </c>
      <c r="Q50">
        <f t="shared" si="6"/>
        <v>1</v>
      </c>
      <c r="R50">
        <f t="shared" si="7"/>
        <v>0</v>
      </c>
      <c r="S50">
        <v>16145</v>
      </c>
      <c r="T50">
        <v>23964.5</v>
      </c>
      <c r="V50">
        <f t="shared" si="8"/>
        <v>-227</v>
      </c>
      <c r="W50">
        <f t="shared" si="9"/>
        <v>158.5</v>
      </c>
      <c r="X50">
        <f t="shared" si="10"/>
        <v>1</v>
      </c>
      <c r="Y50">
        <f t="shared" si="11"/>
        <v>0</v>
      </c>
      <c r="Z50">
        <v>18986.599999999999</v>
      </c>
      <c r="AA50">
        <v>21122.6</v>
      </c>
      <c r="AC50">
        <f t="shared" si="12"/>
        <v>-5213.5</v>
      </c>
      <c r="AD50">
        <f t="shared" si="13"/>
        <v>5145</v>
      </c>
      <c r="AE50">
        <f t="shared" si="14"/>
        <v>1</v>
      </c>
      <c r="AF50">
        <f t="shared" si="15"/>
        <v>0</v>
      </c>
      <c r="AG50">
        <v>9597.5</v>
      </c>
      <c r="AH50">
        <v>30512.400000000001</v>
      </c>
      <c r="BE50">
        <f t="shared" si="28"/>
        <v>-1097.9000000000001</v>
      </c>
      <c r="BF50">
        <f t="shared" si="29"/>
        <v>557.5</v>
      </c>
      <c r="BG50">
        <f t="shared" si="30"/>
        <v>1</v>
      </c>
      <c r="BH50">
        <f t="shared" si="31"/>
        <v>0</v>
      </c>
      <c r="BI50">
        <v>2643.4</v>
      </c>
      <c r="BJ50">
        <v>7637.1</v>
      </c>
      <c r="BL50">
        <f t="shared" si="32"/>
        <v>-126</v>
      </c>
      <c r="BM50">
        <f t="shared" si="33"/>
        <v>-412.89999999999964</v>
      </c>
      <c r="BN50">
        <f t="shared" si="34"/>
        <v>0</v>
      </c>
      <c r="BO50">
        <f t="shared" si="35"/>
        <v>538.89999999999964</v>
      </c>
      <c r="BP50">
        <v>5901.4</v>
      </c>
      <c r="BQ50">
        <v>4380</v>
      </c>
      <c r="BS50">
        <f t="shared" si="36"/>
        <v>2489.5</v>
      </c>
      <c r="BT50">
        <f t="shared" si="37"/>
        <v>-2199</v>
      </c>
      <c r="BU50">
        <f t="shared" si="38"/>
        <v>1</v>
      </c>
      <c r="BV50">
        <f t="shared" si="39"/>
        <v>0</v>
      </c>
      <c r="BW50">
        <v>40826</v>
      </c>
      <c r="BX50">
        <v>1841</v>
      </c>
      <c r="BZ50">
        <f t="shared" si="40"/>
        <v>-41</v>
      </c>
      <c r="CA50">
        <f t="shared" si="41"/>
        <v>0</v>
      </c>
      <c r="CB50">
        <f t="shared" si="42"/>
        <v>1</v>
      </c>
      <c r="CC50">
        <f t="shared" si="43"/>
        <v>0</v>
      </c>
      <c r="CD50">
        <v>41920</v>
      </c>
      <c r="CE50">
        <v>0</v>
      </c>
      <c r="CG50">
        <f t="shared" si="44"/>
        <v>-2218.6</v>
      </c>
      <c r="CH50">
        <f t="shared" si="45"/>
        <v>321.2</v>
      </c>
      <c r="CI50">
        <f t="shared" si="46"/>
        <v>1</v>
      </c>
      <c r="CJ50">
        <f t="shared" si="47"/>
        <v>0</v>
      </c>
      <c r="CK50">
        <v>840.6</v>
      </c>
      <c r="CL50">
        <v>321.2</v>
      </c>
      <c r="CM50">
        <f t="shared" si="48"/>
        <v>-94.599999999999909</v>
      </c>
      <c r="CN50">
        <f t="shared" si="49"/>
        <v>-393.79999999999995</v>
      </c>
      <c r="CO50">
        <f t="shared" si="50"/>
        <v>0</v>
      </c>
      <c r="CP50">
        <f t="shared" si="51"/>
        <v>488.39999999999986</v>
      </c>
      <c r="CQ50">
        <v>1132.4000000000001</v>
      </c>
      <c r="CR50">
        <v>1019.2</v>
      </c>
      <c r="CS50">
        <f t="shared" si="52"/>
        <v>775</v>
      </c>
      <c r="CT50">
        <f t="shared" si="53"/>
        <v>-13</v>
      </c>
      <c r="CU50">
        <f t="shared" si="54"/>
        <v>1</v>
      </c>
      <c r="CV50">
        <f t="shared" si="55"/>
        <v>0</v>
      </c>
      <c r="CW50">
        <v>852.6</v>
      </c>
      <c r="CX50">
        <v>2373.1999999999998</v>
      </c>
      <c r="CY50">
        <f t="shared" si="56"/>
        <v>-1538.2000000000003</v>
      </c>
      <c r="CZ50">
        <f t="shared" si="57"/>
        <v>-85.599999999999909</v>
      </c>
      <c r="DA50">
        <f t="shared" si="58"/>
        <v>0</v>
      </c>
      <c r="DB50">
        <f t="shared" si="59"/>
        <v>1623.8000000000002</v>
      </c>
      <c r="DC50">
        <f>scenarios!CQ50</f>
        <v>2825.6</v>
      </c>
      <c r="DD50">
        <f>scenarios!CR50</f>
        <v>3713.6</v>
      </c>
    </row>
    <row r="51" spans="15:108" x14ac:dyDescent="0.3">
      <c r="O51">
        <f t="shared" si="4"/>
        <v>-895</v>
      </c>
      <c r="P51">
        <f t="shared" si="5"/>
        <v>1290.5</v>
      </c>
      <c r="Q51">
        <f t="shared" si="6"/>
        <v>1</v>
      </c>
      <c r="R51">
        <f t="shared" si="7"/>
        <v>0</v>
      </c>
      <c r="S51">
        <v>15250</v>
      </c>
      <c r="T51">
        <v>25255</v>
      </c>
      <c r="V51">
        <f t="shared" si="8"/>
        <v>-18944.599999999999</v>
      </c>
      <c r="W51">
        <f t="shared" si="9"/>
        <v>19340.599999999999</v>
      </c>
      <c r="X51">
        <f t="shared" si="10"/>
        <v>1</v>
      </c>
      <c r="Y51">
        <f t="shared" si="11"/>
        <v>0</v>
      </c>
      <c r="Z51">
        <v>42</v>
      </c>
      <c r="AA51">
        <v>40463.199999999997</v>
      </c>
      <c r="AC51">
        <f t="shared" si="12"/>
        <v>0</v>
      </c>
      <c r="AD51">
        <f t="shared" si="13"/>
        <v>394</v>
      </c>
      <c r="AE51">
        <f t="shared" si="14"/>
        <v>1</v>
      </c>
      <c r="AF51">
        <f t="shared" si="15"/>
        <v>0</v>
      </c>
      <c r="AG51">
        <v>9597.5</v>
      </c>
      <c r="AH51">
        <v>30906.400000000001</v>
      </c>
      <c r="BE51">
        <f t="shared" si="28"/>
        <v>79.5</v>
      </c>
      <c r="BF51">
        <f t="shared" si="29"/>
        <v>-19.5</v>
      </c>
      <c r="BG51">
        <f t="shared" si="30"/>
        <v>1</v>
      </c>
      <c r="BH51">
        <f t="shared" si="31"/>
        <v>0</v>
      </c>
      <c r="BI51">
        <v>2722.9</v>
      </c>
      <c r="BJ51">
        <v>7617.6</v>
      </c>
      <c r="BL51">
        <f t="shared" si="32"/>
        <v>-26.899999999999636</v>
      </c>
      <c r="BM51">
        <f t="shared" si="33"/>
        <v>85.399999999999636</v>
      </c>
      <c r="BN51">
        <f t="shared" si="34"/>
        <v>1</v>
      </c>
      <c r="BO51">
        <f t="shared" si="35"/>
        <v>0</v>
      </c>
      <c r="BP51">
        <v>5874.5</v>
      </c>
      <c r="BQ51">
        <v>4465.3999999999996</v>
      </c>
      <c r="BS51">
        <f t="shared" si="36"/>
        <v>291</v>
      </c>
      <c r="BT51">
        <f t="shared" si="37"/>
        <v>-170</v>
      </c>
      <c r="BU51">
        <f t="shared" si="38"/>
        <v>1</v>
      </c>
      <c r="BV51">
        <f t="shared" si="39"/>
        <v>0</v>
      </c>
      <c r="BW51">
        <v>41117</v>
      </c>
      <c r="BX51">
        <v>1671</v>
      </c>
      <c r="BZ51">
        <f t="shared" si="40"/>
        <v>-668</v>
      </c>
      <c r="CA51">
        <f t="shared" si="41"/>
        <v>0</v>
      </c>
      <c r="CB51">
        <f t="shared" si="42"/>
        <v>1</v>
      </c>
      <c r="CC51">
        <f t="shared" si="43"/>
        <v>0</v>
      </c>
      <c r="CD51">
        <v>41252</v>
      </c>
      <c r="CE51">
        <v>0</v>
      </c>
      <c r="CG51">
        <f t="shared" si="44"/>
        <v>1164.9000000000001</v>
      </c>
      <c r="CH51">
        <f t="shared" si="45"/>
        <v>72.600000000000023</v>
      </c>
      <c r="CI51">
        <f t="shared" si="46"/>
        <v>0</v>
      </c>
      <c r="CJ51">
        <f t="shared" si="47"/>
        <v>1237.5</v>
      </c>
      <c r="CK51">
        <v>2005.5</v>
      </c>
      <c r="CL51">
        <v>393.8</v>
      </c>
      <c r="CM51">
        <f t="shared" si="48"/>
        <v>-143.60000000000014</v>
      </c>
      <c r="CN51">
        <f t="shared" si="49"/>
        <v>-372.30000000000007</v>
      </c>
      <c r="CO51">
        <f t="shared" si="50"/>
        <v>0</v>
      </c>
      <c r="CP51">
        <f t="shared" si="51"/>
        <v>515.9000000000002</v>
      </c>
      <c r="CQ51">
        <v>988.8</v>
      </c>
      <c r="CR51">
        <v>646.9</v>
      </c>
      <c r="CS51">
        <f t="shared" si="52"/>
        <v>547.4</v>
      </c>
      <c r="CT51">
        <f t="shared" si="53"/>
        <v>-912.69999999999982</v>
      </c>
      <c r="CU51">
        <f t="shared" si="54"/>
        <v>1</v>
      </c>
      <c r="CV51">
        <f t="shared" si="55"/>
        <v>0</v>
      </c>
      <c r="CW51">
        <v>1400</v>
      </c>
      <c r="CX51">
        <v>1460.5</v>
      </c>
      <c r="CY51">
        <f t="shared" si="56"/>
        <v>1568.7000000000003</v>
      </c>
      <c r="CZ51">
        <f t="shared" si="57"/>
        <v>-1212.4000000000001</v>
      </c>
      <c r="DA51">
        <f t="shared" si="58"/>
        <v>1</v>
      </c>
      <c r="DB51">
        <f t="shared" si="59"/>
        <v>0</v>
      </c>
      <c r="DC51">
        <f>scenarios!CQ51</f>
        <v>4394.3</v>
      </c>
      <c r="DD51">
        <f>scenarios!CR51</f>
        <v>2501.1999999999998</v>
      </c>
    </row>
    <row r="52" spans="15:108" x14ac:dyDescent="0.3">
      <c r="O52">
        <f t="shared" si="4"/>
        <v>-459.5</v>
      </c>
      <c r="P52">
        <f t="shared" si="5"/>
        <v>145.5</v>
      </c>
      <c r="Q52">
        <f t="shared" si="6"/>
        <v>1</v>
      </c>
      <c r="R52">
        <f t="shared" si="7"/>
        <v>0</v>
      </c>
      <c r="S52">
        <v>14790.5</v>
      </c>
      <c r="T52">
        <v>25400.5</v>
      </c>
      <c r="V52">
        <f t="shared" si="8"/>
        <v>0</v>
      </c>
      <c r="W52">
        <f t="shared" si="9"/>
        <v>-314</v>
      </c>
      <c r="X52">
        <f t="shared" si="10"/>
        <v>1</v>
      </c>
      <c r="Y52">
        <f t="shared" si="11"/>
        <v>0</v>
      </c>
      <c r="Z52">
        <v>42</v>
      </c>
      <c r="AA52">
        <v>40149.199999999997</v>
      </c>
      <c r="AC52">
        <f t="shared" si="12"/>
        <v>0</v>
      </c>
      <c r="AD52">
        <f t="shared" si="13"/>
        <v>-313</v>
      </c>
      <c r="AE52">
        <f t="shared" si="14"/>
        <v>1</v>
      </c>
      <c r="AF52">
        <f t="shared" si="15"/>
        <v>0</v>
      </c>
      <c r="AG52">
        <v>9597.5</v>
      </c>
      <c r="AH52">
        <v>30593.4</v>
      </c>
      <c r="BE52">
        <f t="shared" si="28"/>
        <v>707.40000000000009</v>
      </c>
      <c r="BF52">
        <f t="shared" si="29"/>
        <v>-517</v>
      </c>
      <c r="BG52">
        <f t="shared" si="30"/>
        <v>1</v>
      </c>
      <c r="BH52">
        <f t="shared" si="31"/>
        <v>0</v>
      </c>
      <c r="BI52">
        <v>3430.3</v>
      </c>
      <c r="BJ52">
        <v>7100.6</v>
      </c>
      <c r="BL52">
        <f t="shared" si="32"/>
        <v>-367.60000000000036</v>
      </c>
      <c r="BM52">
        <f t="shared" si="33"/>
        <v>558</v>
      </c>
      <c r="BN52">
        <f t="shared" si="34"/>
        <v>1</v>
      </c>
      <c r="BO52">
        <f t="shared" si="35"/>
        <v>0</v>
      </c>
      <c r="BP52">
        <v>5506.9</v>
      </c>
      <c r="BQ52">
        <v>5023.3999999999996</v>
      </c>
      <c r="BS52">
        <f t="shared" si="36"/>
        <v>127.5</v>
      </c>
      <c r="BT52">
        <f t="shared" si="37"/>
        <v>66</v>
      </c>
      <c r="BU52">
        <f t="shared" si="38"/>
        <v>0</v>
      </c>
      <c r="BV52">
        <f t="shared" si="39"/>
        <v>193.5</v>
      </c>
      <c r="BW52">
        <v>41244.5</v>
      </c>
      <c r="BX52">
        <v>1737</v>
      </c>
      <c r="BZ52">
        <f t="shared" si="40"/>
        <v>41</v>
      </c>
      <c r="CA52">
        <f t="shared" si="41"/>
        <v>0</v>
      </c>
      <c r="CB52">
        <f t="shared" si="42"/>
        <v>1</v>
      </c>
      <c r="CC52">
        <f t="shared" si="43"/>
        <v>0</v>
      </c>
      <c r="CD52">
        <v>41293</v>
      </c>
      <c r="CE52">
        <v>0</v>
      </c>
      <c r="CG52">
        <f t="shared" si="44"/>
        <v>-495.40000000000009</v>
      </c>
      <c r="CH52">
        <f t="shared" si="45"/>
        <v>-321.20000000000005</v>
      </c>
      <c r="CI52">
        <f t="shared" si="46"/>
        <v>0</v>
      </c>
      <c r="CJ52">
        <f t="shared" si="47"/>
        <v>816.60000000000014</v>
      </c>
      <c r="CK52">
        <v>1510.1</v>
      </c>
      <c r="CL52">
        <v>72.599999999999994</v>
      </c>
      <c r="CM52">
        <f t="shared" si="48"/>
        <v>376.29999999999995</v>
      </c>
      <c r="CN52">
        <f t="shared" si="49"/>
        <v>-365.2</v>
      </c>
      <c r="CO52">
        <f t="shared" si="50"/>
        <v>1</v>
      </c>
      <c r="CP52">
        <f t="shared" si="51"/>
        <v>0</v>
      </c>
      <c r="CQ52">
        <v>1365.1</v>
      </c>
      <c r="CR52">
        <v>281.7</v>
      </c>
      <c r="CS52">
        <f t="shared" si="52"/>
        <v>-292.70000000000005</v>
      </c>
      <c r="CT52">
        <f t="shared" si="53"/>
        <v>-486.79999999999995</v>
      </c>
      <c r="CU52">
        <f t="shared" si="54"/>
        <v>0</v>
      </c>
      <c r="CV52">
        <f t="shared" si="55"/>
        <v>779.5</v>
      </c>
      <c r="CW52">
        <v>1107.3</v>
      </c>
      <c r="CX52">
        <v>973.7</v>
      </c>
      <c r="CY52">
        <f t="shared" si="56"/>
        <v>-411.80000000000018</v>
      </c>
      <c r="CZ52">
        <f t="shared" si="57"/>
        <v>-1173.1999999999998</v>
      </c>
      <c r="DA52">
        <f t="shared" si="58"/>
        <v>0</v>
      </c>
      <c r="DB52">
        <f t="shared" si="59"/>
        <v>1585</v>
      </c>
      <c r="DC52">
        <f>scenarios!CQ52</f>
        <v>3982.5</v>
      </c>
      <c r="DD52">
        <f>scenarios!CR52</f>
        <v>1328</v>
      </c>
    </row>
    <row r="53" spans="15:108" x14ac:dyDescent="0.3">
      <c r="O53">
        <f t="shared" si="4"/>
        <v>6</v>
      </c>
      <c r="P53">
        <f t="shared" si="5"/>
        <v>168.5</v>
      </c>
      <c r="Q53">
        <f t="shared" si="6"/>
        <v>0</v>
      </c>
      <c r="R53">
        <f t="shared" si="7"/>
        <v>174.5</v>
      </c>
      <c r="S53">
        <v>14796.5</v>
      </c>
      <c r="T53">
        <v>25569</v>
      </c>
      <c r="V53">
        <f t="shared" si="8"/>
        <v>-42</v>
      </c>
      <c r="W53">
        <f t="shared" si="9"/>
        <v>216.5</v>
      </c>
      <c r="X53">
        <f t="shared" si="10"/>
        <v>1</v>
      </c>
      <c r="Y53">
        <f t="shared" si="11"/>
        <v>0</v>
      </c>
      <c r="Z53">
        <v>0</v>
      </c>
      <c r="AA53">
        <v>40365.699999999997</v>
      </c>
      <c r="AC53">
        <f t="shared" si="12"/>
        <v>-619</v>
      </c>
      <c r="AD53">
        <f t="shared" si="13"/>
        <v>793.5</v>
      </c>
      <c r="AE53">
        <f t="shared" si="14"/>
        <v>1</v>
      </c>
      <c r="AF53">
        <f t="shared" si="15"/>
        <v>0</v>
      </c>
      <c r="AG53">
        <v>8978.5</v>
      </c>
      <c r="AH53">
        <v>31386.9</v>
      </c>
      <c r="BE53">
        <f t="shared" si="28"/>
        <v>604</v>
      </c>
      <c r="BF53">
        <f t="shared" si="29"/>
        <v>-34.900000000000546</v>
      </c>
      <c r="BG53">
        <f t="shared" si="30"/>
        <v>1</v>
      </c>
      <c r="BH53">
        <f t="shared" si="31"/>
        <v>0</v>
      </c>
      <c r="BI53">
        <v>4034.3</v>
      </c>
      <c r="BJ53">
        <v>7065.7</v>
      </c>
      <c r="BL53">
        <f t="shared" si="32"/>
        <v>979.5</v>
      </c>
      <c r="BM53">
        <f t="shared" si="33"/>
        <v>-409.5</v>
      </c>
      <c r="BN53">
        <f t="shared" si="34"/>
        <v>1</v>
      </c>
      <c r="BO53">
        <f t="shared" si="35"/>
        <v>0</v>
      </c>
      <c r="BP53">
        <v>6486.4</v>
      </c>
      <c r="BQ53">
        <v>4613.8999999999996</v>
      </c>
      <c r="BS53">
        <f t="shared" si="36"/>
        <v>156</v>
      </c>
      <c r="BT53">
        <f t="shared" si="37"/>
        <v>156</v>
      </c>
      <c r="BU53">
        <f t="shared" si="38"/>
        <v>0</v>
      </c>
      <c r="BV53">
        <f t="shared" si="39"/>
        <v>312</v>
      </c>
      <c r="BW53">
        <v>41400.5</v>
      </c>
      <c r="BX53">
        <v>1893</v>
      </c>
      <c r="BZ53">
        <f t="shared" si="40"/>
        <v>-47.5</v>
      </c>
      <c r="CA53">
        <f t="shared" si="41"/>
        <v>0</v>
      </c>
      <c r="CB53">
        <f t="shared" si="42"/>
        <v>1</v>
      </c>
      <c r="CC53">
        <f t="shared" si="43"/>
        <v>0</v>
      </c>
      <c r="CD53">
        <v>41245.5</v>
      </c>
      <c r="CE53">
        <v>0</v>
      </c>
      <c r="CG53">
        <f t="shared" si="44"/>
        <v>-262.69999999999982</v>
      </c>
      <c r="CH53">
        <f t="shared" si="45"/>
        <v>-72.599999999999994</v>
      </c>
      <c r="CI53">
        <f t="shared" si="46"/>
        <v>0</v>
      </c>
      <c r="CJ53">
        <f t="shared" si="47"/>
        <v>335.29999999999984</v>
      </c>
      <c r="CK53">
        <v>1247.4000000000001</v>
      </c>
      <c r="CL53">
        <v>0</v>
      </c>
      <c r="CM53">
        <f t="shared" si="48"/>
        <v>0</v>
      </c>
      <c r="CN53">
        <f t="shared" si="49"/>
        <v>104</v>
      </c>
      <c r="CO53">
        <f t="shared" si="50"/>
        <v>1</v>
      </c>
      <c r="CP53">
        <f t="shared" si="51"/>
        <v>0</v>
      </c>
      <c r="CQ53">
        <v>1365.1</v>
      </c>
      <c r="CR53">
        <v>385.7</v>
      </c>
      <c r="CS53">
        <f t="shared" si="52"/>
        <v>733</v>
      </c>
      <c r="CT53">
        <f t="shared" si="53"/>
        <v>262.70000000000005</v>
      </c>
      <c r="CU53">
        <f t="shared" si="54"/>
        <v>0</v>
      </c>
      <c r="CV53">
        <f t="shared" si="55"/>
        <v>995.7</v>
      </c>
      <c r="CW53">
        <v>1840.3</v>
      </c>
      <c r="CX53">
        <v>1236.4000000000001</v>
      </c>
      <c r="CY53">
        <f t="shared" si="56"/>
        <v>470.30000000000018</v>
      </c>
      <c r="CZ53">
        <f t="shared" si="57"/>
        <v>294.10000000000014</v>
      </c>
      <c r="DA53">
        <f t="shared" si="58"/>
        <v>0</v>
      </c>
      <c r="DB53">
        <f t="shared" si="59"/>
        <v>764.40000000000032</v>
      </c>
      <c r="DC53">
        <f>scenarios!CQ53</f>
        <v>4452.8</v>
      </c>
      <c r="DD53">
        <f>scenarios!CR53</f>
        <v>1622.1000000000001</v>
      </c>
    </row>
    <row r="54" spans="15:108" x14ac:dyDescent="0.3">
      <c r="O54">
        <f t="shared" si="4"/>
        <v>-555</v>
      </c>
      <c r="P54">
        <f t="shared" si="5"/>
        <v>555.5</v>
      </c>
      <c r="Q54">
        <f t="shared" si="6"/>
        <v>1</v>
      </c>
      <c r="R54">
        <f t="shared" si="7"/>
        <v>0</v>
      </c>
      <c r="S54">
        <v>14241.5</v>
      </c>
      <c r="T54">
        <v>26124.5</v>
      </c>
      <c r="V54">
        <f t="shared" si="8"/>
        <v>42</v>
      </c>
      <c r="W54">
        <f t="shared" si="9"/>
        <v>-41.5</v>
      </c>
      <c r="X54">
        <f t="shared" si="10"/>
        <v>1</v>
      </c>
      <c r="Y54">
        <f t="shared" si="11"/>
        <v>0</v>
      </c>
      <c r="Z54">
        <v>42</v>
      </c>
      <c r="AA54">
        <v>40324.199999999997</v>
      </c>
      <c r="AC54">
        <f t="shared" si="12"/>
        <v>-1367.5</v>
      </c>
      <c r="AD54">
        <f t="shared" si="13"/>
        <v>1368</v>
      </c>
      <c r="AE54">
        <f t="shared" si="14"/>
        <v>1</v>
      </c>
      <c r="AF54">
        <f t="shared" si="15"/>
        <v>0</v>
      </c>
      <c r="AG54">
        <v>7611</v>
      </c>
      <c r="AH54">
        <v>32754.9</v>
      </c>
      <c r="BE54">
        <f t="shared" si="28"/>
        <v>1102.3999999999996</v>
      </c>
      <c r="BF54">
        <f t="shared" si="29"/>
        <v>-823.09999999999945</v>
      </c>
      <c r="BG54">
        <f t="shared" si="30"/>
        <v>1</v>
      </c>
      <c r="BH54">
        <f t="shared" si="31"/>
        <v>0</v>
      </c>
      <c r="BI54">
        <v>5136.7</v>
      </c>
      <c r="BJ54">
        <v>6242.6</v>
      </c>
      <c r="BL54">
        <f t="shared" si="32"/>
        <v>871.90000000000055</v>
      </c>
      <c r="BM54">
        <f t="shared" si="33"/>
        <v>-591.99999999999955</v>
      </c>
      <c r="BN54">
        <f t="shared" si="34"/>
        <v>1</v>
      </c>
      <c r="BO54">
        <f t="shared" si="35"/>
        <v>0</v>
      </c>
      <c r="BP54">
        <v>7358.3</v>
      </c>
      <c r="BQ54">
        <v>4021.9</v>
      </c>
      <c r="BS54">
        <f t="shared" si="36"/>
        <v>559.5</v>
      </c>
      <c r="BT54">
        <f t="shared" si="37"/>
        <v>-1893</v>
      </c>
      <c r="BU54">
        <f t="shared" si="38"/>
        <v>1</v>
      </c>
      <c r="BV54">
        <f t="shared" si="39"/>
        <v>0</v>
      </c>
      <c r="BW54">
        <v>41960</v>
      </c>
      <c r="BX54">
        <v>0</v>
      </c>
      <c r="BZ54">
        <f t="shared" si="40"/>
        <v>68</v>
      </c>
      <c r="CA54">
        <f t="shared" si="41"/>
        <v>0</v>
      </c>
      <c r="CB54">
        <f t="shared" si="42"/>
        <v>1</v>
      </c>
      <c r="CC54">
        <f t="shared" si="43"/>
        <v>0</v>
      </c>
      <c r="CD54">
        <v>41313.5</v>
      </c>
      <c r="CE54">
        <v>0</v>
      </c>
      <c r="CG54">
        <f t="shared" si="44"/>
        <v>-137.60000000000014</v>
      </c>
      <c r="CH54">
        <f t="shared" si="45"/>
        <v>111.6</v>
      </c>
      <c r="CI54">
        <f t="shared" si="46"/>
        <v>1</v>
      </c>
      <c r="CJ54">
        <f t="shared" si="47"/>
        <v>0</v>
      </c>
      <c r="CK54">
        <v>1109.8</v>
      </c>
      <c r="CL54">
        <v>111.6</v>
      </c>
      <c r="CM54">
        <f t="shared" si="48"/>
        <v>-110.59999999999991</v>
      </c>
      <c r="CN54">
        <f t="shared" si="49"/>
        <v>585.40000000000009</v>
      </c>
      <c r="CO54">
        <f t="shared" si="50"/>
        <v>1</v>
      </c>
      <c r="CP54">
        <f t="shared" si="51"/>
        <v>0</v>
      </c>
      <c r="CQ54">
        <v>1254.5</v>
      </c>
      <c r="CR54">
        <v>971.1</v>
      </c>
      <c r="CS54">
        <f t="shared" si="52"/>
        <v>-775</v>
      </c>
      <c r="CT54">
        <f t="shared" si="53"/>
        <v>-444.80000000000007</v>
      </c>
      <c r="CU54">
        <f t="shared" si="54"/>
        <v>0</v>
      </c>
      <c r="CV54">
        <f t="shared" si="55"/>
        <v>1219.8000000000002</v>
      </c>
      <c r="CW54">
        <v>1065.3</v>
      </c>
      <c r="CX54">
        <v>791.6</v>
      </c>
      <c r="CY54">
        <f t="shared" si="56"/>
        <v>-1023.1999999999998</v>
      </c>
      <c r="CZ54">
        <f t="shared" si="57"/>
        <v>252.20000000000005</v>
      </c>
      <c r="DA54">
        <f t="shared" si="58"/>
        <v>1</v>
      </c>
      <c r="DB54">
        <f t="shared" si="59"/>
        <v>0</v>
      </c>
      <c r="DC54">
        <f>scenarios!CQ54</f>
        <v>3429.6000000000004</v>
      </c>
      <c r="DD54">
        <f>scenarios!CR54</f>
        <v>1874.3000000000002</v>
      </c>
    </row>
    <row r="55" spans="15:108" x14ac:dyDescent="0.3">
      <c r="O55">
        <f t="shared" si="4"/>
        <v>0</v>
      </c>
      <c r="P55">
        <f t="shared" si="5"/>
        <v>0</v>
      </c>
      <c r="Q55">
        <f t="shared" si="6"/>
        <v>1</v>
      </c>
      <c r="R55">
        <f t="shared" si="7"/>
        <v>0</v>
      </c>
      <c r="S55">
        <v>14241.5</v>
      </c>
      <c r="T55">
        <v>26124.5</v>
      </c>
      <c r="V55">
        <f t="shared" si="8"/>
        <v>0</v>
      </c>
      <c r="W55">
        <f t="shared" si="9"/>
        <v>-0.5</v>
      </c>
      <c r="X55">
        <f t="shared" si="10"/>
        <v>1</v>
      </c>
      <c r="Y55">
        <f t="shared" si="11"/>
        <v>0</v>
      </c>
      <c r="Z55">
        <v>42</v>
      </c>
      <c r="AA55">
        <v>40323.699999999997</v>
      </c>
      <c r="AC55">
        <f t="shared" si="12"/>
        <v>-2619.5</v>
      </c>
      <c r="AD55">
        <f t="shared" si="13"/>
        <v>2619</v>
      </c>
      <c r="AE55">
        <f t="shared" si="14"/>
        <v>1</v>
      </c>
      <c r="AF55">
        <f t="shared" si="15"/>
        <v>0</v>
      </c>
      <c r="AG55">
        <v>4991.5</v>
      </c>
      <c r="AH55">
        <v>35373.9</v>
      </c>
      <c r="BE55">
        <f t="shared" si="28"/>
        <v>1672.3000000000002</v>
      </c>
      <c r="BF55">
        <f t="shared" si="29"/>
        <v>-1411.3000000000002</v>
      </c>
      <c r="BG55">
        <f t="shared" si="30"/>
        <v>1</v>
      </c>
      <c r="BH55">
        <f t="shared" si="31"/>
        <v>0</v>
      </c>
      <c r="BI55">
        <v>6809</v>
      </c>
      <c r="BJ55">
        <v>4831.3</v>
      </c>
      <c r="BL55">
        <f t="shared" si="32"/>
        <v>782</v>
      </c>
      <c r="BM55">
        <f t="shared" si="33"/>
        <v>-521.90000000000009</v>
      </c>
      <c r="BN55">
        <f t="shared" si="34"/>
        <v>1</v>
      </c>
      <c r="BO55">
        <f t="shared" si="35"/>
        <v>0</v>
      </c>
      <c r="BP55">
        <v>8140.3</v>
      </c>
      <c r="BQ55">
        <v>3500</v>
      </c>
      <c r="BS55">
        <f t="shared" si="36"/>
        <v>-274</v>
      </c>
      <c r="BT55">
        <f t="shared" si="37"/>
        <v>233.5</v>
      </c>
      <c r="BU55">
        <f t="shared" si="38"/>
        <v>1</v>
      </c>
      <c r="BV55">
        <f t="shared" si="39"/>
        <v>0</v>
      </c>
      <c r="BW55">
        <v>41686</v>
      </c>
      <c r="BX55">
        <v>233.5</v>
      </c>
      <c r="BZ55">
        <f t="shared" si="40"/>
        <v>-29.5</v>
      </c>
      <c r="CA55">
        <f t="shared" si="41"/>
        <v>0</v>
      </c>
      <c r="CB55">
        <f t="shared" si="42"/>
        <v>1</v>
      </c>
      <c r="CC55">
        <f t="shared" si="43"/>
        <v>0</v>
      </c>
      <c r="CD55">
        <v>41284</v>
      </c>
      <c r="CE55">
        <v>0</v>
      </c>
      <c r="CG55">
        <f t="shared" si="44"/>
        <v>-1046.8</v>
      </c>
      <c r="CH55">
        <f t="shared" si="45"/>
        <v>679.9</v>
      </c>
      <c r="CI55">
        <f t="shared" si="46"/>
        <v>1</v>
      </c>
      <c r="CJ55">
        <f t="shared" si="47"/>
        <v>0</v>
      </c>
      <c r="CK55">
        <v>63</v>
      </c>
      <c r="CL55">
        <v>791.5</v>
      </c>
      <c r="CM55">
        <f t="shared" si="48"/>
        <v>-266.20000000000005</v>
      </c>
      <c r="CN55">
        <f t="shared" si="49"/>
        <v>-385.70000000000005</v>
      </c>
      <c r="CO55">
        <f t="shared" si="50"/>
        <v>0</v>
      </c>
      <c r="CP55">
        <f t="shared" si="51"/>
        <v>651.90000000000009</v>
      </c>
      <c r="CQ55">
        <v>988.3</v>
      </c>
      <c r="CR55">
        <v>585.4</v>
      </c>
      <c r="CS55">
        <f t="shared" si="52"/>
        <v>334.70000000000005</v>
      </c>
      <c r="CT55">
        <f t="shared" si="53"/>
        <v>268.19999999999993</v>
      </c>
      <c r="CU55">
        <f t="shared" si="54"/>
        <v>0</v>
      </c>
      <c r="CV55">
        <f t="shared" si="55"/>
        <v>602.9</v>
      </c>
      <c r="CW55">
        <v>1400</v>
      </c>
      <c r="CX55">
        <v>1059.8</v>
      </c>
      <c r="CY55">
        <f t="shared" si="56"/>
        <v>-978.30000000000018</v>
      </c>
      <c r="CZ55">
        <f t="shared" si="57"/>
        <v>562.39999999999964</v>
      </c>
      <c r="DA55">
        <f t="shared" si="58"/>
        <v>1</v>
      </c>
      <c r="DB55">
        <f t="shared" si="59"/>
        <v>0</v>
      </c>
      <c r="DC55">
        <f>scenarios!CQ55</f>
        <v>2451.3000000000002</v>
      </c>
      <c r="DD55">
        <f>scenarios!CR55</f>
        <v>2436.6999999999998</v>
      </c>
    </row>
    <row r="56" spans="15:108" x14ac:dyDescent="0.3">
      <c r="O56">
        <f t="shared" si="4"/>
        <v>-96</v>
      </c>
      <c r="P56">
        <f t="shared" si="5"/>
        <v>346</v>
      </c>
      <c r="Q56">
        <f t="shared" si="6"/>
        <v>1</v>
      </c>
      <c r="R56">
        <f t="shared" si="7"/>
        <v>0</v>
      </c>
      <c r="S56">
        <v>14145.5</v>
      </c>
      <c r="T56">
        <v>26470.5</v>
      </c>
      <c r="V56">
        <f t="shared" si="8"/>
        <v>0</v>
      </c>
      <c r="W56">
        <f t="shared" si="9"/>
        <v>249.5</v>
      </c>
      <c r="X56">
        <f t="shared" si="10"/>
        <v>1</v>
      </c>
      <c r="Y56">
        <f t="shared" si="11"/>
        <v>0</v>
      </c>
      <c r="Z56">
        <v>42</v>
      </c>
      <c r="AA56">
        <v>40573.199999999997</v>
      </c>
      <c r="AC56">
        <f t="shared" si="12"/>
        <v>-4567.5</v>
      </c>
      <c r="AD56">
        <f t="shared" si="13"/>
        <v>4817</v>
      </c>
      <c r="AE56">
        <f t="shared" si="14"/>
        <v>1</v>
      </c>
      <c r="AF56">
        <f t="shared" si="15"/>
        <v>0</v>
      </c>
      <c r="AG56">
        <v>424</v>
      </c>
      <c r="AH56">
        <v>40190.9</v>
      </c>
      <c r="BE56">
        <f t="shared" si="28"/>
        <v>1689.5</v>
      </c>
      <c r="BF56">
        <f t="shared" si="29"/>
        <v>-1240.5</v>
      </c>
      <c r="BG56">
        <f t="shared" si="30"/>
        <v>1</v>
      </c>
      <c r="BH56">
        <f t="shared" si="31"/>
        <v>0</v>
      </c>
      <c r="BI56">
        <v>8498.5</v>
      </c>
      <c r="BJ56">
        <v>3590.8</v>
      </c>
      <c r="BL56">
        <f t="shared" si="32"/>
        <v>117.49999999999909</v>
      </c>
      <c r="BM56">
        <f t="shared" si="33"/>
        <v>332</v>
      </c>
      <c r="BN56">
        <f t="shared" si="34"/>
        <v>0</v>
      </c>
      <c r="BO56">
        <f t="shared" si="35"/>
        <v>449.49999999999909</v>
      </c>
      <c r="BP56">
        <v>8257.7999999999993</v>
      </c>
      <c r="BQ56">
        <v>3832</v>
      </c>
      <c r="BS56">
        <f t="shared" si="36"/>
        <v>-434.5</v>
      </c>
      <c r="BT56">
        <f t="shared" si="37"/>
        <v>-233.5</v>
      </c>
      <c r="BU56">
        <f t="shared" si="38"/>
        <v>0</v>
      </c>
      <c r="BV56">
        <f t="shared" si="39"/>
        <v>668</v>
      </c>
      <c r="BW56">
        <v>41251.5</v>
      </c>
      <c r="BX56">
        <v>0</v>
      </c>
      <c r="BZ56">
        <f t="shared" si="40"/>
        <v>-15.5</v>
      </c>
      <c r="CA56">
        <f t="shared" si="41"/>
        <v>0</v>
      </c>
      <c r="CB56">
        <f t="shared" si="42"/>
        <v>1</v>
      </c>
      <c r="CC56">
        <f t="shared" si="43"/>
        <v>0</v>
      </c>
      <c r="CD56">
        <v>41268.5</v>
      </c>
      <c r="CE56">
        <v>0</v>
      </c>
      <c r="CG56">
        <f t="shared" si="44"/>
        <v>783.1</v>
      </c>
      <c r="CH56">
        <f t="shared" si="45"/>
        <v>512.5</v>
      </c>
      <c r="CI56">
        <f t="shared" si="46"/>
        <v>0</v>
      </c>
      <c r="CJ56">
        <f t="shared" si="47"/>
        <v>1295.5999999999999</v>
      </c>
      <c r="CK56">
        <v>846.1</v>
      </c>
      <c r="CL56">
        <v>1304</v>
      </c>
      <c r="CM56">
        <f t="shared" si="48"/>
        <v>104.10000000000014</v>
      </c>
      <c r="CN56">
        <f t="shared" si="49"/>
        <v>-50</v>
      </c>
      <c r="CO56">
        <f t="shared" si="50"/>
        <v>1</v>
      </c>
      <c r="CP56">
        <f t="shared" si="51"/>
        <v>0</v>
      </c>
      <c r="CQ56">
        <v>1092.4000000000001</v>
      </c>
      <c r="CR56">
        <v>535.4</v>
      </c>
      <c r="CS56">
        <f t="shared" si="52"/>
        <v>0</v>
      </c>
      <c r="CT56">
        <f t="shared" si="53"/>
        <v>-326.79999999999995</v>
      </c>
      <c r="CU56">
        <f t="shared" si="54"/>
        <v>1</v>
      </c>
      <c r="CV56">
        <f t="shared" si="55"/>
        <v>0</v>
      </c>
      <c r="CW56">
        <v>1400</v>
      </c>
      <c r="CX56">
        <v>733</v>
      </c>
      <c r="CY56">
        <f t="shared" si="56"/>
        <v>887.19999999999982</v>
      </c>
      <c r="CZ56">
        <f t="shared" si="57"/>
        <v>135.70000000000027</v>
      </c>
      <c r="DA56">
        <f t="shared" si="58"/>
        <v>0</v>
      </c>
      <c r="DB56">
        <f t="shared" si="59"/>
        <v>1022.9000000000001</v>
      </c>
      <c r="DC56">
        <f>scenarios!CQ56</f>
        <v>3338.5</v>
      </c>
      <c r="DD56">
        <f>scenarios!CR56</f>
        <v>2572.4</v>
      </c>
    </row>
    <row r="57" spans="15:108" x14ac:dyDescent="0.3">
      <c r="O57">
        <f t="shared" si="4"/>
        <v>0</v>
      </c>
      <c r="P57">
        <f t="shared" si="5"/>
        <v>-36.5</v>
      </c>
      <c r="Q57">
        <f t="shared" si="6"/>
        <v>1</v>
      </c>
      <c r="R57">
        <f t="shared" si="7"/>
        <v>0</v>
      </c>
      <c r="S57">
        <v>14145.5</v>
      </c>
      <c r="T57">
        <v>26434</v>
      </c>
      <c r="V57">
        <f t="shared" si="8"/>
        <v>0</v>
      </c>
      <c r="W57">
        <f t="shared" si="9"/>
        <v>-35.5</v>
      </c>
      <c r="X57">
        <f t="shared" si="10"/>
        <v>1</v>
      </c>
      <c r="Y57">
        <f t="shared" si="11"/>
        <v>0</v>
      </c>
      <c r="Z57">
        <v>42</v>
      </c>
      <c r="AA57">
        <v>40537.699999999997</v>
      </c>
      <c r="AC57">
        <f t="shared" si="12"/>
        <v>1040.5</v>
      </c>
      <c r="AD57">
        <f t="shared" si="13"/>
        <v>-1075.5</v>
      </c>
      <c r="AE57">
        <f t="shared" si="14"/>
        <v>1</v>
      </c>
      <c r="AF57">
        <f t="shared" si="15"/>
        <v>0</v>
      </c>
      <c r="AG57">
        <v>1464.5</v>
      </c>
      <c r="AH57">
        <v>39115.4</v>
      </c>
      <c r="BE57">
        <f t="shared" si="28"/>
        <v>579.89999999999964</v>
      </c>
      <c r="BF57">
        <f t="shared" si="29"/>
        <v>-300.40000000000009</v>
      </c>
      <c r="BG57">
        <f t="shared" si="30"/>
        <v>1</v>
      </c>
      <c r="BH57">
        <f t="shared" si="31"/>
        <v>0</v>
      </c>
      <c r="BI57">
        <v>9078.4</v>
      </c>
      <c r="BJ57">
        <v>3290.4</v>
      </c>
      <c r="BL57">
        <f t="shared" si="32"/>
        <v>-581.89999999999964</v>
      </c>
      <c r="BM57">
        <f t="shared" si="33"/>
        <v>863</v>
      </c>
      <c r="BN57">
        <f t="shared" si="34"/>
        <v>1</v>
      </c>
      <c r="BO57">
        <f t="shared" si="35"/>
        <v>0</v>
      </c>
      <c r="BP57">
        <v>7675.9</v>
      </c>
      <c r="BQ57">
        <v>4695</v>
      </c>
      <c r="BS57">
        <f t="shared" si="36"/>
        <v>41.5</v>
      </c>
      <c r="BT57">
        <f t="shared" si="37"/>
        <v>0</v>
      </c>
      <c r="BU57">
        <f t="shared" si="38"/>
        <v>1</v>
      </c>
      <c r="BV57">
        <f t="shared" si="39"/>
        <v>0</v>
      </c>
      <c r="BW57">
        <v>41293</v>
      </c>
      <c r="BX57">
        <v>0</v>
      </c>
      <c r="BZ57">
        <f t="shared" si="40"/>
        <v>-208</v>
      </c>
      <c r="CA57">
        <f t="shared" si="41"/>
        <v>0</v>
      </c>
      <c r="CB57">
        <f t="shared" si="42"/>
        <v>1</v>
      </c>
      <c r="CC57">
        <f t="shared" si="43"/>
        <v>0</v>
      </c>
      <c r="CD57">
        <v>41060.5</v>
      </c>
      <c r="CE57">
        <v>0</v>
      </c>
      <c r="CG57">
        <f t="shared" si="44"/>
        <v>-112.60000000000002</v>
      </c>
      <c r="CH57">
        <f t="shared" si="45"/>
        <v>-139.59999999999991</v>
      </c>
      <c r="CI57">
        <f t="shared" si="46"/>
        <v>0</v>
      </c>
      <c r="CJ57">
        <f t="shared" si="47"/>
        <v>252.19999999999993</v>
      </c>
      <c r="CK57">
        <v>733.5</v>
      </c>
      <c r="CL57">
        <v>1164.4000000000001</v>
      </c>
      <c r="CM57">
        <f t="shared" si="48"/>
        <v>272.69999999999982</v>
      </c>
      <c r="CN57">
        <f t="shared" si="49"/>
        <v>276.80000000000007</v>
      </c>
      <c r="CO57">
        <f t="shared" si="50"/>
        <v>0</v>
      </c>
      <c r="CP57">
        <f t="shared" si="51"/>
        <v>549.49999999999989</v>
      </c>
      <c r="CQ57">
        <v>1365.1</v>
      </c>
      <c r="CR57">
        <v>812.2</v>
      </c>
      <c r="CS57">
        <f t="shared" si="52"/>
        <v>-107.09999999999991</v>
      </c>
      <c r="CT57">
        <f t="shared" si="53"/>
        <v>134.10000000000002</v>
      </c>
      <c r="CU57">
        <f t="shared" si="54"/>
        <v>1</v>
      </c>
      <c r="CV57">
        <f t="shared" si="55"/>
        <v>0</v>
      </c>
      <c r="CW57">
        <v>1292.9000000000001</v>
      </c>
      <c r="CX57">
        <v>867.1</v>
      </c>
      <c r="CY57">
        <f t="shared" si="56"/>
        <v>53</v>
      </c>
      <c r="CZ57">
        <f t="shared" si="57"/>
        <v>271.30000000000018</v>
      </c>
      <c r="DA57">
        <f t="shared" si="58"/>
        <v>0</v>
      </c>
      <c r="DB57">
        <f t="shared" si="59"/>
        <v>324.30000000000018</v>
      </c>
      <c r="DC57">
        <f>scenarios!CQ57</f>
        <v>3391.5</v>
      </c>
      <c r="DD57">
        <f>scenarios!CR57</f>
        <v>2843.7000000000003</v>
      </c>
    </row>
    <row r="58" spans="15:108" x14ac:dyDescent="0.3">
      <c r="O58">
        <f t="shared" si="4"/>
        <v>-189.5</v>
      </c>
      <c r="P58">
        <f t="shared" si="5"/>
        <v>322.5</v>
      </c>
      <c r="Q58">
        <f t="shared" si="6"/>
        <v>1</v>
      </c>
      <c r="R58">
        <f t="shared" si="7"/>
        <v>0</v>
      </c>
      <c r="S58">
        <v>13956</v>
      </c>
      <c r="T58">
        <v>26756.5</v>
      </c>
      <c r="V58">
        <f t="shared" si="8"/>
        <v>0</v>
      </c>
      <c r="W58">
        <f t="shared" si="9"/>
        <v>133.5</v>
      </c>
      <c r="X58">
        <f t="shared" si="10"/>
        <v>1</v>
      </c>
      <c r="Y58">
        <f t="shared" si="11"/>
        <v>0</v>
      </c>
      <c r="Z58">
        <v>42</v>
      </c>
      <c r="AA58">
        <v>40671.199999999997</v>
      </c>
      <c r="AC58">
        <f t="shared" si="12"/>
        <v>0</v>
      </c>
      <c r="AD58">
        <f t="shared" si="13"/>
        <v>133</v>
      </c>
      <c r="AE58">
        <f t="shared" si="14"/>
        <v>1</v>
      </c>
      <c r="AF58">
        <f t="shared" si="15"/>
        <v>0</v>
      </c>
      <c r="AG58">
        <v>1464.5</v>
      </c>
      <c r="AH58">
        <v>39248.400000000001</v>
      </c>
      <c r="BE58">
        <f t="shared" si="28"/>
        <v>-109.5</v>
      </c>
      <c r="BF58">
        <f t="shared" si="29"/>
        <v>-188.5</v>
      </c>
      <c r="BG58">
        <f t="shared" si="30"/>
        <v>0</v>
      </c>
      <c r="BH58">
        <f t="shared" si="31"/>
        <v>298</v>
      </c>
      <c r="BI58">
        <v>8968.9</v>
      </c>
      <c r="BJ58">
        <v>3101.9</v>
      </c>
      <c r="BL58">
        <f t="shared" si="32"/>
        <v>360.30000000000018</v>
      </c>
      <c r="BM58">
        <f t="shared" si="33"/>
        <v>-661.59999999999991</v>
      </c>
      <c r="BN58">
        <f t="shared" si="34"/>
        <v>1</v>
      </c>
      <c r="BO58">
        <f t="shared" si="35"/>
        <v>0</v>
      </c>
      <c r="BP58">
        <v>8036.2</v>
      </c>
      <c r="BQ58">
        <v>4033.4</v>
      </c>
      <c r="BS58">
        <f t="shared" si="36"/>
        <v>-217</v>
      </c>
      <c r="BT58">
        <f t="shared" si="37"/>
        <v>170</v>
      </c>
      <c r="BU58">
        <f t="shared" si="38"/>
        <v>1</v>
      </c>
      <c r="BV58">
        <f t="shared" si="39"/>
        <v>0</v>
      </c>
      <c r="BW58">
        <v>41076</v>
      </c>
      <c r="BX58">
        <v>170</v>
      </c>
      <c r="BZ58">
        <f t="shared" si="40"/>
        <v>-290.09999999999854</v>
      </c>
      <c r="CA58">
        <f t="shared" si="41"/>
        <v>0</v>
      </c>
      <c r="CB58">
        <f t="shared" si="42"/>
        <v>1</v>
      </c>
      <c r="CC58">
        <f t="shared" si="43"/>
        <v>0</v>
      </c>
      <c r="CD58">
        <v>40770.400000000001</v>
      </c>
      <c r="CE58">
        <v>0</v>
      </c>
      <c r="CG58">
        <f t="shared" si="44"/>
        <v>44.100000000000023</v>
      </c>
      <c r="CH58">
        <f t="shared" si="45"/>
        <v>-135.10000000000014</v>
      </c>
      <c r="CI58">
        <f t="shared" si="46"/>
        <v>1</v>
      </c>
      <c r="CJ58">
        <f t="shared" si="47"/>
        <v>0</v>
      </c>
      <c r="CK58">
        <v>777.6</v>
      </c>
      <c r="CL58">
        <v>1029.3</v>
      </c>
      <c r="CM58">
        <f t="shared" si="48"/>
        <v>351.30000000000018</v>
      </c>
      <c r="CN58">
        <f t="shared" si="49"/>
        <v>-426.50000000000006</v>
      </c>
      <c r="CO58">
        <f t="shared" si="50"/>
        <v>1</v>
      </c>
      <c r="CP58">
        <f t="shared" si="51"/>
        <v>0</v>
      </c>
      <c r="CQ58">
        <v>1716.4</v>
      </c>
      <c r="CR58">
        <v>385.7</v>
      </c>
      <c r="CS58">
        <f t="shared" si="52"/>
        <v>-745.50000000000011</v>
      </c>
      <c r="CT58">
        <f t="shared" si="53"/>
        <v>369.30000000000007</v>
      </c>
      <c r="CU58">
        <f t="shared" si="54"/>
        <v>1</v>
      </c>
      <c r="CV58">
        <f t="shared" si="55"/>
        <v>0</v>
      </c>
      <c r="CW58">
        <v>547.4</v>
      </c>
      <c r="CX58">
        <v>1236.4000000000001</v>
      </c>
      <c r="CY58">
        <f t="shared" si="56"/>
        <v>-350.09999999999991</v>
      </c>
      <c r="CZ58">
        <f t="shared" si="57"/>
        <v>-192.30000000000018</v>
      </c>
      <c r="DA58">
        <f t="shared" si="58"/>
        <v>0</v>
      </c>
      <c r="DB58">
        <f t="shared" si="59"/>
        <v>542.40000000000009</v>
      </c>
      <c r="DC58">
        <f>scenarios!CQ58</f>
        <v>3041.4</v>
      </c>
      <c r="DD58">
        <f>scenarios!CR58</f>
        <v>2651.4</v>
      </c>
    </row>
    <row r="59" spans="15:108" x14ac:dyDescent="0.3">
      <c r="O59">
        <f t="shared" si="4"/>
        <v>189.5</v>
      </c>
      <c r="P59">
        <f t="shared" si="5"/>
        <v>255.5</v>
      </c>
      <c r="Q59">
        <f t="shared" si="6"/>
        <v>0</v>
      </c>
      <c r="R59">
        <f t="shared" si="7"/>
        <v>445</v>
      </c>
      <c r="S59">
        <v>14145.5</v>
      </c>
      <c r="T59">
        <v>27012</v>
      </c>
      <c r="V59">
        <f t="shared" si="8"/>
        <v>0</v>
      </c>
      <c r="W59">
        <f t="shared" si="9"/>
        <v>443.5</v>
      </c>
      <c r="X59">
        <f t="shared" si="10"/>
        <v>1</v>
      </c>
      <c r="Y59">
        <f t="shared" si="11"/>
        <v>0</v>
      </c>
      <c r="Z59">
        <v>42</v>
      </c>
      <c r="AA59">
        <v>41114.699999999997</v>
      </c>
      <c r="AC59">
        <f t="shared" si="12"/>
        <v>0</v>
      </c>
      <c r="AD59">
        <f t="shared" si="13"/>
        <v>444</v>
      </c>
      <c r="AE59">
        <f t="shared" si="14"/>
        <v>1</v>
      </c>
      <c r="AF59">
        <f t="shared" si="15"/>
        <v>0</v>
      </c>
      <c r="AG59">
        <v>1464.5</v>
      </c>
      <c r="AH59">
        <v>39692.400000000001</v>
      </c>
      <c r="BE59">
        <f t="shared" si="28"/>
        <v>-1431</v>
      </c>
      <c r="BF59">
        <f t="shared" si="29"/>
        <v>1191.5999999999999</v>
      </c>
      <c r="BG59">
        <f t="shared" si="30"/>
        <v>1</v>
      </c>
      <c r="BH59">
        <f t="shared" si="31"/>
        <v>0</v>
      </c>
      <c r="BI59">
        <v>7537.9</v>
      </c>
      <c r="BJ59">
        <v>4293.5</v>
      </c>
      <c r="BL59">
        <f t="shared" si="32"/>
        <v>173.09999999999945</v>
      </c>
      <c r="BM59">
        <f t="shared" si="33"/>
        <v>-412.5</v>
      </c>
      <c r="BN59">
        <f t="shared" si="34"/>
        <v>1</v>
      </c>
      <c r="BO59">
        <f t="shared" si="35"/>
        <v>0</v>
      </c>
      <c r="BP59">
        <v>8209.2999999999993</v>
      </c>
      <c r="BQ59">
        <v>3620.9</v>
      </c>
      <c r="BS59">
        <f t="shared" si="36"/>
        <v>68</v>
      </c>
      <c r="BT59">
        <f t="shared" si="37"/>
        <v>0</v>
      </c>
      <c r="BU59">
        <f t="shared" si="38"/>
        <v>1</v>
      </c>
      <c r="BV59">
        <f t="shared" si="39"/>
        <v>0</v>
      </c>
      <c r="BW59">
        <v>41144</v>
      </c>
      <c r="BX59">
        <v>170</v>
      </c>
      <c r="BZ59">
        <f t="shared" si="40"/>
        <v>430.09999999999854</v>
      </c>
      <c r="CA59">
        <f t="shared" si="41"/>
        <v>0</v>
      </c>
      <c r="CB59">
        <f t="shared" si="42"/>
        <v>1</v>
      </c>
      <c r="CC59">
        <f t="shared" si="43"/>
        <v>0</v>
      </c>
      <c r="CD59">
        <v>41200.5</v>
      </c>
      <c r="CE59">
        <v>0</v>
      </c>
      <c r="CG59">
        <f t="shared" si="44"/>
        <v>0</v>
      </c>
      <c r="CH59">
        <f t="shared" si="45"/>
        <v>660.40000000000009</v>
      </c>
      <c r="CI59">
        <f t="shared" si="46"/>
        <v>1</v>
      </c>
      <c r="CJ59">
        <f t="shared" si="47"/>
        <v>0</v>
      </c>
      <c r="CK59">
        <v>777.6</v>
      </c>
      <c r="CL59">
        <v>1689.7</v>
      </c>
      <c r="CM59">
        <f t="shared" si="48"/>
        <v>-813.2</v>
      </c>
      <c r="CN59">
        <f t="shared" si="49"/>
        <v>523.90000000000009</v>
      </c>
      <c r="CO59">
        <f t="shared" si="50"/>
        <v>1</v>
      </c>
      <c r="CP59">
        <f t="shared" si="51"/>
        <v>0</v>
      </c>
      <c r="CQ59">
        <v>903.2</v>
      </c>
      <c r="CR59">
        <v>909.6</v>
      </c>
      <c r="CS59">
        <f t="shared" si="52"/>
        <v>440.30000000000007</v>
      </c>
      <c r="CT59">
        <f t="shared" si="53"/>
        <v>219.09999999999991</v>
      </c>
      <c r="CU59">
        <f t="shared" si="54"/>
        <v>0</v>
      </c>
      <c r="CV59">
        <f t="shared" si="55"/>
        <v>659.4</v>
      </c>
      <c r="CW59">
        <v>987.7</v>
      </c>
      <c r="CX59">
        <v>1455.5</v>
      </c>
      <c r="CY59">
        <f t="shared" si="56"/>
        <v>-372.90000000000009</v>
      </c>
      <c r="CZ59">
        <f t="shared" si="57"/>
        <v>1403.4</v>
      </c>
      <c r="DA59">
        <f t="shared" si="58"/>
        <v>1</v>
      </c>
      <c r="DB59">
        <f t="shared" si="59"/>
        <v>0</v>
      </c>
      <c r="DC59">
        <f>scenarios!CQ59</f>
        <v>2668.5</v>
      </c>
      <c r="DD59">
        <f>scenarios!CR59</f>
        <v>4054.8</v>
      </c>
    </row>
    <row r="60" spans="15:108" x14ac:dyDescent="0.3">
      <c r="O60">
        <f t="shared" si="4"/>
        <v>-13810.5</v>
      </c>
      <c r="P60">
        <f t="shared" si="5"/>
        <v>13703.5</v>
      </c>
      <c r="Q60">
        <f t="shared" si="6"/>
        <v>1</v>
      </c>
      <c r="R60">
        <f t="shared" si="7"/>
        <v>0</v>
      </c>
      <c r="S60">
        <v>335</v>
      </c>
      <c r="T60">
        <v>40715.5</v>
      </c>
      <c r="V60">
        <f t="shared" si="8"/>
        <v>72</v>
      </c>
      <c r="W60">
        <f t="shared" si="9"/>
        <v>-178.5</v>
      </c>
      <c r="X60">
        <f t="shared" si="10"/>
        <v>1</v>
      </c>
      <c r="Y60">
        <f t="shared" si="11"/>
        <v>0</v>
      </c>
      <c r="Z60">
        <v>114</v>
      </c>
      <c r="AA60">
        <v>40936.199999999997</v>
      </c>
      <c r="AC60">
        <f t="shared" si="12"/>
        <v>-424</v>
      </c>
      <c r="AD60">
        <f t="shared" si="13"/>
        <v>318</v>
      </c>
      <c r="AE60">
        <f t="shared" si="14"/>
        <v>1</v>
      </c>
      <c r="AF60">
        <f t="shared" si="15"/>
        <v>0</v>
      </c>
      <c r="AG60">
        <v>1040.5</v>
      </c>
      <c r="AH60">
        <v>40010.400000000001</v>
      </c>
      <c r="BE60">
        <f t="shared" si="28"/>
        <v>-1303.2999999999993</v>
      </c>
      <c r="BF60">
        <f t="shared" si="29"/>
        <v>862.69999999999982</v>
      </c>
      <c r="BG60">
        <f t="shared" si="30"/>
        <v>1</v>
      </c>
      <c r="BH60">
        <f t="shared" si="31"/>
        <v>0</v>
      </c>
      <c r="BI60">
        <v>6234.6</v>
      </c>
      <c r="BJ60">
        <v>5156.2</v>
      </c>
      <c r="BL60">
        <f t="shared" si="32"/>
        <v>-224.49999999999909</v>
      </c>
      <c r="BM60">
        <f t="shared" si="33"/>
        <v>-215.40000000000009</v>
      </c>
      <c r="BN60">
        <f t="shared" si="34"/>
        <v>0</v>
      </c>
      <c r="BO60">
        <f t="shared" si="35"/>
        <v>439.89999999999918</v>
      </c>
      <c r="BP60">
        <v>7984.8</v>
      </c>
      <c r="BQ60">
        <v>3405.5</v>
      </c>
      <c r="BS60">
        <f t="shared" si="36"/>
        <v>-87</v>
      </c>
      <c r="BT60">
        <f t="shared" si="37"/>
        <v>57</v>
      </c>
      <c r="BU60">
        <f t="shared" si="38"/>
        <v>1</v>
      </c>
      <c r="BV60">
        <f t="shared" si="39"/>
        <v>0</v>
      </c>
      <c r="BW60">
        <v>41057</v>
      </c>
      <c r="BX60">
        <v>227</v>
      </c>
      <c r="CD60">
        <v>57991.3</v>
      </c>
      <c r="CE60">
        <v>0</v>
      </c>
      <c r="CG60">
        <f t="shared" si="44"/>
        <v>0</v>
      </c>
      <c r="CH60">
        <f t="shared" si="45"/>
        <v>-637.40000000000009</v>
      </c>
      <c r="CI60">
        <f t="shared" si="46"/>
        <v>1</v>
      </c>
      <c r="CJ60">
        <f t="shared" si="47"/>
        <v>0</v>
      </c>
      <c r="CK60">
        <v>777.6</v>
      </c>
      <c r="CL60">
        <v>1052.3</v>
      </c>
      <c r="CM60">
        <f t="shared" si="48"/>
        <v>-160.10000000000002</v>
      </c>
      <c r="CN60">
        <f t="shared" si="49"/>
        <v>1567.1</v>
      </c>
      <c r="CO60">
        <f t="shared" si="50"/>
        <v>1</v>
      </c>
      <c r="CP60">
        <f t="shared" si="51"/>
        <v>0</v>
      </c>
      <c r="CQ60">
        <v>743.1</v>
      </c>
      <c r="CR60">
        <v>2476.6999999999998</v>
      </c>
      <c r="CS60">
        <f t="shared" si="52"/>
        <v>-440.30000000000007</v>
      </c>
      <c r="CT60">
        <f t="shared" si="53"/>
        <v>430.90000000000009</v>
      </c>
      <c r="CU60">
        <f t="shared" si="54"/>
        <v>1</v>
      </c>
      <c r="CV60">
        <f t="shared" si="55"/>
        <v>0</v>
      </c>
      <c r="CW60">
        <v>547.4</v>
      </c>
      <c r="CX60">
        <v>1886.4</v>
      </c>
      <c r="CY60">
        <f t="shared" si="56"/>
        <v>-600.40000000000009</v>
      </c>
      <c r="CZ60">
        <f t="shared" si="57"/>
        <v>1360.5999999999995</v>
      </c>
      <c r="DA60">
        <f t="shared" si="58"/>
        <v>1</v>
      </c>
      <c r="DB60">
        <f t="shared" si="59"/>
        <v>0</v>
      </c>
      <c r="DC60">
        <f>scenarios!CQ60</f>
        <v>2068.1</v>
      </c>
      <c r="DD60">
        <f>scenarios!CR60</f>
        <v>5415.4</v>
      </c>
    </row>
    <row r="61" spans="15:108" x14ac:dyDescent="0.3">
      <c r="O61">
        <f t="shared" si="4"/>
        <v>13846</v>
      </c>
      <c r="P61">
        <f t="shared" si="5"/>
        <v>-13846</v>
      </c>
      <c r="Q61">
        <f t="shared" si="6"/>
        <v>1</v>
      </c>
      <c r="R61">
        <f t="shared" si="7"/>
        <v>0</v>
      </c>
      <c r="S61">
        <v>14181</v>
      </c>
      <c r="T61">
        <v>26869.5</v>
      </c>
      <c r="V61">
        <f t="shared" si="8"/>
        <v>13899.6</v>
      </c>
      <c r="W61">
        <f t="shared" si="9"/>
        <v>-13899.599999999999</v>
      </c>
      <c r="X61">
        <f t="shared" si="10"/>
        <v>1</v>
      </c>
      <c r="Y61">
        <f t="shared" si="11"/>
        <v>0</v>
      </c>
      <c r="Z61">
        <v>14013.6</v>
      </c>
      <c r="AA61">
        <v>27036.6</v>
      </c>
      <c r="AC61">
        <f t="shared" si="12"/>
        <v>424</v>
      </c>
      <c r="AD61">
        <f t="shared" si="13"/>
        <v>-424.5</v>
      </c>
      <c r="AE61">
        <f t="shared" si="14"/>
        <v>1</v>
      </c>
      <c r="AF61">
        <f t="shared" si="15"/>
        <v>0</v>
      </c>
      <c r="AG61">
        <v>1464.5</v>
      </c>
      <c r="AH61">
        <v>39585.9</v>
      </c>
      <c r="BE61">
        <f t="shared" si="28"/>
        <v>-2046.8000000000002</v>
      </c>
      <c r="BF61">
        <f t="shared" si="29"/>
        <v>1488.9000000000005</v>
      </c>
      <c r="BG61">
        <f t="shared" si="30"/>
        <v>1</v>
      </c>
      <c r="BH61">
        <f t="shared" si="31"/>
        <v>0</v>
      </c>
      <c r="BI61">
        <v>4187.8</v>
      </c>
      <c r="BJ61">
        <v>6645.1</v>
      </c>
      <c r="BL61">
        <f t="shared" si="32"/>
        <v>-496</v>
      </c>
      <c r="BM61">
        <f t="shared" si="33"/>
        <v>-65</v>
      </c>
      <c r="BN61">
        <f t="shared" si="34"/>
        <v>0</v>
      </c>
      <c r="BO61">
        <f t="shared" si="35"/>
        <v>561</v>
      </c>
      <c r="BP61">
        <v>7488.8</v>
      </c>
      <c r="BQ61">
        <v>3340.5</v>
      </c>
      <c r="BS61">
        <f t="shared" si="36"/>
        <v>42.5</v>
      </c>
      <c r="BT61">
        <f t="shared" si="37"/>
        <v>-57</v>
      </c>
      <c r="BU61">
        <f t="shared" si="38"/>
        <v>1</v>
      </c>
      <c r="BV61">
        <f t="shared" si="39"/>
        <v>0</v>
      </c>
      <c r="BW61">
        <v>41099.5</v>
      </c>
      <c r="BX61">
        <v>170</v>
      </c>
      <c r="CD61">
        <v>9319.4</v>
      </c>
      <c r="CE61">
        <v>0</v>
      </c>
      <c r="CG61">
        <f t="shared" si="44"/>
        <v>1681.2000000000003</v>
      </c>
      <c r="CH61">
        <f t="shared" si="45"/>
        <v>-1052.3</v>
      </c>
      <c r="CI61">
        <f t="shared" si="46"/>
        <v>1</v>
      </c>
      <c r="CJ61">
        <f t="shared" si="47"/>
        <v>0</v>
      </c>
      <c r="CK61">
        <v>2458.8000000000002</v>
      </c>
      <c r="CL61">
        <v>0</v>
      </c>
      <c r="CM61">
        <f t="shared" si="48"/>
        <v>-382.3</v>
      </c>
      <c r="CN61">
        <f t="shared" si="49"/>
        <v>-932.59999999999991</v>
      </c>
      <c r="CO61">
        <f t="shared" si="50"/>
        <v>0</v>
      </c>
      <c r="CP61">
        <f t="shared" si="51"/>
        <v>1314.8999999999999</v>
      </c>
      <c r="CQ61">
        <v>360.8</v>
      </c>
      <c r="CR61">
        <v>1544.1</v>
      </c>
      <c r="CS61">
        <f t="shared" si="52"/>
        <v>-369.79999999999995</v>
      </c>
      <c r="CT61">
        <f t="shared" si="53"/>
        <v>-57.100000000000136</v>
      </c>
      <c r="CU61">
        <f t="shared" si="54"/>
        <v>0</v>
      </c>
      <c r="CV61">
        <f t="shared" si="55"/>
        <v>426.90000000000009</v>
      </c>
      <c r="CW61">
        <v>177.6</v>
      </c>
      <c r="CX61">
        <v>1829.3</v>
      </c>
      <c r="CY61">
        <f t="shared" si="56"/>
        <v>929.10000000000036</v>
      </c>
      <c r="CZ61">
        <f t="shared" si="57"/>
        <v>-2042</v>
      </c>
      <c r="DA61">
        <f t="shared" si="58"/>
        <v>1</v>
      </c>
      <c r="DB61">
        <f t="shared" si="59"/>
        <v>0</v>
      </c>
      <c r="DC61">
        <f>scenarios!CQ61</f>
        <v>2997.2000000000003</v>
      </c>
      <c r="DD61">
        <f>scenarios!CR61</f>
        <v>3373.3999999999996</v>
      </c>
    </row>
    <row r="62" spans="15:108" x14ac:dyDescent="0.3">
      <c r="O62">
        <f t="shared" si="4"/>
        <v>-1053</v>
      </c>
      <c r="P62">
        <f t="shared" si="5"/>
        <v>1053.5</v>
      </c>
      <c r="Q62">
        <f t="shared" si="6"/>
        <v>1</v>
      </c>
      <c r="R62">
        <f t="shared" si="7"/>
        <v>0</v>
      </c>
      <c r="S62">
        <v>13128</v>
      </c>
      <c r="T62">
        <v>27923</v>
      </c>
      <c r="V62">
        <f t="shared" si="8"/>
        <v>0</v>
      </c>
      <c r="W62">
        <f t="shared" si="9"/>
        <v>0.5</v>
      </c>
      <c r="X62">
        <f t="shared" si="10"/>
        <v>1</v>
      </c>
      <c r="Y62">
        <f t="shared" si="11"/>
        <v>0</v>
      </c>
      <c r="Z62">
        <v>14013.6</v>
      </c>
      <c r="AA62">
        <v>27037.1</v>
      </c>
      <c r="AC62">
        <f t="shared" si="12"/>
        <v>-1464.5</v>
      </c>
      <c r="AD62">
        <f t="shared" si="13"/>
        <v>1463.5</v>
      </c>
      <c r="AE62">
        <f t="shared" si="14"/>
        <v>1</v>
      </c>
      <c r="AF62">
        <f t="shared" si="15"/>
        <v>0</v>
      </c>
      <c r="AG62">
        <v>0</v>
      </c>
      <c r="AH62">
        <v>41049.4</v>
      </c>
      <c r="BE62">
        <f t="shared" si="28"/>
        <v>-538</v>
      </c>
      <c r="BF62">
        <f t="shared" si="29"/>
        <v>125.5</v>
      </c>
      <c r="BG62">
        <f t="shared" si="30"/>
        <v>1</v>
      </c>
      <c r="BH62">
        <f t="shared" si="31"/>
        <v>0</v>
      </c>
      <c r="BI62">
        <v>3649.8</v>
      </c>
      <c r="BJ62">
        <v>6770.6</v>
      </c>
      <c r="BL62">
        <f t="shared" si="32"/>
        <v>-800.40000000000055</v>
      </c>
      <c r="BM62">
        <f t="shared" si="33"/>
        <v>391.5</v>
      </c>
      <c r="BN62">
        <f t="shared" si="34"/>
        <v>1</v>
      </c>
      <c r="BO62">
        <f t="shared" si="35"/>
        <v>0</v>
      </c>
      <c r="BP62">
        <v>6688.4</v>
      </c>
      <c r="BQ62">
        <v>3732</v>
      </c>
      <c r="BS62">
        <f t="shared" si="36"/>
        <v>-1769</v>
      </c>
      <c r="BT62">
        <f t="shared" si="37"/>
        <v>1560.5</v>
      </c>
      <c r="BU62">
        <f t="shared" si="38"/>
        <v>1</v>
      </c>
      <c r="BV62">
        <f t="shared" si="39"/>
        <v>0</v>
      </c>
      <c r="BW62">
        <v>39330.5</v>
      </c>
      <c r="BX62">
        <v>1730.5</v>
      </c>
      <c r="CG62">
        <f t="shared" si="44"/>
        <v>-1090.8000000000002</v>
      </c>
      <c r="CH62">
        <f t="shared" si="45"/>
        <v>0</v>
      </c>
      <c r="CI62">
        <f t="shared" si="46"/>
        <v>1</v>
      </c>
      <c r="CJ62">
        <f t="shared" si="47"/>
        <v>0</v>
      </c>
      <c r="CK62">
        <v>1368</v>
      </c>
      <c r="CL62">
        <v>0</v>
      </c>
      <c r="CM62">
        <f t="shared" si="48"/>
        <v>22.5</v>
      </c>
      <c r="CN62">
        <f t="shared" si="49"/>
        <v>-200.09999999999991</v>
      </c>
      <c r="CO62">
        <f t="shared" si="50"/>
        <v>1</v>
      </c>
      <c r="CP62">
        <f t="shared" si="51"/>
        <v>0</v>
      </c>
      <c r="CQ62">
        <v>383.3</v>
      </c>
      <c r="CR62">
        <v>1344</v>
      </c>
      <c r="CS62">
        <f t="shared" si="52"/>
        <v>675</v>
      </c>
      <c r="CT62">
        <f t="shared" si="53"/>
        <v>613.89999999999986</v>
      </c>
      <c r="CU62">
        <f t="shared" si="54"/>
        <v>0</v>
      </c>
      <c r="CV62">
        <f t="shared" si="55"/>
        <v>1288.8999999999999</v>
      </c>
      <c r="CW62">
        <v>852.6</v>
      </c>
      <c r="CX62">
        <v>2443.1999999999998</v>
      </c>
      <c r="CY62">
        <f t="shared" si="56"/>
        <v>-393.30000000000018</v>
      </c>
      <c r="CZ62">
        <f t="shared" si="57"/>
        <v>413.80000000000018</v>
      </c>
      <c r="DA62">
        <f t="shared" si="58"/>
        <v>1</v>
      </c>
      <c r="DB62">
        <f t="shared" si="59"/>
        <v>0</v>
      </c>
      <c r="DC62">
        <f>scenarios!CQ62</f>
        <v>2603.9</v>
      </c>
      <c r="DD62">
        <f>scenarios!CR62</f>
        <v>3787.2</v>
      </c>
    </row>
    <row r="63" spans="15:108" x14ac:dyDescent="0.3">
      <c r="O63">
        <f t="shared" si="4"/>
        <v>0</v>
      </c>
      <c r="P63">
        <f t="shared" si="5"/>
        <v>-8</v>
      </c>
      <c r="Q63">
        <f t="shared" si="6"/>
        <v>1</v>
      </c>
      <c r="R63">
        <f t="shared" si="7"/>
        <v>0</v>
      </c>
      <c r="S63">
        <v>13128</v>
      </c>
      <c r="T63">
        <v>27915</v>
      </c>
      <c r="V63">
        <f t="shared" si="8"/>
        <v>38</v>
      </c>
      <c r="W63">
        <f t="shared" si="9"/>
        <v>-45.5</v>
      </c>
      <c r="X63">
        <f t="shared" si="10"/>
        <v>1</v>
      </c>
      <c r="Y63">
        <f t="shared" si="11"/>
        <v>0</v>
      </c>
      <c r="Z63">
        <v>14051.6</v>
      </c>
      <c r="AA63">
        <v>26991.599999999999</v>
      </c>
      <c r="AC63">
        <f t="shared" si="12"/>
        <v>0</v>
      </c>
      <c r="AD63">
        <f t="shared" si="13"/>
        <v>-7.5</v>
      </c>
      <c r="AE63">
        <f t="shared" si="14"/>
        <v>1</v>
      </c>
      <c r="AF63">
        <f t="shared" si="15"/>
        <v>0</v>
      </c>
      <c r="AG63">
        <v>0</v>
      </c>
      <c r="AH63">
        <v>41041.9</v>
      </c>
      <c r="BE63">
        <f t="shared" si="28"/>
        <v>241</v>
      </c>
      <c r="BF63">
        <f t="shared" si="29"/>
        <v>-361.40000000000055</v>
      </c>
      <c r="BG63">
        <f t="shared" si="30"/>
        <v>1</v>
      </c>
      <c r="BH63">
        <f t="shared" si="31"/>
        <v>0</v>
      </c>
      <c r="BI63">
        <v>3890.8</v>
      </c>
      <c r="BJ63">
        <v>6409.2</v>
      </c>
      <c r="BL63">
        <f t="shared" si="32"/>
        <v>-412.39999999999964</v>
      </c>
      <c r="BM63">
        <f t="shared" si="33"/>
        <v>293.40000000000009</v>
      </c>
      <c r="BN63">
        <f t="shared" si="34"/>
        <v>1</v>
      </c>
      <c r="BO63">
        <f t="shared" si="35"/>
        <v>0</v>
      </c>
      <c r="BP63">
        <v>6276</v>
      </c>
      <c r="BQ63">
        <v>4025.4</v>
      </c>
      <c r="BS63">
        <f t="shared" si="36"/>
        <v>-2126</v>
      </c>
      <c r="BT63">
        <f t="shared" si="37"/>
        <v>1836</v>
      </c>
      <c r="BU63">
        <f t="shared" si="38"/>
        <v>1</v>
      </c>
      <c r="BV63">
        <f t="shared" si="39"/>
        <v>0</v>
      </c>
      <c r="BW63">
        <v>37204.5</v>
      </c>
      <c r="BX63">
        <v>3566.5</v>
      </c>
      <c r="CG63">
        <f t="shared" si="44"/>
        <v>194.59999999999991</v>
      </c>
      <c r="CH63">
        <f t="shared" si="45"/>
        <v>0</v>
      </c>
      <c r="CI63">
        <f t="shared" si="46"/>
        <v>1</v>
      </c>
      <c r="CJ63">
        <f t="shared" si="47"/>
        <v>0</v>
      </c>
      <c r="CK63">
        <v>1562.6</v>
      </c>
      <c r="CL63">
        <v>0</v>
      </c>
      <c r="CM63">
        <f t="shared" si="48"/>
        <v>-113.60000000000002</v>
      </c>
      <c r="CN63">
        <f t="shared" si="49"/>
        <v>49.900000000000091</v>
      </c>
      <c r="CO63">
        <f t="shared" si="50"/>
        <v>1</v>
      </c>
      <c r="CP63">
        <f t="shared" si="51"/>
        <v>0</v>
      </c>
      <c r="CQ63">
        <v>269.7</v>
      </c>
      <c r="CR63">
        <v>1393.9</v>
      </c>
      <c r="CS63">
        <f t="shared" si="52"/>
        <v>-326.70000000000005</v>
      </c>
      <c r="CT63">
        <f t="shared" si="53"/>
        <v>-727.49999999999977</v>
      </c>
      <c r="CU63">
        <f t="shared" si="54"/>
        <v>0</v>
      </c>
      <c r="CV63">
        <f t="shared" si="55"/>
        <v>1054.1999999999998</v>
      </c>
      <c r="CW63">
        <v>525.9</v>
      </c>
      <c r="CX63">
        <v>1715.7</v>
      </c>
      <c r="CY63">
        <f t="shared" si="56"/>
        <v>-245.70000000000027</v>
      </c>
      <c r="CZ63">
        <f t="shared" si="57"/>
        <v>-677.59999999999945</v>
      </c>
      <c r="DA63">
        <f t="shared" si="58"/>
        <v>0</v>
      </c>
      <c r="DB63">
        <f t="shared" si="59"/>
        <v>923.29999999999973</v>
      </c>
      <c r="DC63">
        <f>scenarios!CQ63</f>
        <v>2358.1999999999998</v>
      </c>
      <c r="DD63">
        <f>scenarios!CR63</f>
        <v>3109.6000000000004</v>
      </c>
    </row>
    <row r="64" spans="15:108" x14ac:dyDescent="0.3">
      <c r="O64">
        <f t="shared" si="4"/>
        <v>64.5</v>
      </c>
      <c r="P64">
        <f t="shared" si="5"/>
        <v>-255.5</v>
      </c>
      <c r="Q64">
        <f t="shared" si="6"/>
        <v>1</v>
      </c>
      <c r="R64">
        <f t="shared" si="7"/>
        <v>0</v>
      </c>
      <c r="S64">
        <v>13192.5</v>
      </c>
      <c r="T64">
        <v>27659.5</v>
      </c>
      <c r="V64">
        <f t="shared" si="8"/>
        <v>0</v>
      </c>
      <c r="W64">
        <f t="shared" si="9"/>
        <v>-192</v>
      </c>
      <c r="X64">
        <f t="shared" si="10"/>
        <v>1</v>
      </c>
      <c r="Y64">
        <f t="shared" si="11"/>
        <v>0</v>
      </c>
      <c r="Z64">
        <v>14051.6</v>
      </c>
      <c r="AA64">
        <v>26799.599999999999</v>
      </c>
      <c r="AC64">
        <f t="shared" si="12"/>
        <v>0</v>
      </c>
      <c r="AD64">
        <f t="shared" si="13"/>
        <v>-191</v>
      </c>
      <c r="AE64">
        <f t="shared" si="14"/>
        <v>1</v>
      </c>
      <c r="AF64">
        <f t="shared" si="15"/>
        <v>0</v>
      </c>
      <c r="AG64">
        <v>0</v>
      </c>
      <c r="AH64">
        <v>40850.9</v>
      </c>
      <c r="BE64">
        <f t="shared" si="28"/>
        <v>323</v>
      </c>
      <c r="BF64">
        <f t="shared" si="29"/>
        <v>-262.39999999999964</v>
      </c>
      <c r="BG64">
        <f t="shared" si="30"/>
        <v>1</v>
      </c>
      <c r="BH64">
        <f t="shared" si="31"/>
        <v>0</v>
      </c>
      <c r="BI64">
        <v>4213.8</v>
      </c>
      <c r="BJ64">
        <v>6146.8</v>
      </c>
      <c r="BL64">
        <f t="shared" si="32"/>
        <v>244.89999999999964</v>
      </c>
      <c r="BM64">
        <f t="shared" si="33"/>
        <v>-187</v>
      </c>
      <c r="BN64">
        <f t="shared" si="34"/>
        <v>1</v>
      </c>
      <c r="BO64">
        <f t="shared" si="35"/>
        <v>0</v>
      </c>
      <c r="BP64">
        <v>6520.9</v>
      </c>
      <c r="BQ64">
        <v>3838.4</v>
      </c>
      <c r="BS64">
        <f t="shared" si="36"/>
        <v>-1744</v>
      </c>
      <c r="BT64">
        <f t="shared" si="37"/>
        <v>2173.5</v>
      </c>
      <c r="BU64">
        <f t="shared" si="38"/>
        <v>1</v>
      </c>
      <c r="BV64">
        <f t="shared" si="39"/>
        <v>0</v>
      </c>
      <c r="BW64">
        <v>35460.5</v>
      </c>
      <c r="BX64">
        <v>5740</v>
      </c>
      <c r="CG64">
        <f t="shared" si="44"/>
        <v>-855.59999999999991</v>
      </c>
      <c r="CH64">
        <f t="shared" si="45"/>
        <v>432.8</v>
      </c>
      <c r="CI64">
        <f t="shared" si="46"/>
        <v>1</v>
      </c>
      <c r="CJ64">
        <f t="shared" si="47"/>
        <v>0</v>
      </c>
      <c r="CK64">
        <v>707</v>
      </c>
      <c r="CL64">
        <v>432.8</v>
      </c>
      <c r="CM64">
        <f t="shared" si="48"/>
        <v>-16</v>
      </c>
      <c r="CN64">
        <f t="shared" si="49"/>
        <v>193.69999999999982</v>
      </c>
      <c r="CO64">
        <f t="shared" si="50"/>
        <v>1</v>
      </c>
      <c r="CP64">
        <f t="shared" si="51"/>
        <v>0</v>
      </c>
      <c r="CQ64">
        <v>253.7</v>
      </c>
      <c r="CR64">
        <v>1587.6</v>
      </c>
      <c r="CS64">
        <f t="shared" si="52"/>
        <v>-93.599999999999966</v>
      </c>
      <c r="CT64">
        <f t="shared" si="53"/>
        <v>389.29999999999995</v>
      </c>
      <c r="CU64">
        <f t="shared" si="54"/>
        <v>1</v>
      </c>
      <c r="CV64">
        <f t="shared" si="55"/>
        <v>0</v>
      </c>
      <c r="CW64">
        <v>432.3</v>
      </c>
      <c r="CX64">
        <v>2105</v>
      </c>
      <c r="CY64">
        <f t="shared" si="56"/>
        <v>-965.19999999999982</v>
      </c>
      <c r="CZ64">
        <f t="shared" si="57"/>
        <v>1015.7999999999993</v>
      </c>
      <c r="DA64">
        <f t="shared" si="58"/>
        <v>1</v>
      </c>
      <c r="DB64">
        <f t="shared" si="59"/>
        <v>0</v>
      </c>
      <c r="DC64">
        <f>scenarios!CQ64</f>
        <v>1393</v>
      </c>
      <c r="DD64">
        <f>scenarios!CR64</f>
        <v>4125.3999999999996</v>
      </c>
    </row>
    <row r="65" spans="15:108" x14ac:dyDescent="0.3">
      <c r="O65">
        <f t="shared" si="4"/>
        <v>-184</v>
      </c>
      <c r="P65">
        <f t="shared" si="5"/>
        <v>-85</v>
      </c>
      <c r="Q65">
        <f t="shared" si="6"/>
        <v>0</v>
      </c>
      <c r="R65">
        <f t="shared" si="7"/>
        <v>269</v>
      </c>
      <c r="S65">
        <v>13008.5</v>
      </c>
      <c r="T65">
        <v>27574.5</v>
      </c>
      <c r="V65">
        <f t="shared" si="8"/>
        <v>-322</v>
      </c>
      <c r="W65">
        <f t="shared" si="9"/>
        <v>53</v>
      </c>
      <c r="X65">
        <f t="shared" si="10"/>
        <v>1</v>
      </c>
      <c r="Y65">
        <f t="shared" si="11"/>
        <v>0</v>
      </c>
      <c r="Z65">
        <v>13729.6</v>
      </c>
      <c r="AA65">
        <v>26852.6</v>
      </c>
      <c r="AC65">
        <f t="shared" si="12"/>
        <v>1492</v>
      </c>
      <c r="AD65">
        <f t="shared" si="13"/>
        <v>-1761.5</v>
      </c>
      <c r="AE65">
        <f t="shared" si="14"/>
        <v>1</v>
      </c>
      <c r="AF65">
        <f t="shared" si="15"/>
        <v>0</v>
      </c>
      <c r="AG65">
        <v>1492</v>
      </c>
      <c r="AH65">
        <v>39089.4</v>
      </c>
      <c r="BE65">
        <f t="shared" si="28"/>
        <v>154</v>
      </c>
      <c r="BF65">
        <f t="shared" si="29"/>
        <v>305.30000000000018</v>
      </c>
      <c r="BG65">
        <f t="shared" si="30"/>
        <v>0</v>
      </c>
      <c r="BH65">
        <f t="shared" si="31"/>
        <v>459.30000000000018</v>
      </c>
      <c r="BI65">
        <v>4367.8</v>
      </c>
      <c r="BJ65">
        <v>6452.1</v>
      </c>
      <c r="BL65">
        <f t="shared" si="32"/>
        <v>-203</v>
      </c>
      <c r="BM65">
        <f t="shared" si="33"/>
        <v>663.49999999999955</v>
      </c>
      <c r="BN65">
        <f t="shared" si="34"/>
        <v>1</v>
      </c>
      <c r="BO65">
        <f t="shared" si="35"/>
        <v>0</v>
      </c>
      <c r="BP65">
        <v>6317.9</v>
      </c>
      <c r="BQ65">
        <v>4501.8999999999996</v>
      </c>
      <c r="BS65" s="5"/>
      <c r="BW65">
        <v>39531</v>
      </c>
      <c r="BX65">
        <v>5459.5</v>
      </c>
      <c r="CG65">
        <f t="shared" si="44"/>
        <v>520.90000000000009</v>
      </c>
      <c r="CH65">
        <f t="shared" si="45"/>
        <v>110.09999999999997</v>
      </c>
      <c r="CI65">
        <f t="shared" si="46"/>
        <v>0</v>
      </c>
      <c r="CJ65">
        <f t="shared" si="47"/>
        <v>631</v>
      </c>
      <c r="CK65">
        <v>1227.9000000000001</v>
      </c>
      <c r="CL65">
        <v>542.9</v>
      </c>
      <c r="CM65">
        <f t="shared" si="48"/>
        <v>107.10000000000002</v>
      </c>
      <c r="CN65">
        <f t="shared" si="49"/>
        <v>-74</v>
      </c>
      <c r="CO65">
        <f t="shared" si="50"/>
        <v>1</v>
      </c>
      <c r="CP65">
        <f t="shared" si="51"/>
        <v>0</v>
      </c>
      <c r="CQ65">
        <v>360.8</v>
      </c>
      <c r="CR65">
        <v>1513.6</v>
      </c>
      <c r="CS65">
        <f t="shared" si="52"/>
        <v>115.09999999999997</v>
      </c>
      <c r="CT65">
        <f t="shared" si="53"/>
        <v>-450.79999999999995</v>
      </c>
      <c r="CU65">
        <f t="shared" si="54"/>
        <v>1</v>
      </c>
      <c r="CV65">
        <f t="shared" si="55"/>
        <v>0</v>
      </c>
      <c r="CW65">
        <v>547.4</v>
      </c>
      <c r="CX65">
        <v>1654.2</v>
      </c>
      <c r="CY65">
        <f t="shared" si="56"/>
        <v>743.09999999999991</v>
      </c>
      <c r="CZ65">
        <f t="shared" si="57"/>
        <v>-414.69999999999982</v>
      </c>
      <c r="DA65">
        <f t="shared" si="58"/>
        <v>1</v>
      </c>
      <c r="DB65">
        <f t="shared" si="59"/>
        <v>0</v>
      </c>
      <c r="DC65">
        <f>scenarios!CQ65</f>
        <v>2136.1</v>
      </c>
      <c r="DD65">
        <f>scenarios!CR65</f>
        <v>3710.7</v>
      </c>
    </row>
    <row r="66" spans="15:108" x14ac:dyDescent="0.3">
      <c r="O66">
        <f t="shared" si="4"/>
        <v>-12058.5</v>
      </c>
      <c r="P66">
        <f t="shared" si="5"/>
        <v>12920</v>
      </c>
      <c r="Q66">
        <f t="shared" si="6"/>
        <v>1</v>
      </c>
      <c r="R66">
        <f t="shared" si="7"/>
        <v>0</v>
      </c>
      <c r="S66">
        <v>950</v>
      </c>
      <c r="T66">
        <v>40494.5</v>
      </c>
      <c r="V66">
        <f t="shared" si="8"/>
        <v>-12596.1</v>
      </c>
      <c r="W66">
        <f t="shared" si="9"/>
        <v>13458.5</v>
      </c>
      <c r="X66">
        <f t="shared" si="10"/>
        <v>1</v>
      </c>
      <c r="Y66">
        <f t="shared" si="11"/>
        <v>0</v>
      </c>
      <c r="Z66">
        <v>1133.5</v>
      </c>
      <c r="AA66">
        <v>40311.1</v>
      </c>
      <c r="AC66">
        <f t="shared" si="12"/>
        <v>-1492</v>
      </c>
      <c r="AD66">
        <f t="shared" si="13"/>
        <v>2355.5</v>
      </c>
      <c r="AE66">
        <f t="shared" si="14"/>
        <v>1</v>
      </c>
      <c r="AF66">
        <f t="shared" si="15"/>
        <v>0</v>
      </c>
      <c r="AG66">
        <v>0</v>
      </c>
      <c r="AH66">
        <v>41444.9</v>
      </c>
      <c r="BE66">
        <f t="shared" si="28"/>
        <v>410.39999999999964</v>
      </c>
      <c r="BF66">
        <f t="shared" si="29"/>
        <v>39</v>
      </c>
      <c r="BG66">
        <f t="shared" si="30"/>
        <v>0</v>
      </c>
      <c r="BH66">
        <f t="shared" si="31"/>
        <v>449.39999999999964</v>
      </c>
      <c r="BI66">
        <v>4778.2</v>
      </c>
      <c r="BJ66">
        <v>6491.1</v>
      </c>
      <c r="BL66">
        <f t="shared" si="32"/>
        <v>723.40000000000055</v>
      </c>
      <c r="BM66">
        <f t="shared" si="33"/>
        <v>-273.5</v>
      </c>
      <c r="BN66">
        <f t="shared" si="34"/>
        <v>1</v>
      </c>
      <c r="BO66">
        <f t="shared" si="35"/>
        <v>0</v>
      </c>
      <c r="BP66">
        <v>7041.3</v>
      </c>
      <c r="BQ66">
        <v>4228.3999999999996</v>
      </c>
      <c r="BS66" s="5"/>
      <c r="BW66">
        <v>38152</v>
      </c>
      <c r="BX66">
        <v>5459.5</v>
      </c>
      <c r="CG66">
        <f t="shared" si="44"/>
        <v>-628.00000000000011</v>
      </c>
      <c r="CH66">
        <f t="shared" si="45"/>
        <v>884.1</v>
      </c>
      <c r="CI66">
        <f t="shared" si="46"/>
        <v>1</v>
      </c>
      <c r="CJ66">
        <f t="shared" si="47"/>
        <v>0</v>
      </c>
      <c r="CK66">
        <v>599.9</v>
      </c>
      <c r="CL66">
        <v>1427</v>
      </c>
      <c r="CM66">
        <f t="shared" si="48"/>
        <v>22.5</v>
      </c>
      <c r="CN66">
        <f t="shared" si="49"/>
        <v>-169.59999999999991</v>
      </c>
      <c r="CO66">
        <f t="shared" si="50"/>
        <v>1</v>
      </c>
      <c r="CP66">
        <f t="shared" si="51"/>
        <v>0</v>
      </c>
      <c r="CQ66">
        <v>383.3</v>
      </c>
      <c r="CR66">
        <v>1344</v>
      </c>
      <c r="CS66">
        <f t="shared" si="52"/>
        <v>852.6</v>
      </c>
      <c r="CT66">
        <f t="shared" si="53"/>
        <v>-51.600000000000136</v>
      </c>
      <c r="CU66">
        <f t="shared" si="54"/>
        <v>1</v>
      </c>
      <c r="CV66">
        <f t="shared" si="55"/>
        <v>0</v>
      </c>
      <c r="CW66">
        <v>1400</v>
      </c>
      <c r="CX66">
        <v>1602.6</v>
      </c>
      <c r="CY66">
        <f t="shared" si="56"/>
        <v>247.09999999999991</v>
      </c>
      <c r="CZ66">
        <f t="shared" si="57"/>
        <v>662.90000000000055</v>
      </c>
      <c r="DA66">
        <f t="shared" si="58"/>
        <v>0</v>
      </c>
      <c r="DB66">
        <f t="shared" si="59"/>
        <v>910.00000000000045</v>
      </c>
      <c r="DC66">
        <f>scenarios!CQ66</f>
        <v>2383.1999999999998</v>
      </c>
      <c r="DD66">
        <f>scenarios!CR66</f>
        <v>4373.6000000000004</v>
      </c>
    </row>
    <row r="67" spans="15:108" x14ac:dyDescent="0.3">
      <c r="O67">
        <f t="shared" si="4"/>
        <v>-91</v>
      </c>
      <c r="P67">
        <f t="shared" si="5"/>
        <v>-92.5</v>
      </c>
      <c r="Q67">
        <f t="shared" si="6"/>
        <v>0</v>
      </c>
      <c r="R67">
        <f t="shared" si="7"/>
        <v>183.5</v>
      </c>
      <c r="S67">
        <v>859</v>
      </c>
      <c r="T67">
        <v>40402</v>
      </c>
      <c r="V67">
        <f t="shared" si="8"/>
        <v>-1095.5</v>
      </c>
      <c r="W67">
        <f t="shared" si="9"/>
        <v>911.59999999999854</v>
      </c>
      <c r="X67">
        <f t="shared" si="10"/>
        <v>1</v>
      </c>
      <c r="Y67">
        <f t="shared" si="11"/>
        <v>0</v>
      </c>
      <c r="Z67">
        <v>38</v>
      </c>
      <c r="AA67">
        <v>41222.699999999997</v>
      </c>
      <c r="AC67">
        <f t="shared" si="12"/>
        <v>0</v>
      </c>
      <c r="AD67">
        <f t="shared" si="13"/>
        <v>-185</v>
      </c>
      <c r="AE67">
        <f t="shared" si="14"/>
        <v>1</v>
      </c>
      <c r="AF67">
        <f t="shared" si="15"/>
        <v>0</v>
      </c>
      <c r="AG67">
        <v>0</v>
      </c>
      <c r="AH67">
        <v>41259.9</v>
      </c>
      <c r="BE67">
        <f t="shared" si="28"/>
        <v>1580.4000000000005</v>
      </c>
      <c r="BF67">
        <f t="shared" si="29"/>
        <v>-1119.9000000000005</v>
      </c>
      <c r="BG67">
        <f t="shared" si="30"/>
        <v>1</v>
      </c>
      <c r="BH67">
        <f t="shared" si="31"/>
        <v>0</v>
      </c>
      <c r="BI67">
        <v>6358.6</v>
      </c>
      <c r="BJ67">
        <v>5371.2</v>
      </c>
      <c r="BL67">
        <f t="shared" si="32"/>
        <v>725.5</v>
      </c>
      <c r="BM67">
        <f t="shared" si="33"/>
        <v>-264.99999999999955</v>
      </c>
      <c r="BN67">
        <f t="shared" si="34"/>
        <v>1</v>
      </c>
      <c r="BO67">
        <f t="shared" si="35"/>
        <v>0</v>
      </c>
      <c r="BP67">
        <v>7766.8</v>
      </c>
      <c r="BQ67">
        <v>3963.4</v>
      </c>
      <c r="BS67" s="5"/>
      <c r="CG67">
        <f t="shared" si="44"/>
        <v>1751.7999999999997</v>
      </c>
      <c r="CH67">
        <f t="shared" si="45"/>
        <v>-397.70000000000005</v>
      </c>
      <c r="CI67">
        <f t="shared" si="46"/>
        <v>1</v>
      </c>
      <c r="CJ67">
        <f t="shared" si="47"/>
        <v>0</v>
      </c>
      <c r="CK67">
        <v>2351.6999999999998</v>
      </c>
      <c r="CL67">
        <v>1029.3</v>
      </c>
      <c r="CM67">
        <f t="shared" si="48"/>
        <v>115.59999999999997</v>
      </c>
      <c r="CN67">
        <f t="shared" si="49"/>
        <v>16.900000000000091</v>
      </c>
      <c r="CO67">
        <f t="shared" si="50"/>
        <v>0</v>
      </c>
      <c r="CP67">
        <f t="shared" si="51"/>
        <v>132.50000000000006</v>
      </c>
      <c r="CQ67">
        <v>498.9</v>
      </c>
      <c r="CR67">
        <v>1360.9</v>
      </c>
      <c r="CS67">
        <f t="shared" si="52"/>
        <v>-547.4</v>
      </c>
      <c r="CT67">
        <f t="shared" si="53"/>
        <v>188.70000000000005</v>
      </c>
      <c r="CU67">
        <f t="shared" si="54"/>
        <v>1</v>
      </c>
      <c r="CV67">
        <f t="shared" si="55"/>
        <v>0</v>
      </c>
      <c r="CW67">
        <v>852.6</v>
      </c>
      <c r="CX67">
        <v>1791.3</v>
      </c>
      <c r="CY67">
        <f t="shared" si="56"/>
        <v>1320</v>
      </c>
      <c r="CZ67">
        <f t="shared" si="57"/>
        <v>-192.10000000000036</v>
      </c>
      <c r="DA67">
        <f t="shared" si="58"/>
        <v>1</v>
      </c>
      <c r="DB67">
        <f t="shared" si="59"/>
        <v>0</v>
      </c>
      <c r="DC67">
        <f>scenarios!CQ67</f>
        <v>3703.2</v>
      </c>
      <c r="DD67">
        <f>scenarios!CR67</f>
        <v>4181.5</v>
      </c>
    </row>
    <row r="68" spans="15:108" x14ac:dyDescent="0.3">
      <c r="O68">
        <f t="shared" si="4"/>
        <v>14337</v>
      </c>
      <c r="P68">
        <f t="shared" si="5"/>
        <v>-14337</v>
      </c>
      <c r="Q68">
        <f t="shared" si="6"/>
        <v>1</v>
      </c>
      <c r="R68">
        <f t="shared" si="7"/>
        <v>0</v>
      </c>
      <c r="S68">
        <v>15196</v>
      </c>
      <c r="T68">
        <v>26065</v>
      </c>
      <c r="V68">
        <f t="shared" si="8"/>
        <v>14011.6</v>
      </c>
      <c r="W68">
        <f t="shared" si="9"/>
        <v>-14012.099999999999</v>
      </c>
      <c r="X68">
        <f t="shared" si="10"/>
        <v>1</v>
      </c>
      <c r="Y68">
        <f t="shared" si="11"/>
        <v>0</v>
      </c>
      <c r="Z68">
        <v>14049.6</v>
      </c>
      <c r="AA68">
        <v>27210.6</v>
      </c>
      <c r="AC68">
        <f t="shared" si="12"/>
        <v>4274.5</v>
      </c>
      <c r="AD68">
        <f t="shared" si="13"/>
        <v>-4274</v>
      </c>
      <c r="AE68">
        <f t="shared" si="14"/>
        <v>1</v>
      </c>
      <c r="AF68">
        <f t="shared" si="15"/>
        <v>0</v>
      </c>
      <c r="AG68">
        <v>4274.5</v>
      </c>
      <c r="AH68">
        <v>36985.9</v>
      </c>
      <c r="BE68">
        <f t="shared" si="28"/>
        <v>1965.8999999999996</v>
      </c>
      <c r="BF68">
        <f t="shared" si="29"/>
        <v>-1536.3999999999996</v>
      </c>
      <c r="BG68">
        <f t="shared" si="30"/>
        <v>1</v>
      </c>
      <c r="BH68">
        <f t="shared" si="31"/>
        <v>0</v>
      </c>
      <c r="BI68">
        <v>8324.5</v>
      </c>
      <c r="BJ68">
        <v>3834.8</v>
      </c>
      <c r="BL68">
        <f t="shared" si="32"/>
        <v>351.59999999999945</v>
      </c>
      <c r="BM68">
        <f t="shared" si="33"/>
        <v>78.599999999999909</v>
      </c>
      <c r="BN68">
        <f t="shared" si="34"/>
        <v>0</v>
      </c>
      <c r="BO68">
        <f t="shared" si="35"/>
        <v>430.19999999999936</v>
      </c>
      <c r="BP68">
        <v>8118.4</v>
      </c>
      <c r="BQ68">
        <v>4042</v>
      </c>
      <c r="BS68" s="5"/>
      <c r="CG68">
        <f t="shared" si="44"/>
        <v>571.5</v>
      </c>
      <c r="CH68">
        <f t="shared" si="45"/>
        <v>0</v>
      </c>
      <c r="CI68">
        <f t="shared" si="46"/>
        <v>1</v>
      </c>
      <c r="CJ68">
        <f t="shared" si="47"/>
        <v>0</v>
      </c>
      <c r="CK68">
        <v>2923.2</v>
      </c>
      <c r="CL68">
        <v>1029.3</v>
      </c>
      <c r="CM68">
        <f t="shared" si="48"/>
        <v>-110.09999999999997</v>
      </c>
      <c r="CN68">
        <f t="shared" si="49"/>
        <v>152.69999999999982</v>
      </c>
      <c r="CO68">
        <f t="shared" si="50"/>
        <v>1</v>
      </c>
      <c r="CP68">
        <f t="shared" si="51"/>
        <v>0</v>
      </c>
      <c r="CQ68">
        <v>388.8</v>
      </c>
      <c r="CR68">
        <v>1513.6</v>
      </c>
      <c r="CS68">
        <f t="shared" si="52"/>
        <v>0</v>
      </c>
      <c r="CT68">
        <f t="shared" si="53"/>
        <v>-493.39999999999986</v>
      </c>
      <c r="CU68">
        <f t="shared" si="54"/>
        <v>1</v>
      </c>
      <c r="CV68">
        <f t="shared" si="55"/>
        <v>0</v>
      </c>
      <c r="CW68">
        <v>852.6</v>
      </c>
      <c r="CX68">
        <v>1297.9000000000001</v>
      </c>
      <c r="CY68">
        <f t="shared" si="56"/>
        <v>461.40000000000055</v>
      </c>
      <c r="CZ68">
        <f t="shared" si="57"/>
        <v>-340.70000000000027</v>
      </c>
      <c r="DA68">
        <f t="shared" si="58"/>
        <v>1</v>
      </c>
      <c r="DB68">
        <f t="shared" si="59"/>
        <v>0</v>
      </c>
      <c r="DC68">
        <f>scenarios!CQ68</f>
        <v>4164.6000000000004</v>
      </c>
      <c r="DD68">
        <f>scenarios!CR68</f>
        <v>3840.7999999999997</v>
      </c>
    </row>
    <row r="69" spans="15:108" x14ac:dyDescent="0.3">
      <c r="O69">
        <f t="shared" si="4"/>
        <v>-121</v>
      </c>
      <c r="P69">
        <f t="shared" si="5"/>
        <v>120</v>
      </c>
      <c r="Q69">
        <f t="shared" si="6"/>
        <v>1</v>
      </c>
      <c r="R69">
        <f t="shared" si="7"/>
        <v>0</v>
      </c>
      <c r="S69">
        <v>15075</v>
      </c>
      <c r="T69">
        <v>26185</v>
      </c>
      <c r="V69">
        <f t="shared" si="8"/>
        <v>230.5</v>
      </c>
      <c r="W69">
        <f t="shared" si="9"/>
        <v>-230.5</v>
      </c>
      <c r="X69">
        <f t="shared" si="10"/>
        <v>1</v>
      </c>
      <c r="Y69">
        <f t="shared" si="11"/>
        <v>0</v>
      </c>
      <c r="Z69">
        <v>14280.1</v>
      </c>
      <c r="AA69">
        <v>26980.1</v>
      </c>
      <c r="AC69">
        <f t="shared" si="12"/>
        <v>3239.5</v>
      </c>
      <c r="AD69">
        <f t="shared" si="13"/>
        <v>-3239.5</v>
      </c>
      <c r="AE69">
        <f t="shared" si="14"/>
        <v>1</v>
      </c>
      <c r="AF69">
        <f t="shared" si="15"/>
        <v>0</v>
      </c>
      <c r="AG69">
        <v>7514</v>
      </c>
      <c r="AH69">
        <v>33746.400000000001</v>
      </c>
      <c r="BE69">
        <f t="shared" si="28"/>
        <v>972.39999999999964</v>
      </c>
      <c r="BF69">
        <f t="shared" si="29"/>
        <v>-621.40000000000009</v>
      </c>
      <c r="BG69">
        <f t="shared" si="30"/>
        <v>1</v>
      </c>
      <c r="BH69">
        <f t="shared" si="31"/>
        <v>0</v>
      </c>
      <c r="BI69">
        <v>9296.9</v>
      </c>
      <c r="BJ69">
        <v>3213.4</v>
      </c>
      <c r="BL69">
        <f t="shared" si="32"/>
        <v>-52.099999999999454</v>
      </c>
      <c r="BM69">
        <f t="shared" si="33"/>
        <v>402</v>
      </c>
      <c r="BN69">
        <f t="shared" si="34"/>
        <v>1</v>
      </c>
      <c r="BO69">
        <f t="shared" si="35"/>
        <v>0</v>
      </c>
      <c r="BP69">
        <v>8066.3</v>
      </c>
      <c r="BQ69">
        <v>4444</v>
      </c>
      <c r="BS69" s="5"/>
      <c r="CG69">
        <f t="shared" si="44"/>
        <v>-896.19999999999982</v>
      </c>
      <c r="CH69">
        <f t="shared" si="45"/>
        <v>-286.19999999999993</v>
      </c>
      <c r="CI69">
        <f t="shared" si="46"/>
        <v>0</v>
      </c>
      <c r="CJ69">
        <f t="shared" si="47"/>
        <v>1182.3999999999996</v>
      </c>
      <c r="CK69">
        <v>2027</v>
      </c>
      <c r="CL69">
        <v>743.1</v>
      </c>
      <c r="CM69">
        <f t="shared" si="48"/>
        <v>248.2</v>
      </c>
      <c r="CN69">
        <f t="shared" si="49"/>
        <v>-169.59999999999991</v>
      </c>
      <c r="CO69">
        <f t="shared" si="50"/>
        <v>1</v>
      </c>
      <c r="CP69">
        <f t="shared" si="51"/>
        <v>0</v>
      </c>
      <c r="CQ69">
        <v>637</v>
      </c>
      <c r="CR69">
        <v>1344</v>
      </c>
      <c r="CS69">
        <f t="shared" si="52"/>
        <v>660.99999999999989</v>
      </c>
      <c r="CT69">
        <f t="shared" si="53"/>
        <v>270.69999999999982</v>
      </c>
      <c r="CU69">
        <f t="shared" si="54"/>
        <v>0</v>
      </c>
      <c r="CV69">
        <f t="shared" si="55"/>
        <v>931.6999999999997</v>
      </c>
      <c r="CW69">
        <v>1513.6</v>
      </c>
      <c r="CX69">
        <v>1568.6</v>
      </c>
      <c r="CY69">
        <f t="shared" si="56"/>
        <v>13</v>
      </c>
      <c r="CZ69">
        <f t="shared" si="57"/>
        <v>-185.09999999999991</v>
      </c>
      <c r="DA69">
        <f t="shared" si="58"/>
        <v>1</v>
      </c>
      <c r="DB69">
        <f t="shared" si="59"/>
        <v>0</v>
      </c>
      <c r="DC69">
        <f>scenarios!CQ69</f>
        <v>4177.6000000000004</v>
      </c>
      <c r="DD69">
        <f>scenarios!CR69</f>
        <v>3655.7</v>
      </c>
    </row>
    <row r="70" spans="15:108" x14ac:dyDescent="0.3">
      <c r="O70">
        <f t="shared" si="4"/>
        <v>11064.5</v>
      </c>
      <c r="P70">
        <f t="shared" si="5"/>
        <v>-11494</v>
      </c>
      <c r="Q70">
        <f t="shared" si="6"/>
        <v>1</v>
      </c>
      <c r="R70">
        <f t="shared" si="7"/>
        <v>0</v>
      </c>
      <c r="S70">
        <v>26139.5</v>
      </c>
      <c r="T70">
        <v>14691</v>
      </c>
      <c r="V70">
        <f t="shared" si="8"/>
        <v>-228.5</v>
      </c>
      <c r="W70">
        <f t="shared" si="9"/>
        <v>-201.5</v>
      </c>
      <c r="X70">
        <f t="shared" si="10"/>
        <v>0</v>
      </c>
      <c r="Y70">
        <f t="shared" si="11"/>
        <v>430</v>
      </c>
      <c r="Z70">
        <v>14051.6</v>
      </c>
      <c r="AA70">
        <v>26778.6</v>
      </c>
      <c r="AC70">
        <f t="shared" si="12"/>
        <v>1131.5</v>
      </c>
      <c r="AD70">
        <f t="shared" si="13"/>
        <v>-1561</v>
      </c>
      <c r="AE70">
        <f t="shared" si="14"/>
        <v>1</v>
      </c>
      <c r="AF70">
        <f t="shared" si="15"/>
        <v>0</v>
      </c>
      <c r="AG70">
        <v>8645.5</v>
      </c>
      <c r="AH70">
        <v>32185.4</v>
      </c>
      <c r="BE70">
        <f t="shared" si="28"/>
        <v>-96.5</v>
      </c>
      <c r="BF70">
        <f t="shared" si="29"/>
        <v>76</v>
      </c>
      <c r="BG70">
        <f t="shared" si="30"/>
        <v>1</v>
      </c>
      <c r="BH70">
        <f t="shared" si="31"/>
        <v>0</v>
      </c>
      <c r="BI70">
        <v>9200.4</v>
      </c>
      <c r="BJ70">
        <v>3289.4</v>
      </c>
      <c r="BL70">
        <f t="shared" si="32"/>
        <v>232.40000000000055</v>
      </c>
      <c r="BM70">
        <f t="shared" si="33"/>
        <v>-252.60000000000036</v>
      </c>
      <c r="BN70">
        <f t="shared" si="34"/>
        <v>1</v>
      </c>
      <c r="BO70">
        <f t="shared" si="35"/>
        <v>0</v>
      </c>
      <c r="BP70">
        <v>8298.7000000000007</v>
      </c>
      <c r="BQ70">
        <v>4191.3999999999996</v>
      </c>
      <c r="BS70" s="5"/>
      <c r="CG70">
        <f t="shared" si="44"/>
        <v>308.69999999999982</v>
      </c>
      <c r="CH70">
        <f t="shared" si="45"/>
        <v>-743.1</v>
      </c>
      <c r="CI70">
        <f t="shared" si="46"/>
        <v>1</v>
      </c>
      <c r="CJ70">
        <f t="shared" si="47"/>
        <v>0</v>
      </c>
      <c r="CK70">
        <v>2335.6999999999998</v>
      </c>
      <c r="CL70">
        <v>0</v>
      </c>
      <c r="CM70">
        <f t="shared" si="48"/>
        <v>-474.4</v>
      </c>
      <c r="CN70">
        <f t="shared" si="49"/>
        <v>16.900000000000091</v>
      </c>
      <c r="CO70">
        <f t="shared" si="50"/>
        <v>1</v>
      </c>
      <c r="CP70">
        <f t="shared" si="51"/>
        <v>0</v>
      </c>
      <c r="CQ70">
        <v>162.6</v>
      </c>
      <c r="CR70">
        <v>1360.9</v>
      </c>
      <c r="CS70">
        <f t="shared" si="52"/>
        <v>-525.89999999999986</v>
      </c>
      <c r="CT70">
        <f t="shared" si="53"/>
        <v>-389.19999999999982</v>
      </c>
      <c r="CU70">
        <f t="shared" si="54"/>
        <v>0</v>
      </c>
      <c r="CV70">
        <f t="shared" si="55"/>
        <v>915.09999999999968</v>
      </c>
      <c r="CW70">
        <v>987.7</v>
      </c>
      <c r="CX70">
        <v>1179.4000000000001</v>
      </c>
      <c r="CY70">
        <f t="shared" si="56"/>
        <v>-691.60000000000036</v>
      </c>
      <c r="CZ70">
        <f t="shared" si="57"/>
        <v>-1115.3999999999996</v>
      </c>
      <c r="DA70">
        <f t="shared" si="58"/>
        <v>0</v>
      </c>
      <c r="DB70">
        <f t="shared" si="59"/>
        <v>1807</v>
      </c>
      <c r="DC70">
        <f>scenarios!CQ70</f>
        <v>3486</v>
      </c>
      <c r="DD70">
        <f>scenarios!CR70</f>
        <v>2540.3000000000002</v>
      </c>
    </row>
    <row r="71" spans="15:108" x14ac:dyDescent="0.3">
      <c r="O71">
        <f t="shared" si="4"/>
        <v>229</v>
      </c>
      <c r="P71">
        <f t="shared" si="5"/>
        <v>-255</v>
      </c>
      <c r="Q71">
        <f t="shared" si="6"/>
        <v>1</v>
      </c>
      <c r="R71">
        <f t="shared" si="7"/>
        <v>0</v>
      </c>
      <c r="S71">
        <v>26368.5</v>
      </c>
      <c r="T71">
        <v>14436</v>
      </c>
      <c r="V71">
        <f t="shared" si="8"/>
        <v>0</v>
      </c>
      <c r="W71">
        <f t="shared" si="9"/>
        <v>-25.5</v>
      </c>
      <c r="X71">
        <f t="shared" si="10"/>
        <v>1</v>
      </c>
      <c r="Y71">
        <f t="shared" si="11"/>
        <v>0</v>
      </c>
      <c r="Z71">
        <v>14051.6</v>
      </c>
      <c r="AA71">
        <v>26753.1</v>
      </c>
      <c r="AC71">
        <f t="shared" si="12"/>
        <v>-6</v>
      </c>
      <c r="AD71">
        <f t="shared" si="13"/>
        <v>-20.5</v>
      </c>
      <c r="AE71">
        <f t="shared" si="14"/>
        <v>0</v>
      </c>
      <c r="AF71">
        <f t="shared" si="15"/>
        <v>26.5</v>
      </c>
      <c r="AG71">
        <v>8639.5</v>
      </c>
      <c r="AH71">
        <v>32164.9</v>
      </c>
      <c r="BE71">
        <f t="shared" si="28"/>
        <v>-1025.5</v>
      </c>
      <c r="BF71">
        <f t="shared" si="29"/>
        <v>376.09999999999991</v>
      </c>
      <c r="BG71">
        <f t="shared" si="30"/>
        <v>1</v>
      </c>
      <c r="BH71">
        <f t="shared" si="31"/>
        <v>0</v>
      </c>
      <c r="BI71">
        <v>8174.9</v>
      </c>
      <c r="BJ71">
        <v>3665.5</v>
      </c>
      <c r="BL71">
        <f t="shared" si="32"/>
        <v>-9.9000000000014552</v>
      </c>
      <c r="BM71">
        <f t="shared" si="33"/>
        <v>-639.49999999999955</v>
      </c>
      <c r="BN71">
        <f t="shared" si="34"/>
        <v>0</v>
      </c>
      <c r="BO71">
        <f t="shared" si="35"/>
        <v>649.400000000001</v>
      </c>
      <c r="BP71">
        <v>8288.7999999999993</v>
      </c>
      <c r="BQ71">
        <v>3551.9</v>
      </c>
      <c r="BS71" s="5"/>
      <c r="CG71">
        <f t="shared" si="44"/>
        <v>549.5</v>
      </c>
      <c r="CH71">
        <f t="shared" si="45"/>
        <v>111.6</v>
      </c>
      <c r="CI71">
        <f t="shared" si="46"/>
        <v>0</v>
      </c>
      <c r="CJ71">
        <f t="shared" si="47"/>
        <v>661.1</v>
      </c>
      <c r="CK71">
        <v>2885.2</v>
      </c>
      <c r="CL71">
        <v>111.6</v>
      </c>
      <c r="CM71">
        <f t="shared" si="48"/>
        <v>-24.5</v>
      </c>
      <c r="CN71">
        <f t="shared" si="49"/>
        <v>152.69999999999982</v>
      </c>
      <c r="CO71">
        <f t="shared" si="50"/>
        <v>1</v>
      </c>
      <c r="CP71">
        <f t="shared" si="51"/>
        <v>0</v>
      </c>
      <c r="CQ71">
        <v>138.1</v>
      </c>
      <c r="CR71">
        <v>1513.6</v>
      </c>
      <c r="CS71">
        <f t="shared" si="52"/>
        <v>-440.30000000000007</v>
      </c>
      <c r="CT71">
        <f t="shared" si="53"/>
        <v>-54.600000000000136</v>
      </c>
      <c r="CU71">
        <f t="shared" si="54"/>
        <v>0</v>
      </c>
      <c r="CV71">
        <f t="shared" si="55"/>
        <v>494.9000000000002</v>
      </c>
      <c r="CW71">
        <v>547.4</v>
      </c>
      <c r="CX71">
        <v>1124.8</v>
      </c>
      <c r="CY71">
        <f t="shared" si="56"/>
        <v>84.699999999999818</v>
      </c>
      <c r="CZ71">
        <f t="shared" si="57"/>
        <v>209.69999999999982</v>
      </c>
      <c r="DA71">
        <f t="shared" si="58"/>
        <v>0</v>
      </c>
      <c r="DB71">
        <f t="shared" si="59"/>
        <v>294.39999999999964</v>
      </c>
      <c r="DC71">
        <f>scenarios!CQ71</f>
        <v>3570.7</v>
      </c>
      <c r="DD71">
        <f>scenarios!CR71</f>
        <v>2750</v>
      </c>
    </row>
    <row r="72" spans="15:108" x14ac:dyDescent="0.3">
      <c r="O72">
        <f t="shared" si="4"/>
        <v>-11385.5</v>
      </c>
      <c r="P72">
        <f t="shared" si="5"/>
        <v>11348</v>
      </c>
      <c r="Q72">
        <f t="shared" si="6"/>
        <v>1</v>
      </c>
      <c r="R72">
        <f t="shared" si="7"/>
        <v>0</v>
      </c>
      <c r="S72">
        <v>14983</v>
      </c>
      <c r="T72">
        <v>25784</v>
      </c>
      <c r="V72">
        <f t="shared" si="8"/>
        <v>-12987.1</v>
      </c>
      <c r="W72">
        <f t="shared" si="9"/>
        <v>12949.5</v>
      </c>
      <c r="X72">
        <f t="shared" si="10"/>
        <v>1</v>
      </c>
      <c r="Y72">
        <f t="shared" si="11"/>
        <v>0</v>
      </c>
      <c r="Z72">
        <v>1064.5</v>
      </c>
      <c r="AA72">
        <v>39702.6</v>
      </c>
      <c r="AC72">
        <f t="shared" si="12"/>
        <v>2964.5</v>
      </c>
      <c r="AD72">
        <f t="shared" si="13"/>
        <v>-3001.5</v>
      </c>
      <c r="AE72">
        <f t="shared" si="14"/>
        <v>1</v>
      </c>
      <c r="AF72">
        <f t="shared" si="15"/>
        <v>0</v>
      </c>
      <c r="AG72">
        <v>11604</v>
      </c>
      <c r="AH72">
        <v>29163.4</v>
      </c>
      <c r="BE72">
        <f t="shared" si="28"/>
        <v>-1766.7999999999993</v>
      </c>
      <c r="BF72">
        <f t="shared" si="29"/>
        <v>1056.3000000000002</v>
      </c>
      <c r="BG72">
        <f t="shared" si="30"/>
        <v>1</v>
      </c>
      <c r="BH72">
        <f t="shared" si="31"/>
        <v>0</v>
      </c>
      <c r="BI72">
        <v>6408.1</v>
      </c>
      <c r="BJ72">
        <v>4721.8</v>
      </c>
      <c r="BL72">
        <f t="shared" si="32"/>
        <v>-395.49999999999909</v>
      </c>
      <c r="BM72">
        <f t="shared" si="33"/>
        <v>-315.5</v>
      </c>
      <c r="BN72">
        <f t="shared" si="34"/>
        <v>0</v>
      </c>
      <c r="BO72">
        <f t="shared" si="35"/>
        <v>710.99999999999909</v>
      </c>
      <c r="BP72">
        <v>7893.3</v>
      </c>
      <c r="BQ72">
        <v>3236.4</v>
      </c>
      <c r="BS72" s="5"/>
      <c r="CG72">
        <f t="shared" si="44"/>
        <v>-252.29999999999973</v>
      </c>
      <c r="CH72">
        <f t="shared" si="45"/>
        <v>-111.6</v>
      </c>
      <c r="CI72">
        <f t="shared" si="46"/>
        <v>0</v>
      </c>
      <c r="CJ72">
        <f t="shared" si="47"/>
        <v>363.89999999999975</v>
      </c>
      <c r="CK72">
        <v>2632.9</v>
      </c>
      <c r="CL72">
        <v>0</v>
      </c>
      <c r="CM72">
        <f t="shared" si="48"/>
        <v>245.20000000000002</v>
      </c>
      <c r="CN72">
        <f t="shared" si="49"/>
        <v>-255.09999999999991</v>
      </c>
      <c r="CO72">
        <f t="shared" si="50"/>
        <v>1</v>
      </c>
      <c r="CP72">
        <f t="shared" si="51"/>
        <v>0</v>
      </c>
      <c r="CQ72">
        <v>383.3</v>
      </c>
      <c r="CR72">
        <v>1258.5</v>
      </c>
      <c r="CS72">
        <f t="shared" si="52"/>
        <v>852.6</v>
      </c>
      <c r="CT72">
        <f t="shared" si="53"/>
        <v>291.70000000000005</v>
      </c>
      <c r="CU72">
        <f t="shared" si="54"/>
        <v>0</v>
      </c>
      <c r="CV72">
        <f t="shared" si="55"/>
        <v>1144.3000000000002</v>
      </c>
      <c r="CW72">
        <v>1400</v>
      </c>
      <c r="CX72">
        <v>1416.5</v>
      </c>
      <c r="CY72">
        <f t="shared" si="56"/>
        <v>845.50000000000091</v>
      </c>
      <c r="CZ72">
        <f t="shared" si="57"/>
        <v>-75</v>
      </c>
      <c r="DA72">
        <f t="shared" si="58"/>
        <v>1</v>
      </c>
      <c r="DB72">
        <f t="shared" si="59"/>
        <v>0</v>
      </c>
      <c r="DC72">
        <f>scenarios!CQ72</f>
        <v>4416.2000000000007</v>
      </c>
      <c r="DD72">
        <f>scenarios!CR72</f>
        <v>2675</v>
      </c>
    </row>
    <row r="73" spans="15:108" x14ac:dyDescent="0.3">
      <c r="O73">
        <f t="shared" si="4"/>
        <v>-239.5</v>
      </c>
      <c r="P73">
        <f t="shared" si="5"/>
        <v>473</v>
      </c>
      <c r="Q73">
        <f t="shared" si="6"/>
        <v>1</v>
      </c>
      <c r="R73">
        <f t="shared" si="7"/>
        <v>0</v>
      </c>
      <c r="S73">
        <v>14743.5</v>
      </c>
      <c r="T73">
        <v>26257</v>
      </c>
      <c r="V73">
        <f t="shared" si="8"/>
        <v>65.5</v>
      </c>
      <c r="W73">
        <f t="shared" si="9"/>
        <v>167.5</v>
      </c>
      <c r="X73">
        <f t="shared" si="10"/>
        <v>0</v>
      </c>
      <c r="Y73">
        <f t="shared" si="11"/>
        <v>233</v>
      </c>
      <c r="Z73">
        <v>1130</v>
      </c>
      <c r="AA73">
        <v>39870.1</v>
      </c>
      <c r="AC73">
        <f t="shared" si="12"/>
        <v>1215.5</v>
      </c>
      <c r="AD73">
        <f t="shared" si="13"/>
        <v>-982.5</v>
      </c>
      <c r="AE73">
        <f t="shared" si="14"/>
        <v>1</v>
      </c>
      <c r="AF73">
        <f t="shared" si="15"/>
        <v>0</v>
      </c>
      <c r="AG73">
        <v>12819.5</v>
      </c>
      <c r="AH73">
        <v>28180.9</v>
      </c>
      <c r="BE73">
        <f t="shared" si="28"/>
        <v>-1930.3000000000002</v>
      </c>
      <c r="BF73">
        <f t="shared" si="29"/>
        <v>1661.8000000000002</v>
      </c>
      <c r="BG73">
        <f t="shared" si="30"/>
        <v>1</v>
      </c>
      <c r="BH73">
        <f t="shared" si="31"/>
        <v>0</v>
      </c>
      <c r="BI73">
        <v>4477.8</v>
      </c>
      <c r="BJ73">
        <v>6383.6</v>
      </c>
      <c r="BL73">
        <f t="shared" si="32"/>
        <v>-633</v>
      </c>
      <c r="BM73">
        <f t="shared" si="33"/>
        <v>362.59999999999991</v>
      </c>
      <c r="BN73">
        <f t="shared" si="34"/>
        <v>1</v>
      </c>
      <c r="BO73">
        <f t="shared" si="35"/>
        <v>0</v>
      </c>
      <c r="BP73">
        <v>7260.3</v>
      </c>
      <c r="BQ73">
        <v>3599</v>
      </c>
      <c r="BS73" s="5"/>
      <c r="CG73">
        <f t="shared" si="44"/>
        <v>-1086.7</v>
      </c>
      <c r="CH73">
        <f t="shared" si="45"/>
        <v>761.1</v>
      </c>
      <c r="CI73">
        <f t="shared" si="46"/>
        <v>1</v>
      </c>
      <c r="CJ73">
        <f t="shared" si="47"/>
        <v>0</v>
      </c>
      <c r="CK73">
        <v>1546.2</v>
      </c>
      <c r="CL73">
        <v>761.1</v>
      </c>
      <c r="CM73">
        <f t="shared" si="48"/>
        <v>103.09999999999997</v>
      </c>
      <c r="CN73">
        <f t="shared" si="49"/>
        <v>80.5</v>
      </c>
      <c r="CO73">
        <f t="shared" si="50"/>
        <v>0</v>
      </c>
      <c r="CP73">
        <f t="shared" si="51"/>
        <v>183.59999999999997</v>
      </c>
      <c r="CQ73">
        <v>486.4</v>
      </c>
      <c r="CR73">
        <v>1339</v>
      </c>
      <c r="CS73">
        <f t="shared" si="52"/>
        <v>-547.4</v>
      </c>
      <c r="CT73">
        <f t="shared" si="53"/>
        <v>-161.59999999999991</v>
      </c>
      <c r="CU73">
        <f t="shared" si="54"/>
        <v>0</v>
      </c>
      <c r="CV73">
        <f t="shared" si="55"/>
        <v>708.99999999999989</v>
      </c>
      <c r="CW73">
        <v>852.6</v>
      </c>
      <c r="CX73">
        <v>1254.9000000000001</v>
      </c>
      <c r="CY73">
        <f t="shared" si="56"/>
        <v>-1531.0000000000009</v>
      </c>
      <c r="CZ73">
        <f t="shared" si="57"/>
        <v>680</v>
      </c>
      <c r="DA73">
        <f t="shared" si="58"/>
        <v>1</v>
      </c>
      <c r="DB73">
        <f t="shared" si="59"/>
        <v>0</v>
      </c>
      <c r="DC73">
        <f>scenarios!CQ73</f>
        <v>2885.2</v>
      </c>
      <c r="DD73">
        <f>scenarios!CR73</f>
        <v>3355</v>
      </c>
    </row>
    <row r="74" spans="15:108" x14ac:dyDescent="0.3">
      <c r="O74">
        <f t="shared" si="4"/>
        <v>569.5</v>
      </c>
      <c r="P74">
        <f t="shared" si="5"/>
        <v>-692</v>
      </c>
      <c r="Q74">
        <f t="shared" si="6"/>
        <v>1</v>
      </c>
      <c r="R74">
        <f t="shared" si="7"/>
        <v>0</v>
      </c>
      <c r="S74">
        <v>15313</v>
      </c>
      <c r="T74">
        <v>25565</v>
      </c>
      <c r="V74">
        <f t="shared" si="8"/>
        <v>-799</v>
      </c>
      <c r="W74">
        <f t="shared" si="9"/>
        <v>676.59999999999854</v>
      </c>
      <c r="X74">
        <f t="shared" si="10"/>
        <v>1</v>
      </c>
      <c r="Y74">
        <f t="shared" si="11"/>
        <v>0</v>
      </c>
      <c r="Z74">
        <v>331</v>
      </c>
      <c r="AA74">
        <v>40546.699999999997</v>
      </c>
      <c r="AC74">
        <f t="shared" si="12"/>
        <v>-3043.5</v>
      </c>
      <c r="AD74">
        <f t="shared" si="13"/>
        <v>2921</v>
      </c>
      <c r="AE74">
        <f t="shared" si="14"/>
        <v>1</v>
      </c>
      <c r="AF74">
        <f t="shared" si="15"/>
        <v>0</v>
      </c>
      <c r="AG74">
        <v>9776</v>
      </c>
      <c r="AH74">
        <v>31101.9</v>
      </c>
      <c r="BE74">
        <f t="shared" si="28"/>
        <v>-1112.4000000000001</v>
      </c>
      <c r="BF74">
        <f t="shared" si="29"/>
        <v>652</v>
      </c>
      <c r="BG74">
        <f t="shared" si="30"/>
        <v>1</v>
      </c>
      <c r="BH74">
        <f t="shared" si="31"/>
        <v>0</v>
      </c>
      <c r="BI74">
        <v>3365.4</v>
      </c>
      <c r="BJ74">
        <v>7035.6</v>
      </c>
      <c r="BL74">
        <f t="shared" si="32"/>
        <v>-671.40000000000055</v>
      </c>
      <c r="BM74">
        <f t="shared" si="33"/>
        <v>212</v>
      </c>
      <c r="BN74">
        <f t="shared" si="34"/>
        <v>1</v>
      </c>
      <c r="BO74">
        <f t="shared" si="35"/>
        <v>0</v>
      </c>
      <c r="BP74">
        <v>6588.9</v>
      </c>
      <c r="BQ74">
        <v>3811</v>
      </c>
      <c r="BS74" s="5"/>
      <c r="CG74">
        <f t="shared" si="44"/>
        <v>77.5</v>
      </c>
      <c r="CH74">
        <f t="shared" si="45"/>
        <v>-367.3</v>
      </c>
      <c r="CI74">
        <f t="shared" si="46"/>
        <v>1</v>
      </c>
      <c r="CJ74">
        <f t="shared" si="47"/>
        <v>0</v>
      </c>
      <c r="CK74">
        <v>1623.7</v>
      </c>
      <c r="CL74">
        <v>393.8</v>
      </c>
      <c r="CM74">
        <f t="shared" si="48"/>
        <v>278.70000000000005</v>
      </c>
      <c r="CN74">
        <f t="shared" si="49"/>
        <v>248.59999999999991</v>
      </c>
      <c r="CO74">
        <f t="shared" si="50"/>
        <v>0</v>
      </c>
      <c r="CP74">
        <f t="shared" si="51"/>
        <v>527.29999999999995</v>
      </c>
      <c r="CQ74">
        <v>765.1</v>
      </c>
      <c r="CR74">
        <v>1587.6</v>
      </c>
      <c r="CS74">
        <f t="shared" si="52"/>
        <v>113.60000000000002</v>
      </c>
      <c r="CT74">
        <f t="shared" si="53"/>
        <v>313.69999999999982</v>
      </c>
      <c r="CU74">
        <f t="shared" si="54"/>
        <v>0</v>
      </c>
      <c r="CV74">
        <f t="shared" si="55"/>
        <v>427.29999999999984</v>
      </c>
      <c r="CW74">
        <v>966.2</v>
      </c>
      <c r="CX74">
        <v>1568.6</v>
      </c>
      <c r="CY74">
        <f t="shared" si="56"/>
        <v>469.80000000000018</v>
      </c>
      <c r="CZ74">
        <f t="shared" si="57"/>
        <v>195</v>
      </c>
      <c r="DA74">
        <f t="shared" si="58"/>
        <v>0</v>
      </c>
      <c r="DB74">
        <f t="shared" si="59"/>
        <v>664.80000000000018</v>
      </c>
      <c r="DC74">
        <f>scenarios!CQ74</f>
        <v>3355</v>
      </c>
      <c r="DD74">
        <f>scenarios!CR74</f>
        <v>3550</v>
      </c>
    </row>
    <row r="75" spans="15:108" x14ac:dyDescent="0.3">
      <c r="O75">
        <f t="shared" si="4"/>
        <v>12706.5</v>
      </c>
      <c r="P75">
        <f t="shared" si="5"/>
        <v>-12706.5</v>
      </c>
      <c r="Q75">
        <f t="shared" si="6"/>
        <v>1</v>
      </c>
      <c r="R75">
        <f t="shared" si="7"/>
        <v>0</v>
      </c>
      <c r="S75">
        <v>28019.5</v>
      </c>
      <c r="T75">
        <v>12858.5</v>
      </c>
      <c r="V75">
        <f t="shared" si="8"/>
        <v>13585.1</v>
      </c>
      <c r="W75">
        <f t="shared" si="9"/>
        <v>-13584.599999999999</v>
      </c>
      <c r="X75">
        <f t="shared" si="10"/>
        <v>1</v>
      </c>
      <c r="Y75">
        <f t="shared" si="11"/>
        <v>0</v>
      </c>
      <c r="Z75">
        <v>13916.1</v>
      </c>
      <c r="AA75">
        <v>26962.1</v>
      </c>
      <c r="AC75">
        <f t="shared" si="12"/>
        <v>264.5</v>
      </c>
      <c r="AD75">
        <f t="shared" si="13"/>
        <v>-264.5</v>
      </c>
      <c r="AE75">
        <f t="shared" si="14"/>
        <v>1</v>
      </c>
      <c r="AF75">
        <f t="shared" si="15"/>
        <v>0</v>
      </c>
      <c r="AG75">
        <v>10040.5</v>
      </c>
      <c r="AH75">
        <v>30837.4</v>
      </c>
      <c r="BE75">
        <f t="shared" si="28"/>
        <v>88.900000000000091</v>
      </c>
      <c r="BF75">
        <f t="shared" si="29"/>
        <v>-449.40000000000055</v>
      </c>
      <c r="BG75">
        <f t="shared" si="30"/>
        <v>1</v>
      </c>
      <c r="BH75">
        <f t="shared" si="31"/>
        <v>0</v>
      </c>
      <c r="BI75">
        <v>3454.3</v>
      </c>
      <c r="BJ75">
        <v>6586.2</v>
      </c>
      <c r="BL75">
        <f t="shared" si="32"/>
        <v>-666.89999999999964</v>
      </c>
      <c r="BM75">
        <f t="shared" si="33"/>
        <v>307.5</v>
      </c>
      <c r="BN75">
        <f t="shared" si="34"/>
        <v>1</v>
      </c>
      <c r="BO75">
        <f t="shared" si="35"/>
        <v>0</v>
      </c>
      <c r="BP75">
        <v>5922</v>
      </c>
      <c r="BQ75">
        <v>4118.5</v>
      </c>
      <c r="BS75" s="5"/>
      <c r="CG75">
        <f t="shared" si="44"/>
        <v>-846.1</v>
      </c>
      <c r="CH75">
        <f t="shared" si="45"/>
        <v>0</v>
      </c>
      <c r="CI75">
        <f t="shared" si="46"/>
        <v>1</v>
      </c>
      <c r="CJ75">
        <f t="shared" si="47"/>
        <v>0</v>
      </c>
      <c r="CK75">
        <v>777.6</v>
      </c>
      <c r="CL75">
        <v>393.8</v>
      </c>
      <c r="CM75">
        <f t="shared" si="48"/>
        <v>-602.5</v>
      </c>
      <c r="CN75">
        <f t="shared" si="49"/>
        <v>-463.79999999999995</v>
      </c>
      <c r="CO75">
        <f t="shared" si="50"/>
        <v>0</v>
      </c>
      <c r="CP75">
        <f t="shared" si="51"/>
        <v>1066.3</v>
      </c>
      <c r="CQ75">
        <v>162.6</v>
      </c>
      <c r="CR75">
        <v>1123.8</v>
      </c>
      <c r="CS75">
        <f t="shared" si="52"/>
        <v>433.79999999999995</v>
      </c>
      <c r="CT75">
        <f t="shared" si="53"/>
        <v>205.70000000000005</v>
      </c>
      <c r="CU75">
        <f t="shared" si="54"/>
        <v>0</v>
      </c>
      <c r="CV75">
        <f t="shared" si="55"/>
        <v>639.5</v>
      </c>
      <c r="CW75">
        <v>1400</v>
      </c>
      <c r="CX75">
        <v>1774.3</v>
      </c>
      <c r="CY75">
        <f t="shared" si="56"/>
        <v>-1014.8000000000002</v>
      </c>
      <c r="CZ75">
        <f t="shared" si="57"/>
        <v>-258.10000000000036</v>
      </c>
      <c r="DA75">
        <f t="shared" si="58"/>
        <v>0</v>
      </c>
      <c r="DB75">
        <f t="shared" si="59"/>
        <v>1272.9000000000005</v>
      </c>
      <c r="DC75">
        <f>scenarios!CQ75</f>
        <v>2340.1999999999998</v>
      </c>
      <c r="DD75">
        <f>scenarios!CR75</f>
        <v>3291.8999999999996</v>
      </c>
    </row>
    <row r="76" spans="15:108" x14ac:dyDescent="0.3">
      <c r="O76">
        <f t="shared" ref="O76:O81" si="68">S76-S75</f>
        <v>-6556</v>
      </c>
      <c r="P76">
        <f t="shared" ref="P76:P81" si="69">T76-T75</f>
        <v>6556</v>
      </c>
      <c r="Q76">
        <f t="shared" ref="Q76:Q81" si="70">IF(O76*P76&lt;=0,1,0)</f>
        <v>1</v>
      </c>
      <c r="R76">
        <f t="shared" ref="R76:R81" si="71">IF(Q76=0,ABS(SUM(O76:P76)),0)</f>
        <v>0</v>
      </c>
      <c r="S76">
        <v>21463.5</v>
      </c>
      <c r="T76">
        <v>19414.5</v>
      </c>
      <c r="V76">
        <f t="shared" ref="V76:V81" si="72">Z76-Z75</f>
        <v>-6632.1</v>
      </c>
      <c r="W76">
        <f t="shared" ref="W76:W81" si="73">AA76-AA75</f>
        <v>6632</v>
      </c>
      <c r="X76">
        <f t="shared" ref="X76:X81" si="74">IF(V76*W76&lt;=0,1,0)</f>
        <v>1</v>
      </c>
      <c r="Y76">
        <f t="shared" ref="Y76:Y81" si="75">IF(X76=0,ABS(SUM(V76:W76)),0)</f>
        <v>0</v>
      </c>
      <c r="Z76">
        <v>7284</v>
      </c>
      <c r="AA76">
        <v>33594.1</v>
      </c>
      <c r="AC76">
        <f t="shared" ref="AC76:AC81" si="76">AG76-AG75</f>
        <v>1423</v>
      </c>
      <c r="AD76">
        <f t="shared" ref="AD76:AD81" si="77">AH76-AH75</f>
        <v>-1423.5</v>
      </c>
      <c r="AE76">
        <f t="shared" ref="AE76:AE81" si="78">IF(AC76*AD76&lt;=0,1,0)</f>
        <v>1</v>
      </c>
      <c r="AF76">
        <f t="shared" ref="AF76:AF81" si="79">IF(AE76=0,ABS(SUM(AC76:AD76)),0)</f>
        <v>0</v>
      </c>
      <c r="AG76">
        <v>11463.5</v>
      </c>
      <c r="AH76">
        <v>29413.9</v>
      </c>
      <c r="BE76">
        <f t="shared" ref="BE76:BE134" si="80">BI76-BI75</f>
        <v>758.5</v>
      </c>
      <c r="BF76">
        <f t="shared" ref="BF76:BF134" si="81">BJ76-BJ75</f>
        <v>-89.5</v>
      </c>
      <c r="BG76">
        <f t="shared" ref="BG76:BG134" si="82">IF(BE76*BF76&lt;=0,1,0)</f>
        <v>1</v>
      </c>
      <c r="BH76">
        <f t="shared" ref="BH76:BH134" si="83">IF(BG76=0,ABS(SUM(BE76:BF76)),0)</f>
        <v>0</v>
      </c>
      <c r="BI76">
        <v>4212.8</v>
      </c>
      <c r="BJ76">
        <v>6496.7</v>
      </c>
      <c r="BL76">
        <f t="shared" ref="BL76:BL139" si="84">BP76-BP75</f>
        <v>533.89999999999964</v>
      </c>
      <c r="BM76">
        <f t="shared" ref="BM76:BM139" si="85">BQ76-BQ75</f>
        <v>135.39999999999964</v>
      </c>
      <c r="BN76">
        <f t="shared" ref="BN76:BN139" si="86">IF(BL76*BM76&lt;=0,1,0)</f>
        <v>0</v>
      </c>
      <c r="BO76">
        <f t="shared" ref="BO76:BO139" si="87">IF(BN76=0,ABS(SUM(BL76:BM76)),0)</f>
        <v>669.29999999999927</v>
      </c>
      <c r="BP76">
        <v>6455.9</v>
      </c>
      <c r="BQ76">
        <v>4253.8999999999996</v>
      </c>
      <c r="BS76" s="5"/>
      <c r="CG76">
        <f t="shared" ref="CG76:CG124" si="88">CK76-CK75</f>
        <v>63</v>
      </c>
      <c r="CH76">
        <f t="shared" ref="CH76:CH124" si="89">CL76-CL75</f>
        <v>-393.8</v>
      </c>
      <c r="CI76">
        <f t="shared" ref="CI76:CI124" si="90">IF(CG76*CH76&lt;=0,1,0)</f>
        <v>1</v>
      </c>
      <c r="CJ76">
        <f t="shared" ref="CJ76:CJ124" si="91">IF(CI76=0,ABS(SUM(CG76:CH76)),0)</f>
        <v>0</v>
      </c>
      <c r="CK76">
        <v>840.6</v>
      </c>
      <c r="CL76">
        <v>0</v>
      </c>
      <c r="CM76">
        <f t="shared" ref="CM76:CM126" si="92">CQ76-CQ75</f>
        <v>220.70000000000002</v>
      </c>
      <c r="CN76">
        <f t="shared" ref="CN76:CN126" si="93">CR76-CR75</f>
        <v>58.5</v>
      </c>
      <c r="CO76">
        <f t="shared" ref="CO76:CO126" si="94">IF(CM76*CN76&lt;=0,1,0)</f>
        <v>0</v>
      </c>
      <c r="CP76">
        <f t="shared" ref="CP76:CP126" si="95">IF(CO76=0,ABS(SUM(CM76:CN76)),0)</f>
        <v>279.20000000000005</v>
      </c>
      <c r="CQ76">
        <v>383.3</v>
      </c>
      <c r="CR76">
        <v>1182.3</v>
      </c>
      <c r="CS76">
        <f t="shared" ref="CS76:CS126" si="96">CW76-CW75</f>
        <v>0</v>
      </c>
      <c r="CT76">
        <f t="shared" ref="CT76:CT126" si="97">CX76-CX75</f>
        <v>-982.69999999999993</v>
      </c>
      <c r="CU76">
        <f t="shared" ref="CU76:CU126" si="98">IF(CS76*CT76&lt;=0,1,0)</f>
        <v>1</v>
      </c>
      <c r="CV76">
        <f t="shared" ref="CV76:CV126" si="99">IF(CU76=0,ABS(SUM(CS76:CT76)),0)</f>
        <v>0</v>
      </c>
      <c r="CW76">
        <v>1400</v>
      </c>
      <c r="CX76">
        <v>791.6</v>
      </c>
      <c r="CY76">
        <f t="shared" ref="CY76:CY126" si="100">DC76-DC75</f>
        <v>283.70000000000027</v>
      </c>
      <c r="CZ76">
        <f t="shared" ref="CZ76:CZ126" si="101">DD76-DD75</f>
        <v>-1317.9999999999995</v>
      </c>
      <c r="DA76">
        <f t="shared" ref="DA76:DA126" si="102">IF(CY76*CZ76&lt;=0,1,0)</f>
        <v>1</v>
      </c>
      <c r="DB76">
        <f t="shared" ref="DB76:DB126" si="103">IF(DA76=0,ABS(SUM(CY76:CZ76)),0)</f>
        <v>0</v>
      </c>
      <c r="DC76">
        <f>scenarios!CQ76</f>
        <v>2623.9</v>
      </c>
      <c r="DD76">
        <f>scenarios!CR76</f>
        <v>1973.9</v>
      </c>
    </row>
    <row r="77" spans="15:108" x14ac:dyDescent="0.3">
      <c r="O77">
        <f t="shared" si="68"/>
        <v>0</v>
      </c>
      <c r="P77">
        <f t="shared" si="69"/>
        <v>57.5</v>
      </c>
      <c r="Q77">
        <f t="shared" si="70"/>
        <v>1</v>
      </c>
      <c r="R77">
        <f t="shared" si="71"/>
        <v>0</v>
      </c>
      <c r="S77">
        <v>21463.5</v>
      </c>
      <c r="T77">
        <v>19472</v>
      </c>
      <c r="V77">
        <f t="shared" si="72"/>
        <v>36</v>
      </c>
      <c r="W77">
        <f t="shared" si="73"/>
        <v>21.5</v>
      </c>
      <c r="X77">
        <f t="shared" si="74"/>
        <v>0</v>
      </c>
      <c r="Y77">
        <f t="shared" si="75"/>
        <v>57.5</v>
      </c>
      <c r="Z77">
        <v>7320</v>
      </c>
      <c r="AA77">
        <v>33615.599999999999</v>
      </c>
      <c r="AC77">
        <f t="shared" si="76"/>
        <v>3904.5</v>
      </c>
      <c r="AD77">
        <f t="shared" si="77"/>
        <v>-3846</v>
      </c>
      <c r="AE77">
        <f t="shared" si="78"/>
        <v>1</v>
      </c>
      <c r="AF77">
        <f t="shared" si="79"/>
        <v>0</v>
      </c>
      <c r="AG77">
        <v>15368</v>
      </c>
      <c r="AH77">
        <v>25567.9</v>
      </c>
      <c r="BE77">
        <f t="shared" si="80"/>
        <v>-229</v>
      </c>
      <c r="BF77">
        <f t="shared" si="81"/>
        <v>349.80000000000018</v>
      </c>
      <c r="BG77">
        <f t="shared" si="82"/>
        <v>1</v>
      </c>
      <c r="BH77">
        <f t="shared" si="83"/>
        <v>0</v>
      </c>
      <c r="BI77">
        <v>3983.8</v>
      </c>
      <c r="BJ77">
        <v>6846.5</v>
      </c>
      <c r="BL77">
        <f t="shared" si="84"/>
        <v>26.5</v>
      </c>
      <c r="BM77">
        <f t="shared" si="85"/>
        <v>94</v>
      </c>
      <c r="BN77">
        <f t="shared" si="86"/>
        <v>0</v>
      </c>
      <c r="BO77">
        <f t="shared" si="87"/>
        <v>120.5</v>
      </c>
      <c r="BP77">
        <v>6482.4</v>
      </c>
      <c r="BQ77">
        <v>4347.8999999999996</v>
      </c>
      <c r="BS77" s="5"/>
      <c r="CG77">
        <f t="shared" si="88"/>
        <v>-133.60000000000002</v>
      </c>
      <c r="CH77">
        <f t="shared" si="89"/>
        <v>474.4</v>
      </c>
      <c r="CI77">
        <f t="shared" si="90"/>
        <v>1</v>
      </c>
      <c r="CJ77">
        <f t="shared" si="91"/>
        <v>0</v>
      </c>
      <c r="CK77">
        <v>707</v>
      </c>
      <c r="CL77">
        <v>474.4</v>
      </c>
      <c r="CM77">
        <f t="shared" si="92"/>
        <v>8.5</v>
      </c>
      <c r="CN77">
        <f t="shared" si="93"/>
        <v>331.29999999999995</v>
      </c>
      <c r="CO77">
        <f t="shared" si="94"/>
        <v>0</v>
      </c>
      <c r="CP77">
        <f t="shared" si="95"/>
        <v>339.79999999999995</v>
      </c>
      <c r="CQ77">
        <v>391.8</v>
      </c>
      <c r="CR77">
        <v>1513.6</v>
      </c>
      <c r="CS77">
        <f t="shared" si="96"/>
        <v>0</v>
      </c>
      <c r="CT77">
        <f t="shared" si="97"/>
        <v>-205.70000000000005</v>
      </c>
      <c r="CU77">
        <f t="shared" si="98"/>
        <v>1</v>
      </c>
      <c r="CV77">
        <f t="shared" si="99"/>
        <v>0</v>
      </c>
      <c r="CW77">
        <v>1400</v>
      </c>
      <c r="CX77">
        <v>585.9</v>
      </c>
      <c r="CY77">
        <f t="shared" si="100"/>
        <v>-125.09999999999991</v>
      </c>
      <c r="CZ77">
        <f t="shared" si="101"/>
        <v>600</v>
      </c>
      <c r="DA77">
        <f t="shared" si="102"/>
        <v>1</v>
      </c>
      <c r="DB77">
        <f t="shared" si="103"/>
        <v>0</v>
      </c>
      <c r="DC77">
        <f>scenarios!CQ77</f>
        <v>2498.8000000000002</v>
      </c>
      <c r="DD77">
        <f>scenarios!CR77</f>
        <v>2573.9</v>
      </c>
    </row>
    <row r="78" spans="15:108" x14ac:dyDescent="0.3">
      <c r="O78">
        <f t="shared" si="68"/>
        <v>1637.5</v>
      </c>
      <c r="P78">
        <f t="shared" si="69"/>
        <v>-1139</v>
      </c>
      <c r="Q78">
        <f t="shared" si="70"/>
        <v>1</v>
      </c>
      <c r="R78">
        <f t="shared" si="71"/>
        <v>0</v>
      </c>
      <c r="S78">
        <v>23101</v>
      </c>
      <c r="T78">
        <v>18333</v>
      </c>
      <c r="V78">
        <f t="shared" si="72"/>
        <v>418.5</v>
      </c>
      <c r="W78">
        <f t="shared" si="73"/>
        <v>79.5</v>
      </c>
      <c r="X78">
        <f t="shared" si="74"/>
        <v>0</v>
      </c>
      <c r="Y78">
        <f t="shared" si="75"/>
        <v>498</v>
      </c>
      <c r="Z78">
        <v>7738.5</v>
      </c>
      <c r="AA78">
        <v>33695.1</v>
      </c>
      <c r="AC78">
        <f t="shared" si="76"/>
        <v>0</v>
      </c>
      <c r="AD78">
        <f t="shared" si="77"/>
        <v>498</v>
      </c>
      <c r="AE78">
        <f t="shared" si="78"/>
        <v>1</v>
      </c>
      <c r="AF78">
        <f t="shared" si="79"/>
        <v>0</v>
      </c>
      <c r="AG78">
        <v>15368</v>
      </c>
      <c r="AH78">
        <v>26065.9</v>
      </c>
      <c r="BE78">
        <f t="shared" si="80"/>
        <v>1095.3999999999996</v>
      </c>
      <c r="BF78">
        <f t="shared" si="81"/>
        <v>-536.39999999999964</v>
      </c>
      <c r="BG78">
        <f t="shared" si="82"/>
        <v>1</v>
      </c>
      <c r="BH78">
        <f t="shared" si="83"/>
        <v>0</v>
      </c>
      <c r="BI78">
        <v>5079.2</v>
      </c>
      <c r="BJ78">
        <v>6310.1</v>
      </c>
      <c r="BL78">
        <f t="shared" si="84"/>
        <v>716.80000000000018</v>
      </c>
      <c r="BM78">
        <f t="shared" si="85"/>
        <v>-157.5</v>
      </c>
      <c r="BN78">
        <f t="shared" si="86"/>
        <v>1</v>
      </c>
      <c r="BO78">
        <f t="shared" si="87"/>
        <v>0</v>
      </c>
      <c r="BP78">
        <v>7199.2</v>
      </c>
      <c r="BQ78">
        <v>4190.3999999999996</v>
      </c>
      <c r="BS78" s="5"/>
      <c r="CG78">
        <f t="shared" si="88"/>
        <v>26.5</v>
      </c>
      <c r="CH78">
        <f t="shared" si="89"/>
        <v>-153.19999999999999</v>
      </c>
      <c r="CI78">
        <f t="shared" si="90"/>
        <v>1</v>
      </c>
      <c r="CJ78">
        <f t="shared" si="91"/>
        <v>0</v>
      </c>
      <c r="CK78">
        <v>733.5</v>
      </c>
      <c r="CL78">
        <v>321.2</v>
      </c>
      <c r="CM78">
        <f t="shared" si="92"/>
        <v>-169.10000000000002</v>
      </c>
      <c r="CN78">
        <f t="shared" si="93"/>
        <v>0</v>
      </c>
      <c r="CO78">
        <f t="shared" si="94"/>
        <v>1</v>
      </c>
      <c r="CP78">
        <f t="shared" si="95"/>
        <v>0</v>
      </c>
      <c r="CQ78">
        <v>222.7</v>
      </c>
      <c r="CR78">
        <v>1513.6</v>
      </c>
      <c r="CS78">
        <f t="shared" si="96"/>
        <v>-852.6</v>
      </c>
      <c r="CT78">
        <f t="shared" si="97"/>
        <v>924.19999999999993</v>
      </c>
      <c r="CU78">
        <f t="shared" si="98"/>
        <v>1</v>
      </c>
      <c r="CV78">
        <f t="shared" si="99"/>
        <v>0</v>
      </c>
      <c r="CW78">
        <v>547.4</v>
      </c>
      <c r="CX78">
        <v>1510.1</v>
      </c>
      <c r="CY78">
        <f t="shared" si="100"/>
        <v>-995.20000000000027</v>
      </c>
      <c r="CZ78">
        <f t="shared" si="101"/>
        <v>770.99999999999955</v>
      </c>
      <c r="DA78">
        <f t="shared" si="102"/>
        <v>1</v>
      </c>
      <c r="DB78">
        <f t="shared" si="103"/>
        <v>0</v>
      </c>
      <c r="DC78">
        <f>scenarios!CQ78</f>
        <v>1503.6</v>
      </c>
      <c r="DD78">
        <f>scenarios!CR78</f>
        <v>3344.8999999999996</v>
      </c>
    </row>
    <row r="79" spans="15:108" x14ac:dyDescent="0.3">
      <c r="O79">
        <f t="shared" si="68"/>
        <v>-1215.5</v>
      </c>
      <c r="P79">
        <f t="shared" si="69"/>
        <v>836.5</v>
      </c>
      <c r="Q79">
        <f t="shared" si="70"/>
        <v>1</v>
      </c>
      <c r="R79">
        <f t="shared" si="71"/>
        <v>0</v>
      </c>
      <c r="S79">
        <v>21885.5</v>
      </c>
      <c r="T79">
        <v>19169.5</v>
      </c>
      <c r="V79">
        <f t="shared" si="72"/>
        <v>91.5</v>
      </c>
      <c r="W79">
        <f t="shared" si="73"/>
        <v>-471</v>
      </c>
      <c r="X79">
        <f t="shared" si="74"/>
        <v>1</v>
      </c>
      <c r="Y79">
        <f t="shared" si="75"/>
        <v>0</v>
      </c>
      <c r="Z79">
        <v>7830</v>
      </c>
      <c r="AA79">
        <v>33224.1</v>
      </c>
      <c r="AC79">
        <f t="shared" si="76"/>
        <v>1084</v>
      </c>
      <c r="AD79">
        <f t="shared" si="77"/>
        <v>-1462.5</v>
      </c>
      <c r="AE79">
        <f t="shared" si="78"/>
        <v>1</v>
      </c>
      <c r="AF79">
        <f t="shared" si="79"/>
        <v>0</v>
      </c>
      <c r="AG79">
        <v>16452</v>
      </c>
      <c r="AH79">
        <v>24603.4</v>
      </c>
      <c r="BE79">
        <f t="shared" si="80"/>
        <v>1780.8000000000002</v>
      </c>
      <c r="BF79">
        <f t="shared" si="81"/>
        <v>-1450.3000000000002</v>
      </c>
      <c r="BG79">
        <f t="shared" si="82"/>
        <v>1</v>
      </c>
      <c r="BH79">
        <f t="shared" si="83"/>
        <v>0</v>
      </c>
      <c r="BI79">
        <v>6860</v>
      </c>
      <c r="BJ79">
        <v>4859.8</v>
      </c>
      <c r="BL79">
        <f t="shared" si="84"/>
        <v>1158.0999999999995</v>
      </c>
      <c r="BM79">
        <f t="shared" si="85"/>
        <v>-826.99999999999955</v>
      </c>
      <c r="BN79">
        <f t="shared" si="86"/>
        <v>1</v>
      </c>
      <c r="BO79">
        <f t="shared" si="87"/>
        <v>0</v>
      </c>
      <c r="BP79">
        <v>8357.2999999999993</v>
      </c>
      <c r="BQ79">
        <v>3363.4</v>
      </c>
      <c r="BS79" s="5"/>
      <c r="CG79">
        <f t="shared" si="88"/>
        <v>-563.4</v>
      </c>
      <c r="CH79">
        <f t="shared" si="89"/>
        <v>1168.8</v>
      </c>
      <c r="CI79">
        <f t="shared" si="90"/>
        <v>1</v>
      </c>
      <c r="CJ79">
        <f t="shared" si="91"/>
        <v>0</v>
      </c>
      <c r="CK79">
        <v>170.1</v>
      </c>
      <c r="CL79">
        <v>1490</v>
      </c>
      <c r="CM79">
        <f t="shared" si="92"/>
        <v>185.10000000000002</v>
      </c>
      <c r="CN79">
        <f t="shared" si="93"/>
        <v>-389.79999999999995</v>
      </c>
      <c r="CO79">
        <f t="shared" si="94"/>
        <v>1</v>
      </c>
      <c r="CP79">
        <f t="shared" si="95"/>
        <v>0</v>
      </c>
      <c r="CQ79">
        <v>407.8</v>
      </c>
      <c r="CR79">
        <v>1123.8</v>
      </c>
      <c r="CS79">
        <f t="shared" si="96"/>
        <v>852.6</v>
      </c>
      <c r="CT79">
        <f t="shared" si="97"/>
        <v>-385.29999999999995</v>
      </c>
      <c r="CU79">
        <f t="shared" si="98"/>
        <v>1</v>
      </c>
      <c r="CV79">
        <f t="shared" si="99"/>
        <v>0</v>
      </c>
      <c r="CW79">
        <v>1400</v>
      </c>
      <c r="CX79">
        <v>1124.8</v>
      </c>
      <c r="CY79">
        <f t="shared" si="100"/>
        <v>474.30000000000018</v>
      </c>
      <c r="CZ79">
        <f t="shared" si="101"/>
        <v>393.70000000000073</v>
      </c>
      <c r="DA79">
        <f t="shared" si="102"/>
        <v>0</v>
      </c>
      <c r="DB79">
        <f t="shared" si="103"/>
        <v>868.00000000000091</v>
      </c>
      <c r="DC79">
        <f>scenarios!CQ79</f>
        <v>1977.9</v>
      </c>
      <c r="DD79">
        <f>scenarios!CR79</f>
        <v>3738.6000000000004</v>
      </c>
    </row>
    <row r="80" spans="15:108" x14ac:dyDescent="0.3">
      <c r="O80">
        <f t="shared" si="68"/>
        <v>9051</v>
      </c>
      <c r="P80">
        <f t="shared" si="69"/>
        <v>-8656.5</v>
      </c>
      <c r="Q80">
        <f t="shared" si="70"/>
        <v>1</v>
      </c>
      <c r="R80">
        <f t="shared" si="71"/>
        <v>0</v>
      </c>
      <c r="S80">
        <v>30936.5</v>
      </c>
      <c r="T80">
        <v>10513</v>
      </c>
      <c r="V80">
        <f t="shared" si="72"/>
        <v>25868.699999999997</v>
      </c>
      <c r="W80">
        <f t="shared" si="73"/>
        <v>-25473.599999999999</v>
      </c>
      <c r="X80">
        <f t="shared" si="74"/>
        <v>1</v>
      </c>
      <c r="Y80">
        <f t="shared" si="75"/>
        <v>0</v>
      </c>
      <c r="Z80">
        <v>33698.699999999997</v>
      </c>
      <c r="AA80">
        <v>7750.5</v>
      </c>
      <c r="AC80">
        <f t="shared" si="76"/>
        <v>-585</v>
      </c>
      <c r="AD80">
        <f t="shared" si="77"/>
        <v>978.5</v>
      </c>
      <c r="AE80">
        <f t="shared" si="78"/>
        <v>1</v>
      </c>
      <c r="AF80">
        <f t="shared" si="79"/>
        <v>0</v>
      </c>
      <c r="AG80">
        <v>15867</v>
      </c>
      <c r="AH80">
        <v>25581.9</v>
      </c>
      <c r="BE80">
        <f t="shared" si="80"/>
        <v>1869.7999999999993</v>
      </c>
      <c r="BF80">
        <f t="shared" si="81"/>
        <v>-1380.5</v>
      </c>
      <c r="BG80">
        <f t="shared" si="82"/>
        <v>1</v>
      </c>
      <c r="BH80">
        <f t="shared" si="83"/>
        <v>0</v>
      </c>
      <c r="BI80">
        <v>8729.7999999999993</v>
      </c>
      <c r="BJ80">
        <v>3479.3</v>
      </c>
      <c r="BL80">
        <f t="shared" si="84"/>
        <v>-34.5</v>
      </c>
      <c r="BM80">
        <f t="shared" si="85"/>
        <v>524.59999999999991</v>
      </c>
      <c r="BN80">
        <f t="shared" si="86"/>
        <v>1</v>
      </c>
      <c r="BO80">
        <f t="shared" si="87"/>
        <v>0</v>
      </c>
      <c r="BP80">
        <v>8322.7999999999993</v>
      </c>
      <c r="BQ80">
        <v>3888</v>
      </c>
      <c r="BS80" s="5"/>
      <c r="CG80">
        <f t="shared" si="88"/>
        <v>429.79999999999995</v>
      </c>
      <c r="CH80">
        <f t="shared" si="89"/>
        <v>-849.5</v>
      </c>
      <c r="CI80">
        <f t="shared" si="90"/>
        <v>1</v>
      </c>
      <c r="CJ80">
        <f t="shared" si="91"/>
        <v>0</v>
      </c>
      <c r="CK80">
        <v>599.9</v>
      </c>
      <c r="CL80">
        <v>640.5</v>
      </c>
      <c r="CM80">
        <f t="shared" si="92"/>
        <v>-245.20000000000002</v>
      </c>
      <c r="CN80">
        <f t="shared" si="93"/>
        <v>237.10000000000014</v>
      </c>
      <c r="CO80">
        <f t="shared" si="94"/>
        <v>1</v>
      </c>
      <c r="CP80">
        <f t="shared" si="95"/>
        <v>0</v>
      </c>
      <c r="CQ80">
        <v>162.6</v>
      </c>
      <c r="CR80">
        <v>1360.9</v>
      </c>
      <c r="CS80">
        <f t="shared" si="96"/>
        <v>-852.6</v>
      </c>
      <c r="CT80">
        <f t="shared" si="97"/>
        <v>278.70000000000005</v>
      </c>
      <c r="CU80">
        <f t="shared" si="98"/>
        <v>1</v>
      </c>
      <c r="CV80">
        <f t="shared" si="99"/>
        <v>0</v>
      </c>
      <c r="CW80">
        <v>547.4</v>
      </c>
      <c r="CX80">
        <v>1403.5</v>
      </c>
      <c r="CY80">
        <f t="shared" si="100"/>
        <v>-668</v>
      </c>
      <c r="CZ80">
        <f t="shared" si="101"/>
        <v>-333.70000000000027</v>
      </c>
      <c r="DA80">
        <f t="shared" si="102"/>
        <v>0</v>
      </c>
      <c r="DB80">
        <f t="shared" si="103"/>
        <v>1001.7000000000003</v>
      </c>
      <c r="DC80">
        <f>scenarios!CQ80</f>
        <v>1309.9000000000001</v>
      </c>
      <c r="DD80">
        <f>scenarios!CR80</f>
        <v>3404.9</v>
      </c>
    </row>
    <row r="81" spans="15:108" x14ac:dyDescent="0.3">
      <c r="O81">
        <f t="shared" si="68"/>
        <v>839.5</v>
      </c>
      <c r="P81">
        <f t="shared" si="69"/>
        <v>2155</v>
      </c>
      <c r="Q81">
        <f t="shared" si="70"/>
        <v>0</v>
      </c>
      <c r="R81">
        <f t="shared" si="71"/>
        <v>2994.5</v>
      </c>
      <c r="S81">
        <v>31776</v>
      </c>
      <c r="T81">
        <v>12668</v>
      </c>
      <c r="V81">
        <f t="shared" si="72"/>
        <v>114</v>
      </c>
      <c r="W81">
        <f t="shared" si="73"/>
        <v>-114</v>
      </c>
      <c r="X81">
        <f t="shared" si="74"/>
        <v>1</v>
      </c>
      <c r="Y81">
        <f t="shared" si="75"/>
        <v>0</v>
      </c>
      <c r="Z81">
        <v>33812.699999999997</v>
      </c>
      <c r="AA81">
        <v>7636.5</v>
      </c>
      <c r="AC81">
        <f t="shared" si="76"/>
        <v>-15867</v>
      </c>
      <c r="AD81">
        <f t="shared" si="77"/>
        <v>-25581.9</v>
      </c>
      <c r="AE81">
        <f t="shared" si="78"/>
        <v>0</v>
      </c>
      <c r="AF81">
        <f t="shared" si="79"/>
        <v>41448.9</v>
      </c>
      <c r="AG81">
        <v>0</v>
      </c>
      <c r="AH81">
        <v>0</v>
      </c>
      <c r="BE81">
        <f t="shared" si="80"/>
        <v>757.60000000000036</v>
      </c>
      <c r="BF81">
        <f t="shared" si="81"/>
        <v>-626.90000000000009</v>
      </c>
      <c r="BG81">
        <f t="shared" si="82"/>
        <v>1</v>
      </c>
      <c r="BH81">
        <f t="shared" si="83"/>
        <v>0</v>
      </c>
      <c r="BI81">
        <v>9487.4</v>
      </c>
      <c r="BJ81">
        <v>2852.4</v>
      </c>
      <c r="BL81">
        <f t="shared" si="84"/>
        <v>-316.99999999999909</v>
      </c>
      <c r="BM81">
        <f t="shared" si="85"/>
        <v>446.5</v>
      </c>
      <c r="BN81">
        <f t="shared" si="86"/>
        <v>1</v>
      </c>
      <c r="BO81">
        <f t="shared" si="87"/>
        <v>0</v>
      </c>
      <c r="BP81">
        <v>8005.8</v>
      </c>
      <c r="BQ81">
        <v>4334.5</v>
      </c>
      <c r="BS81" s="5"/>
      <c r="CG81">
        <f t="shared" si="88"/>
        <v>70.600000000000023</v>
      </c>
      <c r="CH81">
        <f t="shared" si="89"/>
        <v>1174.3</v>
      </c>
      <c r="CI81">
        <f t="shared" si="90"/>
        <v>0</v>
      </c>
      <c r="CJ81">
        <f t="shared" si="91"/>
        <v>1244.9000000000001</v>
      </c>
      <c r="CK81">
        <v>670.5</v>
      </c>
      <c r="CL81">
        <v>1814.8</v>
      </c>
      <c r="CM81">
        <f t="shared" si="92"/>
        <v>-24.5</v>
      </c>
      <c r="CN81">
        <f t="shared" si="93"/>
        <v>152.69999999999982</v>
      </c>
      <c r="CO81">
        <f t="shared" si="94"/>
        <v>1</v>
      </c>
      <c r="CP81">
        <f t="shared" si="95"/>
        <v>0</v>
      </c>
      <c r="CQ81">
        <v>138.1</v>
      </c>
      <c r="CR81">
        <v>1513.6</v>
      </c>
      <c r="CS81">
        <f t="shared" si="96"/>
        <v>-369.79999999999995</v>
      </c>
      <c r="CT81">
        <f t="shared" si="97"/>
        <v>52</v>
      </c>
      <c r="CU81">
        <f t="shared" si="98"/>
        <v>1</v>
      </c>
      <c r="CV81">
        <f t="shared" si="99"/>
        <v>0</v>
      </c>
      <c r="CW81">
        <v>177.6</v>
      </c>
      <c r="CX81">
        <v>1455.5</v>
      </c>
      <c r="CY81">
        <f t="shared" si="100"/>
        <v>-323.70000000000005</v>
      </c>
      <c r="CZ81">
        <f t="shared" si="101"/>
        <v>1378.9999999999995</v>
      </c>
      <c r="DA81">
        <f t="shared" si="102"/>
        <v>1</v>
      </c>
      <c r="DB81">
        <f t="shared" si="103"/>
        <v>0</v>
      </c>
      <c r="DC81">
        <f>scenarios!CQ81</f>
        <v>986.2</v>
      </c>
      <c r="DD81">
        <f>scenarios!CR81</f>
        <v>4783.8999999999996</v>
      </c>
    </row>
    <row r="82" spans="15:108" x14ac:dyDescent="0.3">
      <c r="BE82">
        <f t="shared" si="80"/>
        <v>-286</v>
      </c>
      <c r="BF82">
        <f t="shared" si="81"/>
        <v>105.5</v>
      </c>
      <c r="BG82">
        <f t="shared" si="82"/>
        <v>1</v>
      </c>
      <c r="BH82">
        <f t="shared" si="83"/>
        <v>0</v>
      </c>
      <c r="BI82">
        <v>9201.4</v>
      </c>
      <c r="BJ82">
        <v>2957.9</v>
      </c>
      <c r="BL82">
        <f t="shared" si="84"/>
        <v>273.90000000000055</v>
      </c>
      <c r="BM82">
        <f t="shared" si="85"/>
        <v>-454.09999999999991</v>
      </c>
      <c r="BN82">
        <f t="shared" si="86"/>
        <v>1</v>
      </c>
      <c r="BO82">
        <f t="shared" si="87"/>
        <v>0</v>
      </c>
      <c r="BP82">
        <v>8279.7000000000007</v>
      </c>
      <c r="BQ82">
        <v>3880.4</v>
      </c>
      <c r="BS82" s="5"/>
      <c r="CG82">
        <f t="shared" si="88"/>
        <v>119.60000000000002</v>
      </c>
      <c r="CH82">
        <f t="shared" si="89"/>
        <v>77.100000000000136</v>
      </c>
      <c r="CI82">
        <f t="shared" si="90"/>
        <v>0</v>
      </c>
      <c r="CJ82">
        <f t="shared" si="91"/>
        <v>196.70000000000016</v>
      </c>
      <c r="CK82">
        <v>790.1</v>
      </c>
      <c r="CL82">
        <v>1891.9</v>
      </c>
      <c r="CM82">
        <f t="shared" si="92"/>
        <v>0</v>
      </c>
      <c r="CN82">
        <f t="shared" si="93"/>
        <v>0</v>
      </c>
      <c r="CO82">
        <f t="shared" si="94"/>
        <v>1</v>
      </c>
      <c r="CP82">
        <f t="shared" si="95"/>
        <v>0</v>
      </c>
      <c r="CQ82">
        <v>138.1</v>
      </c>
      <c r="CR82">
        <v>1513.6</v>
      </c>
      <c r="CS82">
        <f t="shared" si="96"/>
        <v>369.79999999999995</v>
      </c>
      <c r="CT82">
        <f t="shared" si="97"/>
        <v>1023.3000000000002</v>
      </c>
      <c r="CU82">
        <f t="shared" si="98"/>
        <v>0</v>
      </c>
      <c r="CV82">
        <f t="shared" si="99"/>
        <v>1393.1000000000001</v>
      </c>
      <c r="CW82">
        <v>547.4</v>
      </c>
      <c r="CX82">
        <v>2478.8000000000002</v>
      </c>
      <c r="CY82">
        <f t="shared" si="100"/>
        <v>489.39999999999986</v>
      </c>
      <c r="CZ82">
        <f t="shared" si="101"/>
        <v>1100.4000000000005</v>
      </c>
      <c r="DA82">
        <f t="shared" si="102"/>
        <v>0</v>
      </c>
      <c r="DB82">
        <f t="shared" si="103"/>
        <v>1589.8000000000004</v>
      </c>
      <c r="DC82">
        <f>scenarios!CQ82</f>
        <v>1475.6</v>
      </c>
      <c r="DD82">
        <f>scenarios!CR82</f>
        <v>5884.3</v>
      </c>
    </row>
    <row r="83" spans="15:108" x14ac:dyDescent="0.3">
      <c r="BE83">
        <f t="shared" si="80"/>
        <v>-1540.3999999999996</v>
      </c>
      <c r="BF83">
        <f t="shared" si="81"/>
        <v>1371.6</v>
      </c>
      <c r="BG83">
        <f t="shared" si="82"/>
        <v>1</v>
      </c>
      <c r="BH83">
        <f t="shared" si="83"/>
        <v>0</v>
      </c>
      <c r="BI83">
        <v>7661</v>
      </c>
      <c r="BJ83">
        <v>4329.5</v>
      </c>
      <c r="BL83">
        <f t="shared" si="84"/>
        <v>44.099999999998545</v>
      </c>
      <c r="BM83">
        <f t="shared" si="85"/>
        <v>-214</v>
      </c>
      <c r="BN83">
        <f t="shared" si="86"/>
        <v>1</v>
      </c>
      <c r="BO83">
        <f t="shared" si="87"/>
        <v>0</v>
      </c>
      <c r="BP83">
        <v>8323.7999999999993</v>
      </c>
      <c r="BQ83">
        <v>3666.4</v>
      </c>
      <c r="BS83" s="5"/>
      <c r="CG83">
        <f t="shared" si="88"/>
        <v>-119.60000000000002</v>
      </c>
      <c r="CH83">
        <f t="shared" si="89"/>
        <v>-767</v>
      </c>
      <c r="CI83">
        <f t="shared" si="90"/>
        <v>0</v>
      </c>
      <c r="CJ83">
        <f t="shared" si="91"/>
        <v>886.6</v>
      </c>
      <c r="CK83">
        <v>670.5</v>
      </c>
      <c r="CL83">
        <v>1124.9000000000001</v>
      </c>
      <c r="CM83">
        <f t="shared" si="92"/>
        <v>-138.1</v>
      </c>
      <c r="CN83">
        <f t="shared" si="93"/>
        <v>1538.6</v>
      </c>
      <c r="CO83">
        <f t="shared" si="94"/>
        <v>1</v>
      </c>
      <c r="CP83">
        <f t="shared" si="95"/>
        <v>0</v>
      </c>
      <c r="CQ83">
        <v>0</v>
      </c>
      <c r="CR83">
        <v>3052.2</v>
      </c>
      <c r="CS83">
        <f t="shared" si="96"/>
        <v>-547.4</v>
      </c>
      <c r="CT83">
        <f t="shared" si="97"/>
        <v>-553.40000000000009</v>
      </c>
      <c r="CU83">
        <f t="shared" si="98"/>
        <v>0</v>
      </c>
      <c r="CV83">
        <f t="shared" si="99"/>
        <v>1100.8000000000002</v>
      </c>
      <c r="CW83">
        <v>0</v>
      </c>
      <c r="CX83">
        <v>1925.4</v>
      </c>
      <c r="CY83">
        <f t="shared" si="100"/>
        <v>-805.09999999999991</v>
      </c>
      <c r="CZ83">
        <f t="shared" si="101"/>
        <v>218.19999999999982</v>
      </c>
      <c r="DA83">
        <f t="shared" si="102"/>
        <v>1</v>
      </c>
      <c r="DB83">
        <f t="shared" si="103"/>
        <v>0</v>
      </c>
      <c r="DC83">
        <f>scenarios!CQ83</f>
        <v>670.5</v>
      </c>
      <c r="DD83">
        <f>scenarios!CR83</f>
        <v>6102.5</v>
      </c>
    </row>
    <row r="84" spans="15:108" x14ac:dyDescent="0.3">
      <c r="BE84">
        <f t="shared" si="80"/>
        <v>-1423.3000000000002</v>
      </c>
      <c r="BF84">
        <f t="shared" si="81"/>
        <v>513.69999999999982</v>
      </c>
      <c r="BG84">
        <f t="shared" si="82"/>
        <v>1</v>
      </c>
      <c r="BH84">
        <f t="shared" si="83"/>
        <v>0</v>
      </c>
      <c r="BI84">
        <v>6237.7</v>
      </c>
      <c r="BJ84">
        <v>4843.2</v>
      </c>
      <c r="BL84">
        <f t="shared" si="84"/>
        <v>-426.99999999999909</v>
      </c>
      <c r="BM84">
        <f t="shared" si="85"/>
        <v>-483.40000000000009</v>
      </c>
      <c r="BN84">
        <f t="shared" si="86"/>
        <v>0</v>
      </c>
      <c r="BO84">
        <f t="shared" si="87"/>
        <v>910.39999999999918</v>
      </c>
      <c r="BP84">
        <v>7896.8</v>
      </c>
      <c r="BQ84">
        <v>3183</v>
      </c>
      <c r="BS84" s="5"/>
      <c r="CG84">
        <f t="shared" si="88"/>
        <v>107.10000000000002</v>
      </c>
      <c r="CH84">
        <f t="shared" si="89"/>
        <v>-252.20000000000005</v>
      </c>
      <c r="CI84">
        <f t="shared" si="90"/>
        <v>1</v>
      </c>
      <c r="CJ84">
        <f t="shared" si="91"/>
        <v>0</v>
      </c>
      <c r="CK84">
        <v>777.6</v>
      </c>
      <c r="CL84">
        <v>872.7</v>
      </c>
      <c r="CM84">
        <f t="shared" si="92"/>
        <v>245.2</v>
      </c>
      <c r="CN84">
        <f t="shared" si="93"/>
        <v>-1219.8999999999999</v>
      </c>
      <c r="CO84">
        <f t="shared" si="94"/>
        <v>1</v>
      </c>
      <c r="CP84">
        <f t="shared" si="95"/>
        <v>0</v>
      </c>
      <c r="CQ84">
        <v>245.2</v>
      </c>
      <c r="CR84">
        <v>1832.3</v>
      </c>
      <c r="CS84">
        <f t="shared" si="96"/>
        <v>525.9</v>
      </c>
      <c r="CT84">
        <f t="shared" si="97"/>
        <v>659.90000000000009</v>
      </c>
      <c r="CU84">
        <f t="shared" si="98"/>
        <v>0</v>
      </c>
      <c r="CV84">
        <f t="shared" si="99"/>
        <v>1185.8000000000002</v>
      </c>
      <c r="CW84">
        <v>525.9</v>
      </c>
      <c r="CX84">
        <v>2585.3000000000002</v>
      </c>
      <c r="CY84">
        <f t="shared" si="100"/>
        <v>878.19999999999982</v>
      </c>
      <c r="CZ84">
        <f t="shared" si="101"/>
        <v>-812.19999999999982</v>
      </c>
      <c r="DA84">
        <f t="shared" si="102"/>
        <v>1</v>
      </c>
      <c r="DB84">
        <f t="shared" si="103"/>
        <v>0</v>
      </c>
      <c r="DC84">
        <f>scenarios!CQ84</f>
        <v>1548.6999999999998</v>
      </c>
      <c r="DD84">
        <f>scenarios!CR84</f>
        <v>5290.3</v>
      </c>
    </row>
    <row r="85" spans="15:108" x14ac:dyDescent="0.3">
      <c r="BE85">
        <f t="shared" si="80"/>
        <v>-2450.8999999999996</v>
      </c>
      <c r="BF85">
        <f t="shared" si="81"/>
        <v>2000.9000000000005</v>
      </c>
      <c r="BG85">
        <f t="shared" si="82"/>
        <v>1</v>
      </c>
      <c r="BH85">
        <f t="shared" si="83"/>
        <v>0</v>
      </c>
      <c r="BI85">
        <v>3786.8</v>
      </c>
      <c r="BJ85">
        <v>6844.1</v>
      </c>
      <c r="BL85">
        <f t="shared" si="84"/>
        <v>-847</v>
      </c>
      <c r="BM85">
        <f t="shared" si="85"/>
        <v>396.5</v>
      </c>
      <c r="BN85">
        <f t="shared" si="86"/>
        <v>1</v>
      </c>
      <c r="BO85">
        <f t="shared" si="87"/>
        <v>0</v>
      </c>
      <c r="BP85">
        <v>7049.8</v>
      </c>
      <c r="BQ85">
        <v>3579.5</v>
      </c>
      <c r="BS85" s="5"/>
      <c r="CG85">
        <f t="shared" si="88"/>
        <v>63</v>
      </c>
      <c r="CH85">
        <f t="shared" si="89"/>
        <v>-478.90000000000003</v>
      </c>
      <c r="CI85">
        <f t="shared" si="90"/>
        <v>1</v>
      </c>
      <c r="CJ85">
        <f t="shared" si="91"/>
        <v>0</v>
      </c>
      <c r="CK85">
        <v>840.6</v>
      </c>
      <c r="CL85">
        <v>393.8</v>
      </c>
      <c r="CM85">
        <f t="shared" si="92"/>
        <v>-220.7</v>
      </c>
      <c r="CN85">
        <f t="shared" si="93"/>
        <v>768.10000000000014</v>
      </c>
      <c r="CO85">
        <f t="shared" si="94"/>
        <v>1</v>
      </c>
      <c r="CP85">
        <f t="shared" si="95"/>
        <v>0</v>
      </c>
      <c r="CQ85">
        <v>24.5</v>
      </c>
      <c r="CR85">
        <v>2600.4</v>
      </c>
      <c r="CS85">
        <f t="shared" si="96"/>
        <v>-525.9</v>
      </c>
      <c r="CT85">
        <f t="shared" si="97"/>
        <v>-377.20000000000027</v>
      </c>
      <c r="CU85">
        <f t="shared" si="98"/>
        <v>0</v>
      </c>
      <c r="CV85">
        <f t="shared" si="99"/>
        <v>903.10000000000025</v>
      </c>
      <c r="CW85">
        <v>0</v>
      </c>
      <c r="CX85">
        <v>2208.1</v>
      </c>
      <c r="CY85">
        <f t="shared" si="100"/>
        <v>-683.5999999999998</v>
      </c>
      <c r="CZ85">
        <f t="shared" si="101"/>
        <v>-88</v>
      </c>
      <c r="DA85">
        <f t="shared" si="102"/>
        <v>0</v>
      </c>
      <c r="DB85">
        <f t="shared" si="103"/>
        <v>771.5999999999998</v>
      </c>
      <c r="DC85">
        <f>scenarios!CQ85</f>
        <v>865.1</v>
      </c>
      <c r="DD85">
        <f>scenarios!CR85</f>
        <v>5202.3</v>
      </c>
    </row>
    <row r="86" spans="15:108" x14ac:dyDescent="0.3">
      <c r="BE86">
        <f t="shared" si="80"/>
        <v>-293.5</v>
      </c>
      <c r="BF86">
        <f t="shared" si="81"/>
        <v>-196.40000000000055</v>
      </c>
      <c r="BG86">
        <f t="shared" si="82"/>
        <v>0</v>
      </c>
      <c r="BH86">
        <f t="shared" si="83"/>
        <v>489.90000000000055</v>
      </c>
      <c r="BI86">
        <v>3493.3</v>
      </c>
      <c r="BJ86">
        <v>6647.7</v>
      </c>
      <c r="BL86">
        <f t="shared" si="84"/>
        <v>-999.40000000000055</v>
      </c>
      <c r="BM86">
        <f t="shared" si="85"/>
        <v>511</v>
      </c>
      <c r="BN86">
        <f t="shared" si="86"/>
        <v>1</v>
      </c>
      <c r="BO86">
        <f t="shared" si="87"/>
        <v>0</v>
      </c>
      <c r="BP86">
        <v>6050.4</v>
      </c>
      <c r="BQ86">
        <v>4090.5</v>
      </c>
      <c r="BS86" s="5"/>
      <c r="CG86">
        <f t="shared" si="88"/>
        <v>-63</v>
      </c>
      <c r="CH86">
        <f t="shared" si="89"/>
        <v>430.3</v>
      </c>
      <c r="CI86">
        <f t="shared" si="90"/>
        <v>1</v>
      </c>
      <c r="CJ86">
        <f t="shared" si="91"/>
        <v>0</v>
      </c>
      <c r="CK86">
        <v>777.6</v>
      </c>
      <c r="CL86">
        <v>824.1</v>
      </c>
      <c r="CM86">
        <f t="shared" si="92"/>
        <v>220.7</v>
      </c>
      <c r="CN86">
        <f t="shared" si="93"/>
        <v>-735.10000000000014</v>
      </c>
      <c r="CO86">
        <f t="shared" si="94"/>
        <v>1</v>
      </c>
      <c r="CP86">
        <f t="shared" si="95"/>
        <v>0</v>
      </c>
      <c r="CQ86">
        <v>245.2</v>
      </c>
      <c r="CR86">
        <v>1865.3</v>
      </c>
      <c r="CS86">
        <f t="shared" si="96"/>
        <v>177.6</v>
      </c>
      <c r="CT86">
        <f t="shared" si="97"/>
        <v>230.09999999999991</v>
      </c>
      <c r="CU86">
        <f t="shared" si="98"/>
        <v>0</v>
      </c>
      <c r="CV86">
        <f t="shared" si="99"/>
        <v>407.69999999999993</v>
      </c>
      <c r="CW86">
        <v>177.6</v>
      </c>
      <c r="CX86">
        <v>2438.1999999999998</v>
      </c>
      <c r="CY86">
        <f t="shared" si="100"/>
        <v>335.29999999999984</v>
      </c>
      <c r="CZ86">
        <f t="shared" si="101"/>
        <v>-74.699999999999818</v>
      </c>
      <c r="DA86">
        <f t="shared" si="102"/>
        <v>1</v>
      </c>
      <c r="DB86">
        <f t="shared" si="103"/>
        <v>0</v>
      </c>
      <c r="DC86">
        <f>scenarios!CQ86</f>
        <v>1200.3999999999999</v>
      </c>
      <c r="DD86">
        <f>scenarios!CR86</f>
        <v>5127.6000000000004</v>
      </c>
    </row>
    <row r="87" spans="15:108" x14ac:dyDescent="0.3">
      <c r="BE87">
        <f t="shared" si="80"/>
        <v>-551.5</v>
      </c>
      <c r="BF87">
        <f t="shared" si="81"/>
        <v>70.5</v>
      </c>
      <c r="BG87">
        <f t="shared" si="82"/>
        <v>1</v>
      </c>
      <c r="BH87">
        <f t="shared" si="83"/>
        <v>0</v>
      </c>
      <c r="BI87">
        <v>2941.8</v>
      </c>
      <c r="BJ87">
        <v>6718.2</v>
      </c>
      <c r="BL87">
        <f t="shared" si="84"/>
        <v>-56.399999999999636</v>
      </c>
      <c r="BM87">
        <f t="shared" si="85"/>
        <v>-423.59999999999991</v>
      </c>
      <c r="BN87">
        <f t="shared" si="86"/>
        <v>0</v>
      </c>
      <c r="BO87">
        <f t="shared" si="87"/>
        <v>479.99999999999955</v>
      </c>
      <c r="BP87">
        <v>5994</v>
      </c>
      <c r="BQ87">
        <v>3666.9</v>
      </c>
      <c r="BS87" s="5"/>
      <c r="CG87">
        <f t="shared" si="88"/>
        <v>63</v>
      </c>
      <c r="CH87">
        <f t="shared" si="89"/>
        <v>-639.90000000000009</v>
      </c>
      <c r="CI87">
        <f t="shared" si="90"/>
        <v>1</v>
      </c>
      <c r="CJ87">
        <f t="shared" si="91"/>
        <v>0</v>
      </c>
      <c r="CK87">
        <v>840.6</v>
      </c>
      <c r="CL87">
        <v>184.2</v>
      </c>
      <c r="CM87">
        <f t="shared" si="92"/>
        <v>-82.6</v>
      </c>
      <c r="CN87">
        <f t="shared" si="93"/>
        <v>-197.59999999999991</v>
      </c>
      <c r="CO87">
        <f t="shared" si="94"/>
        <v>0</v>
      </c>
      <c r="CP87">
        <f t="shared" si="95"/>
        <v>280.19999999999993</v>
      </c>
      <c r="CQ87">
        <v>162.6</v>
      </c>
      <c r="CR87">
        <v>1667.7</v>
      </c>
      <c r="CS87">
        <f t="shared" si="96"/>
        <v>-51.5</v>
      </c>
      <c r="CT87">
        <f t="shared" si="97"/>
        <v>40.600000000000364</v>
      </c>
      <c r="CU87">
        <f t="shared" si="98"/>
        <v>1</v>
      </c>
      <c r="CV87">
        <f t="shared" si="99"/>
        <v>0</v>
      </c>
      <c r="CW87">
        <v>126.1</v>
      </c>
      <c r="CX87">
        <v>2478.8000000000002</v>
      </c>
      <c r="CY87">
        <f t="shared" si="100"/>
        <v>-71.099999999999909</v>
      </c>
      <c r="CZ87">
        <f t="shared" si="101"/>
        <v>-796.89999999999964</v>
      </c>
      <c r="DA87">
        <f t="shared" si="102"/>
        <v>0</v>
      </c>
      <c r="DB87">
        <f t="shared" si="103"/>
        <v>867.99999999999955</v>
      </c>
      <c r="DC87">
        <f>scenarios!CQ87</f>
        <v>1129.3</v>
      </c>
      <c r="DD87">
        <f>scenarios!CR87</f>
        <v>4330.7000000000007</v>
      </c>
    </row>
    <row r="88" spans="15:108" x14ac:dyDescent="0.3">
      <c r="BE88">
        <f t="shared" si="80"/>
        <v>838</v>
      </c>
      <c r="BF88">
        <f t="shared" si="81"/>
        <v>-87.699999999999818</v>
      </c>
      <c r="BG88">
        <f t="shared" si="82"/>
        <v>1</v>
      </c>
      <c r="BH88">
        <f t="shared" si="83"/>
        <v>0</v>
      </c>
      <c r="BI88">
        <v>3779.8</v>
      </c>
      <c r="BJ88">
        <v>6630.5</v>
      </c>
      <c r="BL88">
        <f t="shared" si="84"/>
        <v>-445.60000000000036</v>
      </c>
      <c r="BM88">
        <f t="shared" si="85"/>
        <v>1194.4999999999995</v>
      </c>
      <c r="BN88">
        <f t="shared" si="86"/>
        <v>1</v>
      </c>
      <c r="BO88">
        <f t="shared" si="87"/>
        <v>0</v>
      </c>
      <c r="BP88">
        <v>5548.4</v>
      </c>
      <c r="BQ88">
        <v>4861.3999999999996</v>
      </c>
      <c r="BS88" s="5"/>
      <c r="CG88">
        <f t="shared" si="88"/>
        <v>-63</v>
      </c>
      <c r="CH88">
        <f t="shared" si="89"/>
        <v>248.60000000000002</v>
      </c>
      <c r="CI88">
        <f t="shared" si="90"/>
        <v>1</v>
      </c>
      <c r="CJ88">
        <f t="shared" si="91"/>
        <v>0</v>
      </c>
      <c r="CK88">
        <v>777.6</v>
      </c>
      <c r="CL88">
        <v>432.8</v>
      </c>
      <c r="CM88">
        <f t="shared" si="92"/>
        <v>107.1</v>
      </c>
      <c r="CN88">
        <f t="shared" si="93"/>
        <v>-445.29999999999995</v>
      </c>
      <c r="CO88">
        <f t="shared" si="94"/>
        <v>1</v>
      </c>
      <c r="CP88">
        <f t="shared" si="95"/>
        <v>0</v>
      </c>
      <c r="CQ88">
        <v>269.7</v>
      </c>
      <c r="CR88">
        <v>1222.4000000000001</v>
      </c>
      <c r="CS88">
        <f t="shared" si="96"/>
        <v>726.5</v>
      </c>
      <c r="CT88">
        <f t="shared" si="97"/>
        <v>-229.20000000000027</v>
      </c>
      <c r="CU88">
        <f t="shared" si="98"/>
        <v>1</v>
      </c>
      <c r="CV88">
        <f t="shared" si="99"/>
        <v>0</v>
      </c>
      <c r="CW88">
        <v>852.6</v>
      </c>
      <c r="CX88">
        <v>2249.6</v>
      </c>
      <c r="CY88">
        <f t="shared" si="100"/>
        <v>770.60000000000014</v>
      </c>
      <c r="CZ88">
        <f t="shared" si="101"/>
        <v>-425.90000000000055</v>
      </c>
      <c r="DA88">
        <f t="shared" si="102"/>
        <v>1</v>
      </c>
      <c r="DB88">
        <f t="shared" si="103"/>
        <v>0</v>
      </c>
      <c r="DC88">
        <f>scenarios!CQ88</f>
        <v>1899.9</v>
      </c>
      <c r="DD88">
        <f>scenarios!CR88</f>
        <v>3904.8</v>
      </c>
    </row>
    <row r="89" spans="15:108" x14ac:dyDescent="0.3">
      <c r="BE89">
        <f t="shared" si="80"/>
        <v>258</v>
      </c>
      <c r="BF89">
        <f t="shared" si="81"/>
        <v>421.5</v>
      </c>
      <c r="BG89">
        <f t="shared" si="82"/>
        <v>0</v>
      </c>
      <c r="BH89">
        <f t="shared" si="83"/>
        <v>679.5</v>
      </c>
      <c r="BI89">
        <v>4037.8</v>
      </c>
      <c r="BJ89">
        <v>7052</v>
      </c>
      <c r="BL89">
        <f t="shared" si="84"/>
        <v>-39</v>
      </c>
      <c r="BM89">
        <f t="shared" si="85"/>
        <v>720</v>
      </c>
      <c r="BN89">
        <f t="shared" si="86"/>
        <v>1</v>
      </c>
      <c r="BO89">
        <f t="shared" si="87"/>
        <v>0</v>
      </c>
      <c r="BP89">
        <v>5509.4</v>
      </c>
      <c r="BQ89">
        <v>5581.4</v>
      </c>
      <c r="BS89" s="5"/>
      <c r="CG89">
        <f t="shared" si="88"/>
        <v>63</v>
      </c>
      <c r="CH89">
        <f t="shared" si="89"/>
        <v>328.3</v>
      </c>
      <c r="CI89">
        <f t="shared" si="90"/>
        <v>0</v>
      </c>
      <c r="CJ89">
        <f t="shared" si="91"/>
        <v>391.3</v>
      </c>
      <c r="CK89">
        <v>840.6</v>
      </c>
      <c r="CL89">
        <v>761.1</v>
      </c>
      <c r="CM89">
        <f t="shared" si="92"/>
        <v>354.8</v>
      </c>
      <c r="CN89">
        <f t="shared" si="93"/>
        <v>-220.20000000000005</v>
      </c>
      <c r="CO89">
        <f t="shared" si="94"/>
        <v>1</v>
      </c>
      <c r="CP89">
        <f t="shared" si="95"/>
        <v>0</v>
      </c>
      <c r="CQ89">
        <v>624.5</v>
      </c>
      <c r="CR89">
        <v>1002.2</v>
      </c>
      <c r="CS89">
        <f t="shared" si="96"/>
        <v>-852.6</v>
      </c>
      <c r="CT89">
        <f t="shared" si="97"/>
        <v>2.5</v>
      </c>
      <c r="CU89">
        <f t="shared" si="98"/>
        <v>1</v>
      </c>
      <c r="CV89">
        <f t="shared" si="99"/>
        <v>0</v>
      </c>
      <c r="CW89">
        <v>0</v>
      </c>
      <c r="CX89">
        <v>2252.1</v>
      </c>
      <c r="CY89">
        <f t="shared" si="100"/>
        <v>-434.80000000000018</v>
      </c>
      <c r="CZ89">
        <f t="shared" si="101"/>
        <v>110.59999999999991</v>
      </c>
      <c r="DA89">
        <f t="shared" si="102"/>
        <v>1</v>
      </c>
      <c r="DB89">
        <f t="shared" si="103"/>
        <v>0</v>
      </c>
      <c r="DC89">
        <f>scenarios!CQ89</f>
        <v>1465.1</v>
      </c>
      <c r="DD89">
        <f>scenarios!CR89</f>
        <v>4015.4</v>
      </c>
    </row>
    <row r="90" spans="15:108" x14ac:dyDescent="0.3">
      <c r="BE90">
        <f t="shared" si="80"/>
        <v>570.39999999999964</v>
      </c>
      <c r="BF90">
        <f t="shared" si="81"/>
        <v>-471.30000000000018</v>
      </c>
      <c r="BG90">
        <f t="shared" si="82"/>
        <v>1</v>
      </c>
      <c r="BH90">
        <f t="shared" si="83"/>
        <v>0</v>
      </c>
      <c r="BI90">
        <v>4608.2</v>
      </c>
      <c r="BJ90">
        <v>6580.7</v>
      </c>
      <c r="BL90">
        <f t="shared" si="84"/>
        <v>1168.8000000000002</v>
      </c>
      <c r="BM90">
        <f t="shared" si="85"/>
        <v>-1070.0999999999995</v>
      </c>
      <c r="BN90">
        <f t="shared" si="86"/>
        <v>1</v>
      </c>
      <c r="BO90">
        <f t="shared" si="87"/>
        <v>0</v>
      </c>
      <c r="BP90">
        <v>6678.2</v>
      </c>
      <c r="BQ90">
        <v>4511.3</v>
      </c>
      <c r="BS90" s="5"/>
      <c r="CG90">
        <f t="shared" si="88"/>
        <v>0</v>
      </c>
      <c r="CH90">
        <f t="shared" si="89"/>
        <v>72.600000000000023</v>
      </c>
      <c r="CI90">
        <f t="shared" si="90"/>
        <v>1</v>
      </c>
      <c r="CJ90">
        <f t="shared" si="91"/>
        <v>0</v>
      </c>
      <c r="CK90">
        <v>840.6</v>
      </c>
      <c r="CL90">
        <v>833.7</v>
      </c>
      <c r="CM90">
        <f t="shared" si="92"/>
        <v>254.20000000000005</v>
      </c>
      <c r="CN90">
        <f t="shared" si="93"/>
        <v>511.39999999999986</v>
      </c>
      <c r="CO90">
        <f t="shared" si="94"/>
        <v>0</v>
      </c>
      <c r="CP90">
        <f t="shared" si="95"/>
        <v>765.59999999999991</v>
      </c>
      <c r="CQ90">
        <v>878.7</v>
      </c>
      <c r="CR90">
        <v>1513.6</v>
      </c>
      <c r="CS90">
        <f t="shared" si="96"/>
        <v>177.6</v>
      </c>
      <c r="CT90">
        <f t="shared" si="97"/>
        <v>-84.599999999999909</v>
      </c>
      <c r="CU90">
        <f t="shared" si="98"/>
        <v>1</v>
      </c>
      <c r="CV90">
        <f t="shared" si="99"/>
        <v>0</v>
      </c>
      <c r="CW90">
        <v>177.6</v>
      </c>
      <c r="CX90">
        <v>2167.5</v>
      </c>
      <c r="CY90">
        <f t="shared" si="100"/>
        <v>431.80000000000018</v>
      </c>
      <c r="CZ90">
        <f t="shared" si="101"/>
        <v>499.40000000000009</v>
      </c>
      <c r="DA90">
        <f t="shared" si="102"/>
        <v>0</v>
      </c>
      <c r="DB90">
        <f t="shared" si="103"/>
        <v>931.20000000000027</v>
      </c>
      <c r="DC90">
        <f>scenarios!CQ90</f>
        <v>1896.9</v>
      </c>
      <c r="DD90">
        <f>scenarios!CR90</f>
        <v>4514.8</v>
      </c>
    </row>
    <row r="91" spans="15:108" x14ac:dyDescent="0.3">
      <c r="BE91">
        <f t="shared" si="80"/>
        <v>1772.4000000000005</v>
      </c>
      <c r="BF91">
        <f t="shared" si="81"/>
        <v>-1142</v>
      </c>
      <c r="BG91">
        <f t="shared" si="82"/>
        <v>1</v>
      </c>
      <c r="BH91">
        <f t="shared" si="83"/>
        <v>0</v>
      </c>
      <c r="BI91">
        <v>6380.6</v>
      </c>
      <c r="BJ91">
        <v>5438.7</v>
      </c>
      <c r="BL91">
        <f t="shared" si="84"/>
        <v>1550.0000000000009</v>
      </c>
      <c r="BM91">
        <f t="shared" si="85"/>
        <v>-920.30000000000018</v>
      </c>
      <c r="BN91">
        <f t="shared" si="86"/>
        <v>1</v>
      </c>
      <c r="BO91">
        <f t="shared" si="87"/>
        <v>0</v>
      </c>
      <c r="BP91">
        <v>8228.2000000000007</v>
      </c>
      <c r="BQ91">
        <v>3591</v>
      </c>
      <c r="BS91" s="5"/>
      <c r="CG91">
        <f t="shared" si="88"/>
        <v>-63</v>
      </c>
      <c r="CH91">
        <f t="shared" si="89"/>
        <v>-523.40000000000009</v>
      </c>
      <c r="CI91">
        <f t="shared" si="90"/>
        <v>0</v>
      </c>
      <c r="CJ91">
        <f t="shared" si="91"/>
        <v>586.40000000000009</v>
      </c>
      <c r="CK91">
        <v>777.6</v>
      </c>
      <c r="CL91">
        <v>310.3</v>
      </c>
      <c r="CM91">
        <f t="shared" si="92"/>
        <v>-470.90000000000003</v>
      </c>
      <c r="CN91">
        <f t="shared" si="93"/>
        <v>-568.39999999999986</v>
      </c>
      <c r="CO91">
        <f t="shared" si="94"/>
        <v>0</v>
      </c>
      <c r="CP91">
        <f t="shared" si="95"/>
        <v>1039.3</v>
      </c>
      <c r="CQ91">
        <v>407.8</v>
      </c>
      <c r="CR91">
        <v>945.2</v>
      </c>
      <c r="CS91">
        <f t="shared" si="96"/>
        <v>1222.4000000000001</v>
      </c>
      <c r="CT91">
        <f t="shared" si="97"/>
        <v>309.80000000000018</v>
      </c>
      <c r="CU91">
        <f t="shared" si="98"/>
        <v>0</v>
      </c>
      <c r="CV91">
        <f t="shared" si="99"/>
        <v>1532.2000000000003</v>
      </c>
      <c r="CW91">
        <v>1400</v>
      </c>
      <c r="CX91">
        <v>2477.3000000000002</v>
      </c>
      <c r="CY91">
        <f t="shared" si="100"/>
        <v>688.5</v>
      </c>
      <c r="CZ91">
        <f t="shared" si="101"/>
        <v>-782</v>
      </c>
      <c r="DA91">
        <f t="shared" si="102"/>
        <v>1</v>
      </c>
      <c r="DB91">
        <f t="shared" si="103"/>
        <v>0</v>
      </c>
      <c r="DC91">
        <f>scenarios!CQ91</f>
        <v>2585.4</v>
      </c>
      <c r="DD91">
        <f>scenarios!CR91</f>
        <v>3732.8</v>
      </c>
    </row>
    <row r="92" spans="15:108" x14ac:dyDescent="0.3">
      <c r="BE92">
        <f t="shared" si="80"/>
        <v>2249.3999999999996</v>
      </c>
      <c r="BF92">
        <f t="shared" si="81"/>
        <v>-1728.7999999999997</v>
      </c>
      <c r="BG92">
        <f t="shared" si="82"/>
        <v>1</v>
      </c>
      <c r="BH92">
        <f t="shared" si="83"/>
        <v>0</v>
      </c>
      <c r="BI92">
        <v>8630</v>
      </c>
      <c r="BJ92">
        <v>3709.9</v>
      </c>
      <c r="BL92">
        <f t="shared" si="84"/>
        <v>-93.400000000000546</v>
      </c>
      <c r="BM92">
        <f t="shared" si="85"/>
        <v>613.5</v>
      </c>
      <c r="BN92">
        <f t="shared" si="86"/>
        <v>1</v>
      </c>
      <c r="BO92">
        <f t="shared" si="87"/>
        <v>0</v>
      </c>
      <c r="BP92">
        <v>8134.8</v>
      </c>
      <c r="BQ92">
        <v>4204.5</v>
      </c>
      <c r="BS92" s="5"/>
      <c r="CG92">
        <f t="shared" si="88"/>
        <v>166.60000000000002</v>
      </c>
      <c r="CH92">
        <f t="shared" si="89"/>
        <v>-310.3</v>
      </c>
      <c r="CI92">
        <f t="shared" si="90"/>
        <v>1</v>
      </c>
      <c r="CJ92">
        <f t="shared" si="91"/>
        <v>0</v>
      </c>
      <c r="CK92">
        <v>944.2</v>
      </c>
      <c r="CL92">
        <v>0</v>
      </c>
      <c r="CM92">
        <f t="shared" si="92"/>
        <v>91.099999999999966</v>
      </c>
      <c r="CN92">
        <f t="shared" si="93"/>
        <v>354.20000000000005</v>
      </c>
      <c r="CO92">
        <f t="shared" si="94"/>
        <v>0</v>
      </c>
      <c r="CP92">
        <f t="shared" si="95"/>
        <v>445.3</v>
      </c>
      <c r="CQ92">
        <v>498.9</v>
      </c>
      <c r="CR92">
        <v>1299.4000000000001</v>
      </c>
      <c r="CS92">
        <f t="shared" si="96"/>
        <v>-547.4</v>
      </c>
      <c r="CT92">
        <f t="shared" si="97"/>
        <v>-1744.3000000000002</v>
      </c>
      <c r="CU92">
        <f t="shared" si="98"/>
        <v>0</v>
      </c>
      <c r="CV92">
        <f t="shared" si="99"/>
        <v>2291.7000000000003</v>
      </c>
      <c r="CW92">
        <v>852.6</v>
      </c>
      <c r="CX92">
        <v>733</v>
      </c>
      <c r="CY92">
        <f t="shared" si="100"/>
        <v>-289.70000000000027</v>
      </c>
      <c r="CZ92">
        <f t="shared" si="101"/>
        <v>-1700.4</v>
      </c>
      <c r="DA92">
        <f t="shared" si="102"/>
        <v>0</v>
      </c>
      <c r="DB92">
        <f t="shared" si="103"/>
        <v>1990.1000000000004</v>
      </c>
      <c r="DC92">
        <f>scenarios!CQ92</f>
        <v>2295.6999999999998</v>
      </c>
      <c r="DD92">
        <f>scenarios!CR92</f>
        <v>2032.4</v>
      </c>
    </row>
    <row r="93" spans="15:108" x14ac:dyDescent="0.3">
      <c r="BE93">
        <f t="shared" si="80"/>
        <v>915.89999999999964</v>
      </c>
      <c r="BF93">
        <f t="shared" si="81"/>
        <v>-915.5</v>
      </c>
      <c r="BG93">
        <f t="shared" si="82"/>
        <v>1</v>
      </c>
      <c r="BH93">
        <f t="shared" si="83"/>
        <v>0</v>
      </c>
      <c r="BI93">
        <v>9545.9</v>
      </c>
      <c r="BJ93">
        <v>2794.4</v>
      </c>
      <c r="BL93">
        <f t="shared" si="84"/>
        <v>-238.5</v>
      </c>
      <c r="BM93">
        <f t="shared" si="85"/>
        <v>239.5</v>
      </c>
      <c r="BN93">
        <f t="shared" si="86"/>
        <v>1</v>
      </c>
      <c r="BO93">
        <f t="shared" si="87"/>
        <v>0</v>
      </c>
      <c r="BP93">
        <v>7896.3</v>
      </c>
      <c r="BQ93">
        <v>4444</v>
      </c>
      <c r="BS93" s="5"/>
      <c r="CG93">
        <f t="shared" si="88"/>
        <v>-237.20000000000005</v>
      </c>
      <c r="CH93">
        <f t="shared" si="89"/>
        <v>470.3</v>
      </c>
      <c r="CI93">
        <f t="shared" si="90"/>
        <v>1</v>
      </c>
      <c r="CJ93">
        <f t="shared" si="91"/>
        <v>0</v>
      </c>
      <c r="CK93">
        <v>707</v>
      </c>
      <c r="CL93">
        <v>470.3</v>
      </c>
      <c r="CM93">
        <f t="shared" si="92"/>
        <v>131.60000000000002</v>
      </c>
      <c r="CN93">
        <f t="shared" si="93"/>
        <v>35.599999999999909</v>
      </c>
      <c r="CO93">
        <f t="shared" si="94"/>
        <v>0</v>
      </c>
      <c r="CP93">
        <f t="shared" si="95"/>
        <v>167.19999999999993</v>
      </c>
      <c r="CQ93">
        <v>630.5</v>
      </c>
      <c r="CR93">
        <v>1335</v>
      </c>
      <c r="CS93">
        <f t="shared" si="96"/>
        <v>440.30000000000007</v>
      </c>
      <c r="CT93">
        <f t="shared" si="97"/>
        <v>835.59999999999991</v>
      </c>
      <c r="CU93">
        <f t="shared" si="98"/>
        <v>0</v>
      </c>
      <c r="CV93">
        <f t="shared" si="99"/>
        <v>1275.9000000000001</v>
      </c>
      <c r="CW93">
        <v>1292.9000000000001</v>
      </c>
      <c r="CX93">
        <v>1568.6</v>
      </c>
      <c r="CY93">
        <f t="shared" si="100"/>
        <v>334.70000000000027</v>
      </c>
      <c r="CZ93">
        <f t="shared" si="101"/>
        <v>1341.4999999999995</v>
      </c>
      <c r="DA93">
        <f t="shared" si="102"/>
        <v>0</v>
      </c>
      <c r="DB93">
        <f t="shared" si="103"/>
        <v>1676.1999999999998</v>
      </c>
      <c r="DC93">
        <f>scenarios!CQ93</f>
        <v>2630.4</v>
      </c>
      <c r="DD93">
        <f>scenarios!CR93</f>
        <v>3373.8999999999996</v>
      </c>
    </row>
    <row r="94" spans="15:108" x14ac:dyDescent="0.3">
      <c r="BE94">
        <f t="shared" si="80"/>
        <v>-454</v>
      </c>
      <c r="BF94">
        <f t="shared" si="81"/>
        <v>553.5</v>
      </c>
      <c r="BG94">
        <f t="shared" si="82"/>
        <v>1</v>
      </c>
      <c r="BH94">
        <f t="shared" si="83"/>
        <v>0</v>
      </c>
      <c r="BI94">
        <v>9091.9</v>
      </c>
      <c r="BJ94">
        <v>3347.9</v>
      </c>
      <c r="BL94">
        <f t="shared" si="84"/>
        <v>157.39999999999964</v>
      </c>
      <c r="BM94">
        <f t="shared" si="85"/>
        <v>-58.100000000000364</v>
      </c>
      <c r="BN94">
        <f t="shared" si="86"/>
        <v>1</v>
      </c>
      <c r="BO94">
        <f t="shared" si="87"/>
        <v>0</v>
      </c>
      <c r="BP94">
        <v>8053.7</v>
      </c>
      <c r="BQ94">
        <v>4385.8999999999996</v>
      </c>
      <c r="BS94" s="5"/>
      <c r="CG94">
        <f t="shared" si="88"/>
        <v>26.5</v>
      </c>
      <c r="CH94">
        <f t="shared" si="89"/>
        <v>-358.70000000000005</v>
      </c>
      <c r="CI94">
        <f t="shared" si="90"/>
        <v>1</v>
      </c>
      <c r="CJ94">
        <f t="shared" si="91"/>
        <v>0</v>
      </c>
      <c r="CK94">
        <v>733.5</v>
      </c>
      <c r="CL94">
        <v>111.6</v>
      </c>
      <c r="CM94">
        <f t="shared" si="92"/>
        <v>-238.7</v>
      </c>
      <c r="CN94">
        <f t="shared" si="93"/>
        <v>-211.20000000000005</v>
      </c>
      <c r="CO94">
        <f t="shared" si="94"/>
        <v>0</v>
      </c>
      <c r="CP94">
        <f t="shared" si="95"/>
        <v>449.90000000000003</v>
      </c>
      <c r="CQ94">
        <v>391.8</v>
      </c>
      <c r="CR94">
        <v>1123.8</v>
      </c>
      <c r="CS94">
        <f t="shared" si="96"/>
        <v>107.09999999999991</v>
      </c>
      <c r="CT94">
        <f t="shared" si="97"/>
        <v>-601.39999999999986</v>
      </c>
      <c r="CU94">
        <f t="shared" si="98"/>
        <v>1</v>
      </c>
      <c r="CV94">
        <f t="shared" si="99"/>
        <v>0</v>
      </c>
      <c r="CW94">
        <v>1400</v>
      </c>
      <c r="CX94">
        <v>967.2</v>
      </c>
      <c r="CY94">
        <f t="shared" si="100"/>
        <v>-105.09999999999991</v>
      </c>
      <c r="CZ94">
        <f t="shared" si="101"/>
        <v>-1171.2999999999997</v>
      </c>
      <c r="DA94">
        <f t="shared" si="102"/>
        <v>0</v>
      </c>
      <c r="DB94">
        <f t="shared" si="103"/>
        <v>1276.3999999999996</v>
      </c>
      <c r="DC94">
        <f>scenarios!CQ94</f>
        <v>2525.3000000000002</v>
      </c>
      <c r="DD94">
        <f>scenarios!CR94</f>
        <v>2202.6</v>
      </c>
    </row>
    <row r="95" spans="15:108" x14ac:dyDescent="0.3">
      <c r="BE95">
        <f t="shared" si="80"/>
        <v>-1268.8999999999996</v>
      </c>
      <c r="BF95">
        <f t="shared" si="81"/>
        <v>509.5</v>
      </c>
      <c r="BG95">
        <f t="shared" si="82"/>
        <v>1</v>
      </c>
      <c r="BH95">
        <f t="shared" si="83"/>
        <v>0</v>
      </c>
      <c r="BI95">
        <v>7823</v>
      </c>
      <c r="BJ95">
        <v>3857.4</v>
      </c>
      <c r="BL95">
        <f t="shared" si="84"/>
        <v>-69.899999999999636</v>
      </c>
      <c r="BM95">
        <f t="shared" si="85"/>
        <v>-688.99999999999955</v>
      </c>
      <c r="BN95">
        <f t="shared" si="86"/>
        <v>0</v>
      </c>
      <c r="BO95">
        <f t="shared" si="87"/>
        <v>758.89999999999918</v>
      </c>
      <c r="BP95">
        <v>7983.8</v>
      </c>
      <c r="BQ95">
        <v>3696.9</v>
      </c>
      <c r="BS95" s="5"/>
      <c r="CG95">
        <f t="shared" si="88"/>
        <v>-563.4</v>
      </c>
      <c r="CH95">
        <f t="shared" si="89"/>
        <v>1315.4</v>
      </c>
      <c r="CI95">
        <f t="shared" si="90"/>
        <v>1</v>
      </c>
      <c r="CJ95">
        <f t="shared" si="91"/>
        <v>0</v>
      </c>
      <c r="CK95">
        <v>170.1</v>
      </c>
      <c r="CL95">
        <v>1427</v>
      </c>
      <c r="CM95">
        <f t="shared" si="92"/>
        <v>214.2</v>
      </c>
      <c r="CN95">
        <f t="shared" si="93"/>
        <v>58.5</v>
      </c>
      <c r="CO95">
        <f t="shared" si="94"/>
        <v>0</v>
      </c>
      <c r="CP95">
        <f t="shared" si="95"/>
        <v>272.7</v>
      </c>
      <c r="CQ95">
        <v>606</v>
      </c>
      <c r="CR95">
        <v>1182.3</v>
      </c>
      <c r="CS95">
        <f t="shared" si="96"/>
        <v>0</v>
      </c>
      <c r="CT95">
        <f t="shared" si="97"/>
        <v>155.09999999999991</v>
      </c>
      <c r="CU95">
        <f t="shared" si="98"/>
        <v>1</v>
      </c>
      <c r="CV95">
        <f t="shared" si="99"/>
        <v>0</v>
      </c>
      <c r="CW95">
        <v>1400</v>
      </c>
      <c r="CX95">
        <v>1122.3</v>
      </c>
      <c r="CY95">
        <f t="shared" si="100"/>
        <v>-349.20000000000027</v>
      </c>
      <c r="CZ95">
        <f t="shared" si="101"/>
        <v>1529.0000000000005</v>
      </c>
      <c r="DA95">
        <f t="shared" si="102"/>
        <v>1</v>
      </c>
      <c r="DB95">
        <f t="shared" si="103"/>
        <v>0</v>
      </c>
      <c r="DC95">
        <f>scenarios!CQ95</f>
        <v>2176.1</v>
      </c>
      <c r="DD95">
        <f>scenarios!CR95</f>
        <v>3731.6000000000004</v>
      </c>
    </row>
    <row r="96" spans="15:108" x14ac:dyDescent="0.3">
      <c r="BE96">
        <f t="shared" si="80"/>
        <v>-2263.8000000000002</v>
      </c>
      <c r="BF96">
        <f t="shared" si="81"/>
        <v>1873.7000000000003</v>
      </c>
      <c r="BG96">
        <f t="shared" si="82"/>
        <v>1</v>
      </c>
      <c r="BH96">
        <f t="shared" si="83"/>
        <v>0</v>
      </c>
      <c r="BI96">
        <v>5559.2</v>
      </c>
      <c r="BJ96">
        <v>5731.1</v>
      </c>
      <c r="BL96">
        <f t="shared" si="84"/>
        <v>-512.5</v>
      </c>
      <c r="BM96">
        <f t="shared" si="85"/>
        <v>121.5</v>
      </c>
      <c r="BN96">
        <f t="shared" si="86"/>
        <v>1</v>
      </c>
      <c r="BO96">
        <f t="shared" si="87"/>
        <v>0</v>
      </c>
      <c r="BP96">
        <v>7471.3</v>
      </c>
      <c r="BQ96">
        <v>3818.4</v>
      </c>
      <c r="BS96" s="5"/>
      <c r="CG96">
        <f t="shared" si="88"/>
        <v>563.4</v>
      </c>
      <c r="CH96">
        <f t="shared" si="89"/>
        <v>-458.20000000000005</v>
      </c>
      <c r="CI96">
        <f t="shared" si="90"/>
        <v>1</v>
      </c>
      <c r="CJ96">
        <f t="shared" si="91"/>
        <v>0</v>
      </c>
      <c r="CK96">
        <v>733.5</v>
      </c>
      <c r="CL96">
        <v>968.8</v>
      </c>
      <c r="CM96">
        <f t="shared" si="92"/>
        <v>31</v>
      </c>
      <c r="CN96">
        <f t="shared" si="93"/>
        <v>-58.5</v>
      </c>
      <c r="CO96">
        <f t="shared" si="94"/>
        <v>1</v>
      </c>
      <c r="CP96">
        <f t="shared" si="95"/>
        <v>0</v>
      </c>
      <c r="CQ96">
        <v>637</v>
      </c>
      <c r="CR96">
        <v>1123.8</v>
      </c>
      <c r="CS96">
        <f t="shared" si="96"/>
        <v>0</v>
      </c>
      <c r="CT96">
        <f t="shared" si="97"/>
        <v>-867.09999999999991</v>
      </c>
      <c r="CU96">
        <f t="shared" si="98"/>
        <v>1</v>
      </c>
      <c r="CV96">
        <f t="shared" si="99"/>
        <v>0</v>
      </c>
      <c r="CW96">
        <v>1400</v>
      </c>
      <c r="CX96">
        <v>255.2</v>
      </c>
      <c r="CY96">
        <f t="shared" si="100"/>
        <v>594.40000000000009</v>
      </c>
      <c r="CZ96">
        <f t="shared" si="101"/>
        <v>-1383.8000000000006</v>
      </c>
      <c r="DA96">
        <f t="shared" si="102"/>
        <v>1</v>
      </c>
      <c r="DB96">
        <f t="shared" si="103"/>
        <v>0</v>
      </c>
      <c r="DC96">
        <f>scenarios!CQ96</f>
        <v>2770.5</v>
      </c>
      <c r="DD96">
        <f>scenarios!CR96</f>
        <v>2347.7999999999997</v>
      </c>
    </row>
    <row r="97" spans="57:108" x14ac:dyDescent="0.3">
      <c r="BE97">
        <f t="shared" si="80"/>
        <v>-2062.8999999999996</v>
      </c>
      <c r="BF97">
        <f t="shared" si="81"/>
        <v>1483</v>
      </c>
      <c r="BG97">
        <f t="shared" si="82"/>
        <v>1</v>
      </c>
      <c r="BH97">
        <f t="shared" si="83"/>
        <v>0</v>
      </c>
      <c r="BI97">
        <v>3496.3</v>
      </c>
      <c r="BJ97">
        <v>7214.1</v>
      </c>
      <c r="BL97">
        <f t="shared" si="84"/>
        <v>-905.5</v>
      </c>
      <c r="BM97">
        <f t="shared" si="85"/>
        <v>326.09999999999991</v>
      </c>
      <c r="BN97">
        <f t="shared" si="86"/>
        <v>1</v>
      </c>
      <c r="BO97">
        <f t="shared" si="87"/>
        <v>0</v>
      </c>
      <c r="BP97">
        <v>6565.8</v>
      </c>
      <c r="BQ97">
        <v>4144.5</v>
      </c>
      <c r="BS97" s="5"/>
      <c r="CG97">
        <f t="shared" si="88"/>
        <v>-626.4</v>
      </c>
      <c r="CH97">
        <f t="shared" si="89"/>
        <v>530.79999999999995</v>
      </c>
      <c r="CI97">
        <f t="shared" si="90"/>
        <v>1</v>
      </c>
      <c r="CJ97">
        <f t="shared" si="91"/>
        <v>0</v>
      </c>
      <c r="CK97">
        <v>107.1</v>
      </c>
      <c r="CL97">
        <v>1499.6</v>
      </c>
      <c r="CM97">
        <f t="shared" si="92"/>
        <v>128.10000000000002</v>
      </c>
      <c r="CN97">
        <f t="shared" si="93"/>
        <v>-87.099999999999909</v>
      </c>
      <c r="CO97">
        <f t="shared" si="94"/>
        <v>1</v>
      </c>
      <c r="CP97">
        <f t="shared" si="95"/>
        <v>0</v>
      </c>
      <c r="CQ97">
        <v>765.1</v>
      </c>
      <c r="CR97">
        <v>1036.7</v>
      </c>
      <c r="CS97">
        <f t="shared" si="96"/>
        <v>87.599999999999909</v>
      </c>
      <c r="CT97">
        <f t="shared" si="97"/>
        <v>611.90000000000009</v>
      </c>
      <c r="CU97">
        <f t="shared" si="98"/>
        <v>0</v>
      </c>
      <c r="CV97">
        <f t="shared" si="99"/>
        <v>699.5</v>
      </c>
      <c r="CW97">
        <v>1487.6</v>
      </c>
      <c r="CX97">
        <v>867.1</v>
      </c>
      <c r="CY97">
        <f t="shared" si="100"/>
        <v>-410.69999999999982</v>
      </c>
      <c r="CZ97">
        <f t="shared" si="101"/>
        <v>1055.6000000000004</v>
      </c>
      <c r="DA97">
        <f t="shared" si="102"/>
        <v>1</v>
      </c>
      <c r="DB97">
        <f t="shared" si="103"/>
        <v>0</v>
      </c>
      <c r="DC97">
        <f>scenarios!CQ97</f>
        <v>2359.8000000000002</v>
      </c>
      <c r="DD97">
        <f>scenarios!CR97</f>
        <v>3403.4</v>
      </c>
    </row>
    <row r="98" spans="57:108" x14ac:dyDescent="0.3">
      <c r="BE98">
        <f t="shared" si="80"/>
        <v>-861.40000000000009</v>
      </c>
      <c r="BF98">
        <f t="shared" si="81"/>
        <v>521</v>
      </c>
      <c r="BG98">
        <f t="shared" si="82"/>
        <v>1</v>
      </c>
      <c r="BH98">
        <f t="shared" si="83"/>
        <v>0</v>
      </c>
      <c r="BI98">
        <v>2634.9</v>
      </c>
      <c r="BJ98">
        <v>7735.1</v>
      </c>
      <c r="BL98">
        <f t="shared" si="84"/>
        <v>-706.40000000000055</v>
      </c>
      <c r="BM98">
        <f t="shared" si="85"/>
        <v>365.89999999999964</v>
      </c>
      <c r="BN98">
        <f t="shared" si="86"/>
        <v>1</v>
      </c>
      <c r="BO98">
        <f t="shared" si="87"/>
        <v>0</v>
      </c>
      <c r="BP98">
        <v>5859.4</v>
      </c>
      <c r="BQ98">
        <v>4510.3999999999996</v>
      </c>
      <c r="BS98" s="5"/>
      <c r="CG98">
        <f t="shared" si="88"/>
        <v>563.4</v>
      </c>
      <c r="CH98">
        <f t="shared" si="89"/>
        <v>-1304</v>
      </c>
      <c r="CI98">
        <f t="shared" si="90"/>
        <v>1</v>
      </c>
      <c r="CJ98">
        <f t="shared" si="91"/>
        <v>0</v>
      </c>
      <c r="CK98">
        <v>670.5</v>
      </c>
      <c r="CL98">
        <v>195.6</v>
      </c>
      <c r="CM98">
        <f t="shared" si="92"/>
        <v>104.60000000000002</v>
      </c>
      <c r="CN98">
        <f t="shared" si="93"/>
        <v>-676.90000000000009</v>
      </c>
      <c r="CO98">
        <f t="shared" si="94"/>
        <v>1</v>
      </c>
      <c r="CP98">
        <f t="shared" si="95"/>
        <v>0</v>
      </c>
      <c r="CQ98">
        <v>869.7</v>
      </c>
      <c r="CR98">
        <v>359.8</v>
      </c>
      <c r="CS98">
        <f t="shared" si="96"/>
        <v>-233.69999999999982</v>
      </c>
      <c r="CT98">
        <f t="shared" si="97"/>
        <v>106.60000000000002</v>
      </c>
      <c r="CU98">
        <f t="shared" si="98"/>
        <v>1</v>
      </c>
      <c r="CV98">
        <f t="shared" si="99"/>
        <v>0</v>
      </c>
      <c r="CW98">
        <v>1253.9000000000001</v>
      </c>
      <c r="CX98">
        <v>973.7</v>
      </c>
      <c r="CY98">
        <f t="shared" si="100"/>
        <v>434.30000000000018</v>
      </c>
      <c r="CZ98">
        <f t="shared" si="101"/>
        <v>-1874.3000000000002</v>
      </c>
      <c r="DA98">
        <f t="shared" si="102"/>
        <v>1</v>
      </c>
      <c r="DB98">
        <f t="shared" si="103"/>
        <v>0</v>
      </c>
      <c r="DC98">
        <f>scenarios!CQ98</f>
        <v>2794.1000000000004</v>
      </c>
      <c r="DD98">
        <f>scenarios!CR98</f>
        <v>1529.1</v>
      </c>
    </row>
    <row r="99" spans="57:108" x14ac:dyDescent="0.3">
      <c r="BE99">
        <f t="shared" si="80"/>
        <v>649.40000000000009</v>
      </c>
      <c r="BF99">
        <f t="shared" si="81"/>
        <v>-589.40000000000055</v>
      </c>
      <c r="BG99">
        <f t="shared" si="82"/>
        <v>1</v>
      </c>
      <c r="BH99">
        <f t="shared" si="83"/>
        <v>0</v>
      </c>
      <c r="BI99">
        <v>3284.3</v>
      </c>
      <c r="BJ99">
        <v>7145.7</v>
      </c>
      <c r="BL99">
        <f t="shared" si="84"/>
        <v>184.10000000000036</v>
      </c>
      <c r="BM99">
        <f t="shared" si="85"/>
        <v>-123.5</v>
      </c>
      <c r="BN99">
        <f t="shared" si="86"/>
        <v>1</v>
      </c>
      <c r="BO99">
        <f t="shared" si="87"/>
        <v>0</v>
      </c>
      <c r="BP99">
        <v>6043.5</v>
      </c>
      <c r="BQ99">
        <v>4386.8999999999996</v>
      </c>
      <c r="BS99" s="5"/>
      <c r="CG99">
        <f t="shared" si="88"/>
        <v>-396.8</v>
      </c>
      <c r="CH99">
        <f t="shared" si="89"/>
        <v>1901.9</v>
      </c>
      <c r="CI99">
        <f t="shared" si="90"/>
        <v>1</v>
      </c>
      <c r="CJ99">
        <f t="shared" si="91"/>
        <v>0</v>
      </c>
      <c r="CK99">
        <v>273.7</v>
      </c>
      <c r="CL99">
        <v>2097.5</v>
      </c>
      <c r="CM99">
        <f t="shared" si="92"/>
        <v>495.39999999999986</v>
      </c>
      <c r="CN99">
        <f t="shared" si="93"/>
        <v>469.3</v>
      </c>
      <c r="CO99">
        <f t="shared" si="94"/>
        <v>0</v>
      </c>
      <c r="CP99">
        <f t="shared" si="95"/>
        <v>964.69999999999982</v>
      </c>
      <c r="CQ99">
        <v>1365.1</v>
      </c>
      <c r="CR99">
        <v>829.1</v>
      </c>
      <c r="CS99">
        <f t="shared" si="96"/>
        <v>674</v>
      </c>
      <c r="CT99">
        <f t="shared" si="97"/>
        <v>-106.60000000000002</v>
      </c>
      <c r="CU99">
        <f t="shared" si="98"/>
        <v>1</v>
      </c>
      <c r="CV99">
        <f t="shared" si="99"/>
        <v>0</v>
      </c>
      <c r="CW99">
        <v>1927.9</v>
      </c>
      <c r="CX99">
        <v>867.1</v>
      </c>
      <c r="CY99">
        <f t="shared" si="100"/>
        <v>772.59999999999945</v>
      </c>
      <c r="CZ99">
        <f t="shared" si="101"/>
        <v>2264.6</v>
      </c>
      <c r="DA99">
        <f t="shared" si="102"/>
        <v>0</v>
      </c>
      <c r="DB99">
        <f t="shared" si="103"/>
        <v>3037.1999999999994</v>
      </c>
      <c r="DC99">
        <f>scenarios!CQ99</f>
        <v>3566.7</v>
      </c>
      <c r="DD99">
        <f>scenarios!CR99</f>
        <v>3793.7</v>
      </c>
    </row>
    <row r="100" spans="57:108" x14ac:dyDescent="0.3">
      <c r="BE100">
        <f t="shared" si="80"/>
        <v>598</v>
      </c>
      <c r="BF100">
        <f t="shared" si="81"/>
        <v>-917.89999999999964</v>
      </c>
      <c r="BG100">
        <f t="shared" si="82"/>
        <v>1</v>
      </c>
      <c r="BH100">
        <f t="shared" si="83"/>
        <v>0</v>
      </c>
      <c r="BI100">
        <v>3882.3</v>
      </c>
      <c r="BJ100">
        <v>6227.8</v>
      </c>
      <c r="BL100">
        <f t="shared" si="84"/>
        <v>343.89999999999964</v>
      </c>
      <c r="BM100">
        <f t="shared" si="85"/>
        <v>-663.99999999999955</v>
      </c>
      <c r="BN100">
        <f t="shared" si="86"/>
        <v>1</v>
      </c>
      <c r="BO100">
        <f t="shared" si="87"/>
        <v>0</v>
      </c>
      <c r="BP100">
        <v>6387.4</v>
      </c>
      <c r="BQ100">
        <v>3722.9</v>
      </c>
      <c r="BS100" s="5"/>
      <c r="CG100">
        <f t="shared" si="88"/>
        <v>862.59999999999991</v>
      </c>
      <c r="CH100">
        <f t="shared" si="89"/>
        <v>-1778.2</v>
      </c>
      <c r="CI100">
        <f t="shared" si="90"/>
        <v>1</v>
      </c>
      <c r="CJ100">
        <f t="shared" si="91"/>
        <v>0</v>
      </c>
      <c r="CK100">
        <v>1136.3</v>
      </c>
      <c r="CL100">
        <v>319.3</v>
      </c>
      <c r="CM100">
        <f t="shared" si="92"/>
        <v>351.30000000000018</v>
      </c>
      <c r="CN100">
        <f t="shared" si="93"/>
        <v>-469.3</v>
      </c>
      <c r="CO100">
        <f t="shared" si="94"/>
        <v>1</v>
      </c>
      <c r="CP100">
        <f t="shared" si="95"/>
        <v>0</v>
      </c>
      <c r="CQ100">
        <v>1716.4</v>
      </c>
      <c r="CR100">
        <v>359.8</v>
      </c>
      <c r="CS100">
        <f t="shared" si="96"/>
        <v>903.59999999999991</v>
      </c>
      <c r="CT100">
        <f t="shared" si="97"/>
        <v>-611.90000000000009</v>
      </c>
      <c r="CU100">
        <f t="shared" si="98"/>
        <v>1</v>
      </c>
      <c r="CV100">
        <f t="shared" si="99"/>
        <v>0</v>
      </c>
      <c r="CW100">
        <v>2831.5</v>
      </c>
      <c r="CX100">
        <v>255.2</v>
      </c>
      <c r="CY100">
        <f t="shared" si="100"/>
        <v>2117.5</v>
      </c>
      <c r="CZ100">
        <f t="shared" si="101"/>
        <v>-2859.3999999999996</v>
      </c>
      <c r="DA100">
        <f t="shared" si="102"/>
        <v>1</v>
      </c>
      <c r="DB100">
        <f t="shared" si="103"/>
        <v>0</v>
      </c>
      <c r="DC100">
        <f>scenarios!CQ100</f>
        <v>5684.2</v>
      </c>
      <c r="DD100">
        <f>scenarios!CR100</f>
        <v>934.3</v>
      </c>
    </row>
    <row r="101" spans="57:108" x14ac:dyDescent="0.3">
      <c r="BE101">
        <f t="shared" si="80"/>
        <v>269.09999999999945</v>
      </c>
      <c r="BF101">
        <f t="shared" si="81"/>
        <v>121.89999999999964</v>
      </c>
      <c r="BG101">
        <f t="shared" si="82"/>
        <v>0</v>
      </c>
      <c r="BH101">
        <f t="shared" si="83"/>
        <v>390.99999999999909</v>
      </c>
      <c r="BI101">
        <v>4151.3999999999996</v>
      </c>
      <c r="BJ101">
        <v>6349.7</v>
      </c>
      <c r="BL101">
        <f t="shared" si="84"/>
        <v>39</v>
      </c>
      <c r="BM101">
        <f t="shared" si="85"/>
        <v>351</v>
      </c>
      <c r="BN101">
        <f t="shared" si="86"/>
        <v>0</v>
      </c>
      <c r="BO101">
        <f t="shared" si="87"/>
        <v>390</v>
      </c>
      <c r="BP101">
        <v>6426.4</v>
      </c>
      <c r="BQ101">
        <v>4073.9</v>
      </c>
      <c r="BS101" s="5"/>
      <c r="CG101">
        <f t="shared" si="88"/>
        <v>456.90000000000009</v>
      </c>
      <c r="CH101">
        <f t="shared" si="89"/>
        <v>2096</v>
      </c>
      <c r="CI101">
        <f t="shared" si="90"/>
        <v>0</v>
      </c>
      <c r="CJ101">
        <f t="shared" si="91"/>
        <v>2552.9</v>
      </c>
      <c r="CK101">
        <v>1593.2</v>
      </c>
      <c r="CL101">
        <v>2415.3000000000002</v>
      </c>
      <c r="CM101">
        <f t="shared" si="92"/>
        <v>-596.5</v>
      </c>
      <c r="CN101">
        <f t="shared" si="93"/>
        <v>342.2</v>
      </c>
      <c r="CO101">
        <f t="shared" si="94"/>
        <v>1</v>
      </c>
      <c r="CP101">
        <f t="shared" si="95"/>
        <v>0</v>
      </c>
      <c r="CQ101">
        <v>1119.9000000000001</v>
      </c>
      <c r="CR101">
        <v>702</v>
      </c>
      <c r="CS101">
        <f t="shared" si="96"/>
        <v>-2342.6999999999998</v>
      </c>
      <c r="CT101">
        <f t="shared" si="97"/>
        <v>330.7</v>
      </c>
      <c r="CU101">
        <f t="shared" si="98"/>
        <v>1</v>
      </c>
      <c r="CV101">
        <f t="shared" si="99"/>
        <v>0</v>
      </c>
      <c r="CW101">
        <v>488.8</v>
      </c>
      <c r="CX101">
        <v>585.9</v>
      </c>
      <c r="CY101">
        <f t="shared" si="100"/>
        <v>-2482.2999999999993</v>
      </c>
      <c r="CZ101">
        <f t="shared" si="101"/>
        <v>2768.9000000000005</v>
      </c>
      <c r="DA101">
        <f t="shared" si="102"/>
        <v>1</v>
      </c>
      <c r="DB101">
        <f t="shared" si="103"/>
        <v>0</v>
      </c>
      <c r="DC101">
        <f>scenarios!CQ101</f>
        <v>3201.9000000000005</v>
      </c>
      <c r="DD101">
        <f>scenarios!CR101</f>
        <v>3703.2000000000003</v>
      </c>
    </row>
    <row r="102" spans="57:108" x14ac:dyDescent="0.3">
      <c r="BE102">
        <f t="shared" si="80"/>
        <v>1192.8000000000002</v>
      </c>
      <c r="BF102">
        <f t="shared" si="81"/>
        <v>64.800000000000182</v>
      </c>
      <c r="BG102">
        <f t="shared" si="82"/>
        <v>0</v>
      </c>
      <c r="BH102">
        <f t="shared" si="83"/>
        <v>1257.6000000000004</v>
      </c>
      <c r="BI102">
        <v>5344.2</v>
      </c>
      <c r="BJ102">
        <v>6414.5</v>
      </c>
      <c r="BL102">
        <f t="shared" si="84"/>
        <v>405.80000000000018</v>
      </c>
      <c r="BM102">
        <f t="shared" si="85"/>
        <v>853.99999999999955</v>
      </c>
      <c r="BN102">
        <f t="shared" si="86"/>
        <v>0</v>
      </c>
      <c r="BO102">
        <f t="shared" si="87"/>
        <v>1259.7999999999997</v>
      </c>
      <c r="BP102">
        <v>6832.2</v>
      </c>
      <c r="BQ102">
        <v>4927.8999999999996</v>
      </c>
      <c r="BS102" s="5"/>
      <c r="CG102">
        <f t="shared" si="88"/>
        <v>-345.79999999999995</v>
      </c>
      <c r="CH102">
        <f t="shared" si="89"/>
        <v>-1074.9000000000001</v>
      </c>
      <c r="CI102">
        <f t="shared" si="90"/>
        <v>0</v>
      </c>
      <c r="CJ102">
        <f t="shared" si="91"/>
        <v>1420.7</v>
      </c>
      <c r="CK102">
        <v>1247.4000000000001</v>
      </c>
      <c r="CL102">
        <v>1340.4</v>
      </c>
      <c r="CM102">
        <f t="shared" si="92"/>
        <v>-135.10000000000014</v>
      </c>
      <c r="CN102">
        <f t="shared" si="93"/>
        <v>269.10000000000002</v>
      </c>
      <c r="CO102">
        <f t="shared" si="94"/>
        <v>1</v>
      </c>
      <c r="CP102">
        <f t="shared" si="95"/>
        <v>0</v>
      </c>
      <c r="CQ102">
        <v>984.8</v>
      </c>
      <c r="CR102">
        <v>971.1</v>
      </c>
      <c r="CS102">
        <f t="shared" si="96"/>
        <v>390.90000000000003</v>
      </c>
      <c r="CT102">
        <f t="shared" si="97"/>
        <v>1185.9000000000001</v>
      </c>
      <c r="CU102">
        <f t="shared" si="98"/>
        <v>0</v>
      </c>
      <c r="CV102">
        <f t="shared" si="99"/>
        <v>1576.8000000000002</v>
      </c>
      <c r="CW102">
        <v>879.7</v>
      </c>
      <c r="CX102">
        <v>1771.8</v>
      </c>
      <c r="CY102">
        <f t="shared" si="100"/>
        <v>-90.000000000000909</v>
      </c>
      <c r="CZ102">
        <f t="shared" si="101"/>
        <v>380.09999999999991</v>
      </c>
      <c r="DA102">
        <f t="shared" si="102"/>
        <v>1</v>
      </c>
      <c r="DB102">
        <f t="shared" si="103"/>
        <v>0</v>
      </c>
      <c r="DC102">
        <f>scenarios!CQ102</f>
        <v>3111.8999999999996</v>
      </c>
      <c r="DD102">
        <f>scenarios!CR102</f>
        <v>4083.3</v>
      </c>
    </row>
    <row r="103" spans="57:108" x14ac:dyDescent="0.3">
      <c r="BE103">
        <f t="shared" si="80"/>
        <v>2077.3000000000002</v>
      </c>
      <c r="BF103">
        <f t="shared" si="81"/>
        <v>-1747.1999999999998</v>
      </c>
      <c r="BG103">
        <f t="shared" si="82"/>
        <v>1</v>
      </c>
      <c r="BH103">
        <f t="shared" si="83"/>
        <v>0</v>
      </c>
      <c r="BI103">
        <v>7421.5</v>
      </c>
      <c r="BJ103">
        <v>4667.3</v>
      </c>
      <c r="BL103">
        <f t="shared" si="84"/>
        <v>437.60000000000036</v>
      </c>
      <c r="BM103">
        <f t="shared" si="85"/>
        <v>-108</v>
      </c>
      <c r="BN103">
        <f t="shared" si="86"/>
        <v>1</v>
      </c>
      <c r="BO103">
        <f t="shared" si="87"/>
        <v>0</v>
      </c>
      <c r="BP103">
        <v>7269.8</v>
      </c>
      <c r="BQ103">
        <v>4819.8999999999996</v>
      </c>
      <c r="BS103" s="5"/>
      <c r="CG103">
        <f t="shared" si="88"/>
        <v>-67</v>
      </c>
      <c r="CH103">
        <f t="shared" si="89"/>
        <v>-103.90000000000009</v>
      </c>
      <c r="CI103">
        <f t="shared" si="90"/>
        <v>0</v>
      </c>
      <c r="CJ103">
        <f t="shared" si="91"/>
        <v>170.90000000000009</v>
      </c>
      <c r="CK103">
        <v>1180.4000000000001</v>
      </c>
      <c r="CL103">
        <v>1236.5</v>
      </c>
      <c r="CM103">
        <f t="shared" si="92"/>
        <v>-601.5</v>
      </c>
      <c r="CN103">
        <f t="shared" si="93"/>
        <v>-316.60000000000002</v>
      </c>
      <c r="CO103">
        <f t="shared" si="94"/>
        <v>0</v>
      </c>
      <c r="CP103">
        <f t="shared" si="95"/>
        <v>918.1</v>
      </c>
      <c r="CQ103">
        <v>383.3</v>
      </c>
      <c r="CR103">
        <v>654.5</v>
      </c>
      <c r="CS103">
        <f t="shared" si="96"/>
        <v>520.29999999999995</v>
      </c>
      <c r="CT103">
        <f t="shared" si="97"/>
        <v>-564.89999999999986</v>
      </c>
      <c r="CU103">
        <f t="shared" si="98"/>
        <v>1</v>
      </c>
      <c r="CV103">
        <f t="shared" si="99"/>
        <v>0</v>
      </c>
      <c r="CW103">
        <v>1400</v>
      </c>
      <c r="CX103">
        <v>1206.9000000000001</v>
      </c>
      <c r="CY103">
        <f t="shared" si="100"/>
        <v>-148.19999999999982</v>
      </c>
      <c r="CZ103">
        <f t="shared" si="101"/>
        <v>-985.40000000000009</v>
      </c>
      <c r="DA103">
        <f t="shared" si="102"/>
        <v>0</v>
      </c>
      <c r="DB103">
        <f t="shared" si="103"/>
        <v>1133.5999999999999</v>
      </c>
      <c r="DC103">
        <f>scenarios!CQ103</f>
        <v>2963.7</v>
      </c>
      <c r="DD103">
        <f>scenarios!CR103</f>
        <v>3097.9</v>
      </c>
    </row>
    <row r="104" spans="57:108" x14ac:dyDescent="0.3">
      <c r="BE104">
        <f t="shared" si="80"/>
        <v>2004.7999999999993</v>
      </c>
      <c r="BF104">
        <f t="shared" si="81"/>
        <v>-1863.9</v>
      </c>
      <c r="BG104">
        <f t="shared" si="82"/>
        <v>1</v>
      </c>
      <c r="BH104">
        <f t="shared" si="83"/>
        <v>0</v>
      </c>
      <c r="BI104">
        <v>9426.2999999999993</v>
      </c>
      <c r="BJ104">
        <v>2803.4</v>
      </c>
      <c r="BL104">
        <f t="shared" si="84"/>
        <v>1078.4000000000005</v>
      </c>
      <c r="BM104">
        <f t="shared" si="85"/>
        <v>-937.39999999999964</v>
      </c>
      <c r="BN104">
        <f t="shared" si="86"/>
        <v>1</v>
      </c>
      <c r="BO104">
        <f t="shared" si="87"/>
        <v>0</v>
      </c>
      <c r="BP104">
        <v>8348.2000000000007</v>
      </c>
      <c r="BQ104">
        <v>3882.5</v>
      </c>
      <c r="BS104" s="5"/>
      <c r="CG104">
        <f t="shared" si="88"/>
        <v>-402.80000000000007</v>
      </c>
      <c r="CH104">
        <f t="shared" si="89"/>
        <v>-887.2</v>
      </c>
      <c r="CI104">
        <f t="shared" si="90"/>
        <v>0</v>
      </c>
      <c r="CJ104">
        <f t="shared" si="91"/>
        <v>1290</v>
      </c>
      <c r="CK104">
        <v>777.6</v>
      </c>
      <c r="CL104">
        <v>349.3</v>
      </c>
      <c r="CM104">
        <f t="shared" si="92"/>
        <v>241.2</v>
      </c>
      <c r="CN104">
        <f t="shared" si="93"/>
        <v>498.79999999999995</v>
      </c>
      <c r="CO104">
        <f t="shared" si="94"/>
        <v>0</v>
      </c>
      <c r="CP104">
        <f t="shared" si="95"/>
        <v>740</v>
      </c>
      <c r="CQ104">
        <v>624.5</v>
      </c>
      <c r="CR104">
        <v>1153.3</v>
      </c>
      <c r="CS104">
        <f t="shared" si="96"/>
        <v>-1400</v>
      </c>
      <c r="CT104">
        <f t="shared" si="97"/>
        <v>-473.90000000000009</v>
      </c>
      <c r="CU104">
        <f t="shared" si="98"/>
        <v>0</v>
      </c>
      <c r="CV104">
        <f t="shared" si="99"/>
        <v>1873.9</v>
      </c>
      <c r="CW104">
        <v>0</v>
      </c>
      <c r="CX104">
        <v>733</v>
      </c>
      <c r="CY104">
        <f t="shared" si="100"/>
        <v>-1561.6</v>
      </c>
      <c r="CZ104">
        <f t="shared" si="101"/>
        <v>-862.30000000000018</v>
      </c>
      <c r="DA104">
        <f t="shared" si="102"/>
        <v>0</v>
      </c>
      <c r="DB104">
        <f t="shared" si="103"/>
        <v>2423.9</v>
      </c>
      <c r="DC104">
        <f>scenarios!CQ104</f>
        <v>1402.1</v>
      </c>
      <c r="DD104">
        <f>scenarios!CR104</f>
        <v>2235.6</v>
      </c>
    </row>
    <row r="105" spans="57:108" x14ac:dyDescent="0.3">
      <c r="BE105">
        <f t="shared" si="80"/>
        <v>364.10000000000036</v>
      </c>
      <c r="BF105">
        <f t="shared" si="81"/>
        <v>-223.5</v>
      </c>
      <c r="BG105">
        <f t="shared" si="82"/>
        <v>1</v>
      </c>
      <c r="BH105">
        <f t="shared" si="83"/>
        <v>0</v>
      </c>
      <c r="BI105">
        <v>9790.4</v>
      </c>
      <c r="BJ105">
        <v>2579.9</v>
      </c>
      <c r="BL105">
        <f t="shared" si="84"/>
        <v>215</v>
      </c>
      <c r="BM105">
        <f t="shared" si="85"/>
        <v>-75</v>
      </c>
      <c r="BN105">
        <f t="shared" si="86"/>
        <v>1</v>
      </c>
      <c r="BO105">
        <f t="shared" si="87"/>
        <v>0</v>
      </c>
      <c r="BP105">
        <v>8563.2000000000007</v>
      </c>
      <c r="BQ105">
        <v>3807.5</v>
      </c>
      <c r="BS105" s="5"/>
      <c r="CG105">
        <f t="shared" si="88"/>
        <v>175.60000000000002</v>
      </c>
      <c r="CH105">
        <f t="shared" si="89"/>
        <v>882.10000000000014</v>
      </c>
      <c r="CI105">
        <f t="shared" si="90"/>
        <v>0</v>
      </c>
      <c r="CJ105">
        <f t="shared" si="91"/>
        <v>1057.7000000000003</v>
      </c>
      <c r="CK105">
        <v>953.2</v>
      </c>
      <c r="CL105">
        <v>1231.4000000000001</v>
      </c>
      <c r="CM105">
        <f t="shared" si="92"/>
        <v>116.10000000000002</v>
      </c>
      <c r="CN105">
        <f t="shared" si="93"/>
        <v>105.20000000000005</v>
      </c>
      <c r="CO105">
        <f t="shared" si="94"/>
        <v>0</v>
      </c>
      <c r="CP105">
        <f t="shared" si="95"/>
        <v>221.30000000000007</v>
      </c>
      <c r="CQ105">
        <v>740.6</v>
      </c>
      <c r="CR105">
        <v>1258.5</v>
      </c>
      <c r="CS105">
        <f t="shared" si="96"/>
        <v>852.6</v>
      </c>
      <c r="CT105">
        <f t="shared" si="97"/>
        <v>1705.1999999999998</v>
      </c>
      <c r="CU105">
        <f t="shared" si="98"/>
        <v>0</v>
      </c>
      <c r="CV105">
        <f t="shared" si="99"/>
        <v>2557.7999999999997</v>
      </c>
      <c r="CW105">
        <v>852.6</v>
      </c>
      <c r="CX105">
        <v>2438.1999999999998</v>
      </c>
      <c r="CY105">
        <f t="shared" si="100"/>
        <v>1144.3000000000002</v>
      </c>
      <c r="CZ105">
        <f t="shared" si="101"/>
        <v>2692.5000000000005</v>
      </c>
      <c r="DA105">
        <f t="shared" si="102"/>
        <v>0</v>
      </c>
      <c r="DB105">
        <f t="shared" si="103"/>
        <v>3836.8000000000006</v>
      </c>
      <c r="DC105">
        <f>scenarios!CQ105</f>
        <v>2546.4</v>
      </c>
      <c r="DD105">
        <f>scenarios!CR105</f>
        <v>4928.1000000000004</v>
      </c>
    </row>
    <row r="106" spans="57:108" x14ac:dyDescent="0.3">
      <c r="BE106">
        <f t="shared" si="80"/>
        <v>-483</v>
      </c>
      <c r="BF106">
        <f t="shared" si="81"/>
        <v>622.5</v>
      </c>
      <c r="BG106">
        <f t="shared" si="82"/>
        <v>1</v>
      </c>
      <c r="BH106">
        <f t="shared" si="83"/>
        <v>0</v>
      </c>
      <c r="BI106">
        <v>9307.4</v>
      </c>
      <c r="BJ106">
        <v>3202.4</v>
      </c>
      <c r="BL106">
        <f t="shared" si="84"/>
        <v>-180.5</v>
      </c>
      <c r="BM106">
        <f t="shared" si="85"/>
        <v>319.39999999999964</v>
      </c>
      <c r="BN106">
        <f t="shared" si="86"/>
        <v>1</v>
      </c>
      <c r="BO106">
        <f t="shared" si="87"/>
        <v>0</v>
      </c>
      <c r="BP106">
        <v>8382.7000000000007</v>
      </c>
      <c r="BQ106">
        <v>4126.8999999999996</v>
      </c>
      <c r="BS106" s="5"/>
      <c r="CG106">
        <f t="shared" si="88"/>
        <v>-219.70000000000005</v>
      </c>
      <c r="CH106">
        <f t="shared" si="89"/>
        <v>-397.70000000000005</v>
      </c>
      <c r="CI106">
        <f t="shared" si="90"/>
        <v>0</v>
      </c>
      <c r="CJ106">
        <f t="shared" si="91"/>
        <v>617.40000000000009</v>
      </c>
      <c r="CK106">
        <v>733.5</v>
      </c>
      <c r="CL106">
        <v>833.7</v>
      </c>
      <c r="CM106">
        <f t="shared" si="92"/>
        <v>129.10000000000002</v>
      </c>
      <c r="CN106">
        <f t="shared" si="93"/>
        <v>-816.6</v>
      </c>
      <c r="CO106">
        <f t="shared" si="94"/>
        <v>1</v>
      </c>
      <c r="CP106">
        <f t="shared" si="95"/>
        <v>0</v>
      </c>
      <c r="CQ106">
        <v>869.7</v>
      </c>
      <c r="CR106">
        <v>441.9</v>
      </c>
      <c r="CS106">
        <f t="shared" si="96"/>
        <v>547.4</v>
      </c>
      <c r="CT106">
        <f t="shared" si="97"/>
        <v>-589.89999999999986</v>
      </c>
      <c r="CU106">
        <f t="shared" si="98"/>
        <v>1</v>
      </c>
      <c r="CV106">
        <f t="shared" si="99"/>
        <v>0</v>
      </c>
      <c r="CW106">
        <v>1400</v>
      </c>
      <c r="CX106">
        <v>1848.3</v>
      </c>
      <c r="CY106">
        <f t="shared" si="100"/>
        <v>456.79999999999973</v>
      </c>
      <c r="CZ106">
        <f t="shared" si="101"/>
        <v>-1804.2000000000007</v>
      </c>
      <c r="DA106">
        <f t="shared" si="102"/>
        <v>1</v>
      </c>
      <c r="DB106">
        <f t="shared" si="103"/>
        <v>0</v>
      </c>
      <c r="DC106">
        <f>scenarios!CQ106</f>
        <v>3003.2</v>
      </c>
      <c r="DD106">
        <f>scenarios!CR106</f>
        <v>3123.8999999999996</v>
      </c>
    </row>
    <row r="107" spans="57:108" x14ac:dyDescent="0.3">
      <c r="BE107">
        <f t="shared" si="80"/>
        <v>-1281.5</v>
      </c>
      <c r="BF107">
        <f t="shared" si="81"/>
        <v>702.59999999999991</v>
      </c>
      <c r="BG107">
        <f t="shared" si="82"/>
        <v>1</v>
      </c>
      <c r="BH107">
        <f t="shared" si="83"/>
        <v>0</v>
      </c>
      <c r="BI107">
        <v>8025.9</v>
      </c>
      <c r="BJ107">
        <v>3905</v>
      </c>
      <c r="BL107">
        <f t="shared" si="84"/>
        <v>69.099999999998545</v>
      </c>
      <c r="BM107">
        <f t="shared" si="85"/>
        <v>-647.99999999999955</v>
      </c>
      <c r="BN107">
        <f t="shared" si="86"/>
        <v>1</v>
      </c>
      <c r="BO107">
        <f t="shared" si="87"/>
        <v>0</v>
      </c>
      <c r="BP107">
        <v>8451.7999999999993</v>
      </c>
      <c r="BQ107">
        <v>3478.9</v>
      </c>
      <c r="BS107" s="5"/>
      <c r="CG107">
        <f t="shared" si="88"/>
        <v>-89.5</v>
      </c>
      <c r="CH107">
        <f t="shared" si="89"/>
        <v>665.89999999999986</v>
      </c>
      <c r="CI107">
        <f t="shared" si="90"/>
        <v>1</v>
      </c>
      <c r="CJ107">
        <f t="shared" si="91"/>
        <v>0</v>
      </c>
      <c r="CK107">
        <v>644</v>
      </c>
      <c r="CL107">
        <v>1499.6</v>
      </c>
      <c r="CM107">
        <f t="shared" si="92"/>
        <v>357.29999999999995</v>
      </c>
      <c r="CN107">
        <f t="shared" si="93"/>
        <v>740.4</v>
      </c>
      <c r="CO107">
        <f t="shared" si="94"/>
        <v>0</v>
      </c>
      <c r="CP107">
        <f t="shared" si="95"/>
        <v>1097.6999999999998</v>
      </c>
      <c r="CQ107">
        <v>1227</v>
      </c>
      <c r="CR107">
        <v>1182.3</v>
      </c>
      <c r="CS107">
        <f t="shared" si="96"/>
        <v>-107.09999999999991</v>
      </c>
      <c r="CT107">
        <f t="shared" si="97"/>
        <v>-726</v>
      </c>
      <c r="CU107">
        <f t="shared" si="98"/>
        <v>0</v>
      </c>
      <c r="CV107">
        <f t="shared" si="99"/>
        <v>833.09999999999991</v>
      </c>
      <c r="CW107">
        <v>1292.9000000000001</v>
      </c>
      <c r="CX107">
        <v>1122.3</v>
      </c>
      <c r="CY107">
        <f t="shared" si="100"/>
        <v>160.70000000000027</v>
      </c>
      <c r="CZ107">
        <f t="shared" si="101"/>
        <v>680.30000000000018</v>
      </c>
      <c r="DA107">
        <f t="shared" si="102"/>
        <v>0</v>
      </c>
      <c r="DB107">
        <f t="shared" si="103"/>
        <v>841.00000000000045</v>
      </c>
      <c r="DC107">
        <f>scenarios!CQ107</f>
        <v>3163.9</v>
      </c>
      <c r="DD107">
        <f>scenarios!CR107</f>
        <v>3804.2</v>
      </c>
    </row>
    <row r="108" spans="57:108" x14ac:dyDescent="0.3">
      <c r="BE108">
        <f t="shared" si="80"/>
        <v>-1676.7999999999993</v>
      </c>
      <c r="BF108">
        <f t="shared" si="81"/>
        <v>1246.6999999999998</v>
      </c>
      <c r="BG108">
        <f t="shared" si="82"/>
        <v>1</v>
      </c>
      <c r="BH108">
        <f t="shared" si="83"/>
        <v>0</v>
      </c>
      <c r="BI108">
        <v>6349.1</v>
      </c>
      <c r="BJ108">
        <v>5151.7</v>
      </c>
      <c r="BL108">
        <f t="shared" si="84"/>
        <v>-580.99999999999909</v>
      </c>
      <c r="BM108">
        <f t="shared" si="85"/>
        <v>149.5</v>
      </c>
      <c r="BN108">
        <f t="shared" si="86"/>
        <v>1</v>
      </c>
      <c r="BO108">
        <f t="shared" si="87"/>
        <v>0</v>
      </c>
      <c r="BP108">
        <v>7870.8</v>
      </c>
      <c r="BQ108">
        <v>3628.4</v>
      </c>
      <c r="BS108" s="5"/>
      <c r="CG108">
        <f t="shared" si="88"/>
        <v>1644.6999999999998</v>
      </c>
      <c r="CH108">
        <f t="shared" si="89"/>
        <v>-1105.8</v>
      </c>
      <c r="CI108">
        <f t="shared" si="90"/>
        <v>1</v>
      </c>
      <c r="CJ108">
        <f t="shared" si="91"/>
        <v>0</v>
      </c>
      <c r="CK108">
        <v>2288.6999999999998</v>
      </c>
      <c r="CL108">
        <v>393.8</v>
      </c>
      <c r="CM108">
        <f t="shared" si="92"/>
        <v>138.09999999999991</v>
      </c>
      <c r="CN108">
        <f t="shared" si="93"/>
        <v>-590.29999999999995</v>
      </c>
      <c r="CO108">
        <f t="shared" si="94"/>
        <v>1</v>
      </c>
      <c r="CP108">
        <f t="shared" si="95"/>
        <v>0</v>
      </c>
      <c r="CQ108">
        <v>1365.1</v>
      </c>
      <c r="CR108">
        <v>592</v>
      </c>
      <c r="CS108">
        <f t="shared" si="96"/>
        <v>107.09999999999991</v>
      </c>
      <c r="CT108">
        <f t="shared" si="97"/>
        <v>-139.59999999999991</v>
      </c>
      <c r="CU108">
        <f t="shared" si="98"/>
        <v>1</v>
      </c>
      <c r="CV108">
        <f t="shared" si="99"/>
        <v>0</v>
      </c>
      <c r="CW108">
        <v>1400</v>
      </c>
      <c r="CX108">
        <v>982.7</v>
      </c>
      <c r="CY108">
        <f t="shared" si="100"/>
        <v>1889.8999999999992</v>
      </c>
      <c r="CZ108">
        <f t="shared" si="101"/>
        <v>-1835.6999999999998</v>
      </c>
      <c r="DA108">
        <f t="shared" si="102"/>
        <v>1</v>
      </c>
      <c r="DB108">
        <f t="shared" si="103"/>
        <v>0</v>
      </c>
      <c r="DC108">
        <f>scenarios!CQ108</f>
        <v>5053.7999999999993</v>
      </c>
      <c r="DD108">
        <f>scenarios!CR108</f>
        <v>1968.5</v>
      </c>
    </row>
    <row r="109" spans="57:108" x14ac:dyDescent="0.3">
      <c r="BE109">
        <f t="shared" si="80"/>
        <v>-1331.3000000000002</v>
      </c>
      <c r="BF109">
        <f t="shared" si="81"/>
        <v>692.40000000000055</v>
      </c>
      <c r="BG109">
        <f t="shared" si="82"/>
        <v>1</v>
      </c>
      <c r="BH109">
        <f t="shared" si="83"/>
        <v>0</v>
      </c>
      <c r="BI109">
        <v>5017.8</v>
      </c>
      <c r="BJ109">
        <v>5844.1</v>
      </c>
      <c r="BL109">
        <f t="shared" si="84"/>
        <v>-544</v>
      </c>
      <c r="BM109">
        <f t="shared" si="85"/>
        <v>-95.900000000000091</v>
      </c>
      <c r="BN109">
        <f t="shared" si="86"/>
        <v>0</v>
      </c>
      <c r="BO109">
        <f t="shared" si="87"/>
        <v>639.90000000000009</v>
      </c>
      <c r="BP109">
        <v>7326.8</v>
      </c>
      <c r="BQ109">
        <v>3532.5</v>
      </c>
      <c r="BS109" s="5"/>
      <c r="CG109">
        <f t="shared" si="88"/>
        <v>-983.69999999999982</v>
      </c>
      <c r="CH109">
        <f t="shared" si="89"/>
        <v>1296.4000000000001</v>
      </c>
      <c r="CI109">
        <f t="shared" si="90"/>
        <v>1</v>
      </c>
      <c r="CJ109">
        <f t="shared" si="91"/>
        <v>0</v>
      </c>
      <c r="CK109">
        <v>1305</v>
      </c>
      <c r="CL109">
        <v>1690.2</v>
      </c>
      <c r="CM109">
        <f t="shared" si="92"/>
        <v>-245.19999999999982</v>
      </c>
      <c r="CN109">
        <f t="shared" si="93"/>
        <v>-267.8</v>
      </c>
      <c r="CO109">
        <f t="shared" si="94"/>
        <v>0</v>
      </c>
      <c r="CP109">
        <f t="shared" si="95"/>
        <v>512.99999999999977</v>
      </c>
      <c r="CQ109">
        <v>1119.9000000000001</v>
      </c>
      <c r="CR109">
        <v>324.2</v>
      </c>
      <c r="CS109">
        <f t="shared" si="96"/>
        <v>-234.70000000000005</v>
      </c>
      <c r="CT109">
        <f t="shared" si="97"/>
        <v>-396.80000000000007</v>
      </c>
      <c r="CU109">
        <f t="shared" si="98"/>
        <v>0</v>
      </c>
      <c r="CV109">
        <f t="shared" si="99"/>
        <v>631.50000000000011</v>
      </c>
      <c r="CW109">
        <v>1165.3</v>
      </c>
      <c r="CX109">
        <v>585.9</v>
      </c>
      <c r="CY109">
        <f t="shared" si="100"/>
        <v>-1463.5999999999995</v>
      </c>
      <c r="CZ109">
        <f t="shared" si="101"/>
        <v>631.80000000000018</v>
      </c>
      <c r="DA109">
        <f t="shared" si="102"/>
        <v>1</v>
      </c>
      <c r="DB109">
        <f t="shared" si="103"/>
        <v>0</v>
      </c>
      <c r="DC109">
        <f>scenarios!CQ109</f>
        <v>3590.2</v>
      </c>
      <c r="DD109">
        <f>scenarios!CR109</f>
        <v>2600.3000000000002</v>
      </c>
    </row>
    <row r="110" spans="57:108" x14ac:dyDescent="0.3">
      <c r="BE110">
        <f t="shared" si="80"/>
        <v>-1567.5</v>
      </c>
      <c r="BF110">
        <f t="shared" si="81"/>
        <v>986</v>
      </c>
      <c r="BG110">
        <f t="shared" si="82"/>
        <v>1</v>
      </c>
      <c r="BH110">
        <f t="shared" si="83"/>
        <v>0</v>
      </c>
      <c r="BI110">
        <v>3450.3</v>
      </c>
      <c r="BJ110">
        <v>6830.1</v>
      </c>
      <c r="BL110">
        <f t="shared" si="84"/>
        <v>-108.40000000000055</v>
      </c>
      <c r="BM110">
        <f t="shared" si="85"/>
        <v>-470</v>
      </c>
      <c r="BN110">
        <f t="shared" si="86"/>
        <v>0</v>
      </c>
      <c r="BO110">
        <f t="shared" si="87"/>
        <v>578.40000000000055</v>
      </c>
      <c r="BP110">
        <v>7218.4</v>
      </c>
      <c r="BQ110">
        <v>3062.5</v>
      </c>
      <c r="BS110" s="5"/>
      <c r="CG110">
        <f t="shared" si="88"/>
        <v>257.59999999999991</v>
      </c>
      <c r="CH110">
        <f t="shared" si="89"/>
        <v>-1617.6000000000001</v>
      </c>
      <c r="CI110">
        <f t="shared" si="90"/>
        <v>1</v>
      </c>
      <c r="CJ110">
        <f t="shared" si="91"/>
        <v>0</v>
      </c>
      <c r="CK110">
        <v>1562.6</v>
      </c>
      <c r="CL110">
        <v>72.599999999999994</v>
      </c>
      <c r="CM110">
        <f t="shared" si="92"/>
        <v>1035.1999999999998</v>
      </c>
      <c r="CN110">
        <f t="shared" si="93"/>
        <v>646.90000000000009</v>
      </c>
      <c r="CO110">
        <f t="shared" si="94"/>
        <v>0</v>
      </c>
      <c r="CP110">
        <f t="shared" si="95"/>
        <v>1682.1</v>
      </c>
      <c r="CQ110">
        <v>2155.1</v>
      </c>
      <c r="CR110">
        <v>971.1</v>
      </c>
      <c r="CS110">
        <f t="shared" si="96"/>
        <v>0</v>
      </c>
      <c r="CT110">
        <f t="shared" si="97"/>
        <v>593.50000000000011</v>
      </c>
      <c r="CU110">
        <f t="shared" si="98"/>
        <v>1</v>
      </c>
      <c r="CV110">
        <f t="shared" si="99"/>
        <v>0</v>
      </c>
      <c r="CW110">
        <v>1165.3</v>
      </c>
      <c r="CX110">
        <v>1179.4000000000001</v>
      </c>
      <c r="CY110">
        <f t="shared" si="100"/>
        <v>1292.8000000000002</v>
      </c>
      <c r="CZ110">
        <f t="shared" si="101"/>
        <v>-377.19999999999982</v>
      </c>
      <c r="DA110">
        <f t="shared" si="102"/>
        <v>1</v>
      </c>
      <c r="DB110">
        <f t="shared" si="103"/>
        <v>0</v>
      </c>
      <c r="DC110">
        <f>scenarios!CQ110</f>
        <v>4883</v>
      </c>
      <c r="DD110">
        <f>scenarios!CR110</f>
        <v>2223.1000000000004</v>
      </c>
    </row>
    <row r="111" spans="57:108" x14ac:dyDescent="0.3">
      <c r="BE111">
        <f t="shared" si="80"/>
        <v>-285.90000000000009</v>
      </c>
      <c r="BF111">
        <f t="shared" si="81"/>
        <v>116.5</v>
      </c>
      <c r="BG111">
        <f t="shared" si="82"/>
        <v>1</v>
      </c>
      <c r="BH111">
        <f t="shared" si="83"/>
        <v>0</v>
      </c>
      <c r="BI111">
        <v>3164.4</v>
      </c>
      <c r="BJ111">
        <v>6946.6</v>
      </c>
      <c r="BL111">
        <f t="shared" si="84"/>
        <v>-1451.5999999999995</v>
      </c>
      <c r="BM111">
        <f t="shared" si="85"/>
        <v>1282</v>
      </c>
      <c r="BN111">
        <f t="shared" si="86"/>
        <v>1</v>
      </c>
      <c r="BO111">
        <f t="shared" si="87"/>
        <v>0</v>
      </c>
      <c r="BP111">
        <v>5766.8</v>
      </c>
      <c r="BQ111">
        <v>4344.5</v>
      </c>
      <c r="BS111" s="5"/>
      <c r="CG111">
        <f t="shared" si="88"/>
        <v>-784.99999999999989</v>
      </c>
      <c r="CH111">
        <f t="shared" si="89"/>
        <v>165.1</v>
      </c>
      <c r="CI111">
        <f t="shared" si="90"/>
        <v>1</v>
      </c>
      <c r="CJ111">
        <f t="shared" si="91"/>
        <v>0</v>
      </c>
      <c r="CK111">
        <v>777.6</v>
      </c>
      <c r="CL111">
        <v>237.7</v>
      </c>
      <c r="CM111">
        <f t="shared" si="92"/>
        <v>-1420.5</v>
      </c>
      <c r="CN111">
        <f t="shared" si="93"/>
        <v>-324.20000000000005</v>
      </c>
      <c r="CO111">
        <f t="shared" si="94"/>
        <v>0</v>
      </c>
      <c r="CP111">
        <f t="shared" si="95"/>
        <v>1744.7</v>
      </c>
      <c r="CQ111">
        <v>734.6</v>
      </c>
      <c r="CR111">
        <v>646.9</v>
      </c>
      <c r="CS111">
        <f t="shared" si="96"/>
        <v>234.70000000000005</v>
      </c>
      <c r="CT111">
        <f t="shared" si="97"/>
        <v>-495.90000000000009</v>
      </c>
      <c r="CU111">
        <f t="shared" si="98"/>
        <v>1</v>
      </c>
      <c r="CV111">
        <f t="shared" si="99"/>
        <v>0</v>
      </c>
      <c r="CW111">
        <v>1400</v>
      </c>
      <c r="CX111">
        <v>683.5</v>
      </c>
      <c r="CY111">
        <f t="shared" si="100"/>
        <v>-1970.8000000000002</v>
      </c>
      <c r="CZ111">
        <f t="shared" si="101"/>
        <v>-655.00000000000045</v>
      </c>
      <c r="DA111">
        <f t="shared" si="102"/>
        <v>0</v>
      </c>
      <c r="DB111">
        <f t="shared" si="103"/>
        <v>2625.8000000000006</v>
      </c>
      <c r="DC111">
        <f>scenarios!CQ111</f>
        <v>2912.2</v>
      </c>
      <c r="DD111">
        <f>scenarios!CR111</f>
        <v>1568.1</v>
      </c>
    </row>
    <row r="112" spans="57:108" x14ac:dyDescent="0.3">
      <c r="BE112">
        <f t="shared" si="80"/>
        <v>157.40000000000009</v>
      </c>
      <c r="BF112">
        <f t="shared" si="81"/>
        <v>321.5</v>
      </c>
      <c r="BG112">
        <f t="shared" si="82"/>
        <v>0</v>
      </c>
      <c r="BH112">
        <f t="shared" si="83"/>
        <v>478.90000000000009</v>
      </c>
      <c r="BI112">
        <v>3321.8</v>
      </c>
      <c r="BJ112">
        <v>7268.1</v>
      </c>
      <c r="BL112">
        <f t="shared" si="84"/>
        <v>305.09999999999945</v>
      </c>
      <c r="BM112">
        <f t="shared" si="85"/>
        <v>173.39999999999964</v>
      </c>
      <c r="BN112">
        <f t="shared" si="86"/>
        <v>0</v>
      </c>
      <c r="BO112">
        <f t="shared" si="87"/>
        <v>478.49999999999909</v>
      </c>
      <c r="BP112">
        <v>6071.9</v>
      </c>
      <c r="BQ112">
        <v>4517.8999999999996</v>
      </c>
      <c r="BS112" s="5"/>
      <c r="CG112">
        <f t="shared" si="88"/>
        <v>557.4</v>
      </c>
      <c r="CH112">
        <f t="shared" si="89"/>
        <v>232.60000000000002</v>
      </c>
      <c r="CI112">
        <f t="shared" si="90"/>
        <v>0</v>
      </c>
      <c r="CJ112">
        <f t="shared" si="91"/>
        <v>790</v>
      </c>
      <c r="CK112">
        <v>1335</v>
      </c>
      <c r="CL112">
        <v>470.3</v>
      </c>
      <c r="CM112">
        <f t="shared" si="92"/>
        <v>-3</v>
      </c>
      <c r="CN112">
        <f t="shared" si="93"/>
        <v>-257.09999999999997</v>
      </c>
      <c r="CO112">
        <f t="shared" si="94"/>
        <v>0</v>
      </c>
      <c r="CP112">
        <f t="shared" si="95"/>
        <v>260.09999999999997</v>
      </c>
      <c r="CQ112">
        <v>731.6</v>
      </c>
      <c r="CR112">
        <v>389.8</v>
      </c>
      <c r="CS112">
        <f t="shared" si="96"/>
        <v>-547.4</v>
      </c>
      <c r="CT112">
        <f t="shared" si="97"/>
        <v>-205.7</v>
      </c>
      <c r="CU112">
        <f t="shared" si="98"/>
        <v>0</v>
      </c>
      <c r="CV112">
        <f t="shared" si="99"/>
        <v>753.09999999999991</v>
      </c>
      <c r="CW112">
        <v>852.6</v>
      </c>
      <c r="CX112">
        <v>477.8</v>
      </c>
      <c r="CY112">
        <f t="shared" si="100"/>
        <v>7</v>
      </c>
      <c r="CZ112">
        <f t="shared" si="101"/>
        <v>-230.19999999999982</v>
      </c>
      <c r="DA112">
        <f t="shared" si="102"/>
        <v>1</v>
      </c>
      <c r="DB112">
        <f t="shared" si="103"/>
        <v>0</v>
      </c>
      <c r="DC112">
        <f>scenarios!CQ112</f>
        <v>2919.2</v>
      </c>
      <c r="DD112">
        <f>scenarios!CR112</f>
        <v>1337.9</v>
      </c>
    </row>
    <row r="113" spans="57:108" x14ac:dyDescent="0.3">
      <c r="BE113">
        <f t="shared" si="80"/>
        <v>1376</v>
      </c>
      <c r="BF113">
        <f t="shared" si="81"/>
        <v>-915.5</v>
      </c>
      <c r="BG113">
        <f t="shared" si="82"/>
        <v>1</v>
      </c>
      <c r="BH113">
        <f t="shared" si="83"/>
        <v>0</v>
      </c>
      <c r="BI113">
        <v>4697.8</v>
      </c>
      <c r="BJ113">
        <v>6352.6</v>
      </c>
      <c r="BL113">
        <f t="shared" si="84"/>
        <v>629.90000000000055</v>
      </c>
      <c r="BM113">
        <f t="shared" si="85"/>
        <v>-168.5</v>
      </c>
      <c r="BN113">
        <f t="shared" si="86"/>
        <v>1</v>
      </c>
      <c r="BO113">
        <f t="shared" si="87"/>
        <v>0</v>
      </c>
      <c r="BP113">
        <v>6701.8</v>
      </c>
      <c r="BQ113">
        <v>4349.3999999999996</v>
      </c>
      <c r="BS113" s="5"/>
      <c r="CG113">
        <f t="shared" si="88"/>
        <v>-1272</v>
      </c>
      <c r="CH113">
        <f t="shared" si="89"/>
        <v>135.09999999999997</v>
      </c>
      <c r="CI113">
        <f t="shared" si="90"/>
        <v>1</v>
      </c>
      <c r="CJ113">
        <f t="shared" si="91"/>
        <v>0</v>
      </c>
      <c r="CK113">
        <v>63</v>
      </c>
      <c r="CL113">
        <v>605.4</v>
      </c>
      <c r="CM113">
        <f t="shared" si="92"/>
        <v>495.4</v>
      </c>
      <c r="CN113">
        <f t="shared" si="93"/>
        <v>214.2</v>
      </c>
      <c r="CO113">
        <f t="shared" si="94"/>
        <v>0</v>
      </c>
      <c r="CP113">
        <f t="shared" si="95"/>
        <v>709.59999999999991</v>
      </c>
      <c r="CQ113">
        <v>1227</v>
      </c>
      <c r="CR113">
        <v>604</v>
      </c>
      <c r="CS113">
        <f t="shared" si="96"/>
        <v>440.30000000000007</v>
      </c>
      <c r="CT113">
        <f t="shared" si="97"/>
        <v>970.7</v>
      </c>
      <c r="CU113">
        <f t="shared" si="98"/>
        <v>0</v>
      </c>
      <c r="CV113">
        <f t="shared" si="99"/>
        <v>1411</v>
      </c>
      <c r="CW113">
        <v>1292.9000000000001</v>
      </c>
      <c r="CX113">
        <v>1448.5</v>
      </c>
      <c r="CY113">
        <f t="shared" si="100"/>
        <v>-336.29999999999973</v>
      </c>
      <c r="CZ113">
        <f t="shared" si="101"/>
        <v>1320</v>
      </c>
      <c r="DA113">
        <f t="shared" si="102"/>
        <v>1</v>
      </c>
      <c r="DB113">
        <f t="shared" si="103"/>
        <v>0</v>
      </c>
      <c r="DC113">
        <f>scenarios!CQ113</f>
        <v>2582.9</v>
      </c>
      <c r="DD113">
        <f>scenarios!CR113</f>
        <v>2657.9</v>
      </c>
    </row>
    <row r="114" spans="57:108" x14ac:dyDescent="0.3">
      <c r="BE114">
        <f t="shared" si="80"/>
        <v>1095.8999999999996</v>
      </c>
      <c r="BF114">
        <f t="shared" si="81"/>
        <v>-706.40000000000055</v>
      </c>
      <c r="BG114">
        <f t="shared" si="82"/>
        <v>1</v>
      </c>
      <c r="BH114">
        <f t="shared" si="83"/>
        <v>0</v>
      </c>
      <c r="BI114">
        <v>5793.7</v>
      </c>
      <c r="BJ114">
        <v>5646.2</v>
      </c>
      <c r="BL114">
        <f t="shared" si="84"/>
        <v>864.39999999999964</v>
      </c>
      <c r="BM114">
        <f t="shared" si="85"/>
        <v>-475.99999999999955</v>
      </c>
      <c r="BN114">
        <f t="shared" si="86"/>
        <v>1</v>
      </c>
      <c r="BO114">
        <f t="shared" si="87"/>
        <v>0</v>
      </c>
      <c r="BP114">
        <v>7566.2</v>
      </c>
      <c r="BQ114">
        <v>3873.4</v>
      </c>
      <c r="BS114" s="5"/>
      <c r="CG114">
        <f t="shared" si="88"/>
        <v>536.9</v>
      </c>
      <c r="CH114">
        <f t="shared" si="89"/>
        <v>1751.7999999999997</v>
      </c>
      <c r="CI114">
        <f t="shared" si="90"/>
        <v>0</v>
      </c>
      <c r="CJ114">
        <f t="shared" si="91"/>
        <v>2288.6999999999998</v>
      </c>
      <c r="CK114">
        <v>599.9</v>
      </c>
      <c r="CL114">
        <v>2357.1999999999998</v>
      </c>
      <c r="CM114">
        <f t="shared" si="92"/>
        <v>138.09999999999991</v>
      </c>
      <c r="CN114">
        <f t="shared" si="93"/>
        <v>-389.8</v>
      </c>
      <c r="CO114">
        <f t="shared" si="94"/>
        <v>1</v>
      </c>
      <c r="CP114">
        <f t="shared" si="95"/>
        <v>0</v>
      </c>
      <c r="CQ114">
        <v>1365.1</v>
      </c>
      <c r="CR114">
        <v>214.2</v>
      </c>
      <c r="CS114">
        <f t="shared" si="96"/>
        <v>547.39999999999986</v>
      </c>
      <c r="CT114">
        <f t="shared" si="97"/>
        <v>-330.70000000000005</v>
      </c>
      <c r="CU114">
        <f t="shared" si="98"/>
        <v>1</v>
      </c>
      <c r="CV114">
        <f t="shared" si="99"/>
        <v>0</v>
      </c>
      <c r="CW114">
        <v>1840.3</v>
      </c>
      <c r="CX114">
        <v>1117.8</v>
      </c>
      <c r="CY114">
        <f t="shared" si="100"/>
        <v>1222.4000000000001</v>
      </c>
      <c r="CZ114">
        <f t="shared" si="101"/>
        <v>1031.2999999999997</v>
      </c>
      <c r="DA114">
        <f t="shared" si="102"/>
        <v>0</v>
      </c>
      <c r="DB114">
        <f t="shared" si="103"/>
        <v>2253.6999999999998</v>
      </c>
      <c r="DC114">
        <f>scenarios!CQ114</f>
        <v>3805.3</v>
      </c>
      <c r="DD114">
        <f>scenarios!CR114</f>
        <v>3689.2</v>
      </c>
    </row>
    <row r="115" spans="57:108" x14ac:dyDescent="0.3">
      <c r="BE115">
        <f t="shared" si="80"/>
        <v>1515.8000000000002</v>
      </c>
      <c r="BF115">
        <f t="shared" si="81"/>
        <v>-1455.8999999999996</v>
      </c>
      <c r="BG115">
        <f t="shared" si="82"/>
        <v>1</v>
      </c>
      <c r="BH115">
        <f t="shared" si="83"/>
        <v>0</v>
      </c>
      <c r="BI115">
        <v>7309.5</v>
      </c>
      <c r="BJ115">
        <v>4190.3</v>
      </c>
      <c r="BL115">
        <f t="shared" si="84"/>
        <v>777.50000000000091</v>
      </c>
      <c r="BM115">
        <f t="shared" si="85"/>
        <v>-717.40000000000009</v>
      </c>
      <c r="BN115">
        <f t="shared" si="86"/>
        <v>1</v>
      </c>
      <c r="BO115">
        <f t="shared" si="87"/>
        <v>0</v>
      </c>
      <c r="BP115">
        <v>8343.7000000000007</v>
      </c>
      <c r="BQ115">
        <v>3156</v>
      </c>
      <c r="BS115" s="5"/>
      <c r="CG115">
        <f t="shared" si="88"/>
        <v>133.60000000000002</v>
      </c>
      <c r="CH115">
        <f t="shared" si="89"/>
        <v>-381.29999999999973</v>
      </c>
      <c r="CI115">
        <f t="shared" si="90"/>
        <v>1</v>
      </c>
      <c r="CJ115">
        <f t="shared" si="91"/>
        <v>0</v>
      </c>
      <c r="CK115">
        <v>733.5</v>
      </c>
      <c r="CL115">
        <v>1975.9</v>
      </c>
      <c r="CM115">
        <f t="shared" si="92"/>
        <v>351.30000000000018</v>
      </c>
      <c r="CN115">
        <f t="shared" si="93"/>
        <v>-68.599999999999994</v>
      </c>
      <c r="CO115">
        <f t="shared" si="94"/>
        <v>1</v>
      </c>
      <c r="CP115">
        <f t="shared" si="95"/>
        <v>0</v>
      </c>
      <c r="CQ115">
        <v>1716.4</v>
      </c>
      <c r="CR115">
        <v>145.6</v>
      </c>
      <c r="CS115">
        <f t="shared" si="96"/>
        <v>0</v>
      </c>
      <c r="CT115">
        <f t="shared" si="97"/>
        <v>-326.19999999999993</v>
      </c>
      <c r="CU115">
        <f t="shared" si="98"/>
        <v>1</v>
      </c>
      <c r="CV115">
        <f t="shared" si="99"/>
        <v>0</v>
      </c>
      <c r="CW115">
        <v>1840.3</v>
      </c>
      <c r="CX115">
        <v>791.6</v>
      </c>
      <c r="CY115">
        <f t="shared" si="100"/>
        <v>484.89999999999964</v>
      </c>
      <c r="CZ115">
        <f t="shared" si="101"/>
        <v>-776.09999999999991</v>
      </c>
      <c r="DA115">
        <f t="shared" si="102"/>
        <v>1</v>
      </c>
      <c r="DB115">
        <f t="shared" si="103"/>
        <v>0</v>
      </c>
      <c r="DC115">
        <f>scenarios!CQ115</f>
        <v>4290.2</v>
      </c>
      <c r="DD115">
        <f>scenarios!CR115</f>
        <v>2913.1</v>
      </c>
    </row>
    <row r="116" spans="57:108" x14ac:dyDescent="0.3">
      <c r="BE116">
        <f t="shared" si="80"/>
        <v>1429.8999999999996</v>
      </c>
      <c r="BF116">
        <f t="shared" si="81"/>
        <v>-440</v>
      </c>
      <c r="BG116">
        <f t="shared" si="82"/>
        <v>1</v>
      </c>
      <c r="BH116">
        <f t="shared" si="83"/>
        <v>0</v>
      </c>
      <c r="BI116">
        <v>8739.4</v>
      </c>
      <c r="BJ116">
        <v>3750.3</v>
      </c>
      <c r="BL116">
        <f t="shared" si="84"/>
        <v>307.59999999999854</v>
      </c>
      <c r="BM116">
        <f t="shared" si="85"/>
        <v>683.5</v>
      </c>
      <c r="BN116">
        <f t="shared" si="86"/>
        <v>0</v>
      </c>
      <c r="BO116">
        <f t="shared" si="87"/>
        <v>991.09999999999854</v>
      </c>
      <c r="BP116">
        <v>8651.2999999999993</v>
      </c>
      <c r="BQ116">
        <v>3839.5</v>
      </c>
      <c r="BS116" s="5"/>
      <c r="CG116">
        <f t="shared" si="88"/>
        <v>210.70000000000005</v>
      </c>
      <c r="CH116">
        <f t="shared" si="89"/>
        <v>228.69999999999982</v>
      </c>
      <c r="CI116">
        <f t="shared" si="90"/>
        <v>0</v>
      </c>
      <c r="CJ116">
        <f t="shared" si="91"/>
        <v>439.39999999999986</v>
      </c>
      <c r="CK116">
        <v>944.2</v>
      </c>
      <c r="CL116">
        <v>2204.6</v>
      </c>
      <c r="CM116">
        <f t="shared" si="92"/>
        <v>-351.30000000000018</v>
      </c>
      <c r="CN116">
        <f t="shared" si="93"/>
        <v>301.29999999999995</v>
      </c>
      <c r="CO116">
        <f t="shared" si="94"/>
        <v>1</v>
      </c>
      <c r="CP116">
        <f t="shared" si="95"/>
        <v>0</v>
      </c>
      <c r="CQ116">
        <v>1365.1</v>
      </c>
      <c r="CR116">
        <v>446.9</v>
      </c>
      <c r="CS116">
        <f t="shared" si="96"/>
        <v>-440.29999999999995</v>
      </c>
      <c r="CT116">
        <f t="shared" si="97"/>
        <v>-536.40000000000009</v>
      </c>
      <c r="CU116">
        <f t="shared" si="98"/>
        <v>0</v>
      </c>
      <c r="CV116">
        <f t="shared" si="99"/>
        <v>976.7</v>
      </c>
      <c r="CW116">
        <v>1400</v>
      </c>
      <c r="CX116">
        <v>255.2</v>
      </c>
      <c r="CY116">
        <f t="shared" si="100"/>
        <v>-580.89999999999964</v>
      </c>
      <c r="CZ116">
        <f t="shared" si="101"/>
        <v>-6.4000000000000909</v>
      </c>
      <c r="DA116">
        <f t="shared" si="102"/>
        <v>0</v>
      </c>
      <c r="DB116">
        <f t="shared" si="103"/>
        <v>587.29999999999973</v>
      </c>
      <c r="DC116">
        <f>scenarios!CQ116</f>
        <v>3709.3</v>
      </c>
      <c r="DD116">
        <f>scenarios!CR116</f>
        <v>2906.7</v>
      </c>
    </row>
    <row r="117" spans="57:108" x14ac:dyDescent="0.3">
      <c r="BE117">
        <f t="shared" si="80"/>
        <v>910.5</v>
      </c>
      <c r="BF117">
        <f t="shared" si="81"/>
        <v>-1041.4000000000001</v>
      </c>
      <c r="BG117">
        <f t="shared" si="82"/>
        <v>1</v>
      </c>
      <c r="BH117">
        <f t="shared" si="83"/>
        <v>0</v>
      </c>
      <c r="BI117">
        <v>9649.9</v>
      </c>
      <c r="BJ117">
        <v>2708.9</v>
      </c>
      <c r="BL117">
        <f t="shared" si="84"/>
        <v>-746.39999999999964</v>
      </c>
      <c r="BM117">
        <f t="shared" si="85"/>
        <v>616</v>
      </c>
      <c r="BN117">
        <f t="shared" si="86"/>
        <v>1</v>
      </c>
      <c r="BO117">
        <f t="shared" si="87"/>
        <v>0</v>
      </c>
      <c r="BP117">
        <v>7904.9</v>
      </c>
      <c r="BQ117">
        <v>4455.5</v>
      </c>
      <c r="BS117" s="5"/>
      <c r="CG117">
        <f t="shared" si="88"/>
        <v>236.20000000000005</v>
      </c>
      <c r="CH117">
        <f t="shared" si="89"/>
        <v>-1349.8999999999999</v>
      </c>
      <c r="CI117">
        <f t="shared" si="90"/>
        <v>1</v>
      </c>
      <c r="CJ117">
        <f t="shared" si="91"/>
        <v>0</v>
      </c>
      <c r="CK117">
        <v>1180.4000000000001</v>
      </c>
      <c r="CL117">
        <v>854.7</v>
      </c>
      <c r="CM117">
        <f t="shared" si="92"/>
        <v>0</v>
      </c>
      <c r="CN117">
        <f t="shared" si="93"/>
        <v>-446.9</v>
      </c>
      <c r="CO117">
        <f t="shared" si="94"/>
        <v>1</v>
      </c>
      <c r="CP117">
        <f t="shared" si="95"/>
        <v>0</v>
      </c>
      <c r="CQ117">
        <v>1365.1</v>
      </c>
      <c r="CR117">
        <v>0</v>
      </c>
      <c r="CS117">
        <f t="shared" si="96"/>
        <v>527.90000000000009</v>
      </c>
      <c r="CT117">
        <f t="shared" si="97"/>
        <v>611.90000000000009</v>
      </c>
      <c r="CU117">
        <f t="shared" si="98"/>
        <v>0</v>
      </c>
      <c r="CV117">
        <f t="shared" si="99"/>
        <v>1139.8000000000002</v>
      </c>
      <c r="CW117">
        <v>1927.9</v>
      </c>
      <c r="CX117">
        <v>867.1</v>
      </c>
      <c r="CY117">
        <f t="shared" si="100"/>
        <v>764.09999999999945</v>
      </c>
      <c r="CZ117">
        <f t="shared" si="101"/>
        <v>-1184.8999999999996</v>
      </c>
      <c r="DA117">
        <f t="shared" si="102"/>
        <v>1</v>
      </c>
      <c r="DB117">
        <f t="shared" si="103"/>
        <v>0</v>
      </c>
      <c r="DC117">
        <f>scenarios!CQ117</f>
        <v>4473.3999999999996</v>
      </c>
      <c r="DD117">
        <f>scenarios!CR117</f>
        <v>1721.8000000000002</v>
      </c>
    </row>
    <row r="118" spans="57:108" x14ac:dyDescent="0.3">
      <c r="BE118">
        <f t="shared" si="80"/>
        <v>-13.5</v>
      </c>
      <c r="BF118">
        <f t="shared" si="81"/>
        <v>124.5</v>
      </c>
      <c r="BG118">
        <f t="shared" si="82"/>
        <v>1</v>
      </c>
      <c r="BH118">
        <f t="shared" si="83"/>
        <v>0</v>
      </c>
      <c r="BI118">
        <v>9636.4</v>
      </c>
      <c r="BJ118">
        <v>2833.4</v>
      </c>
      <c r="BL118">
        <f t="shared" si="84"/>
        <v>631.30000000000109</v>
      </c>
      <c r="BM118">
        <f t="shared" si="85"/>
        <v>-521.59999999999991</v>
      </c>
      <c r="BN118">
        <f t="shared" si="86"/>
        <v>1</v>
      </c>
      <c r="BO118">
        <f t="shared" si="87"/>
        <v>0</v>
      </c>
      <c r="BP118">
        <v>8536.2000000000007</v>
      </c>
      <c r="BQ118">
        <v>3933.9</v>
      </c>
      <c r="BS118" s="5"/>
      <c r="CG118">
        <f t="shared" si="88"/>
        <v>-453.30000000000007</v>
      </c>
      <c r="CH118">
        <f t="shared" si="89"/>
        <v>-421.90000000000003</v>
      </c>
      <c r="CI118">
        <f t="shared" si="90"/>
        <v>0</v>
      </c>
      <c r="CJ118">
        <f t="shared" si="91"/>
        <v>875.2</v>
      </c>
      <c r="CK118">
        <v>727.1</v>
      </c>
      <c r="CL118">
        <v>432.8</v>
      </c>
      <c r="CM118">
        <f t="shared" si="92"/>
        <v>0</v>
      </c>
      <c r="CN118">
        <f t="shared" si="93"/>
        <v>0</v>
      </c>
      <c r="CO118">
        <f t="shared" si="94"/>
        <v>1</v>
      </c>
      <c r="CP118">
        <f t="shared" si="95"/>
        <v>0</v>
      </c>
      <c r="CQ118">
        <v>1365.1</v>
      </c>
      <c r="CR118">
        <v>0</v>
      </c>
      <c r="CS118">
        <f t="shared" si="96"/>
        <v>-527.90000000000009</v>
      </c>
      <c r="CT118">
        <f t="shared" si="97"/>
        <v>-479.3</v>
      </c>
      <c r="CU118">
        <f t="shared" si="98"/>
        <v>0</v>
      </c>
      <c r="CV118">
        <f t="shared" si="99"/>
        <v>1007.2</v>
      </c>
      <c r="CW118">
        <v>1400</v>
      </c>
      <c r="CX118">
        <v>387.8</v>
      </c>
      <c r="CY118">
        <f t="shared" si="100"/>
        <v>-981.19999999999982</v>
      </c>
      <c r="CZ118">
        <f t="shared" si="101"/>
        <v>-901.20000000000016</v>
      </c>
      <c r="DA118">
        <f t="shared" si="102"/>
        <v>0</v>
      </c>
      <c r="DB118">
        <f t="shared" si="103"/>
        <v>1882.4</v>
      </c>
      <c r="DC118">
        <f>scenarios!CQ118</f>
        <v>3492.2</v>
      </c>
      <c r="DD118">
        <f>scenarios!CR118</f>
        <v>820.6</v>
      </c>
    </row>
    <row r="119" spans="57:108" x14ac:dyDescent="0.3">
      <c r="BE119">
        <f t="shared" si="80"/>
        <v>-1262.5</v>
      </c>
      <c r="BF119">
        <f t="shared" si="81"/>
        <v>662.59999999999991</v>
      </c>
      <c r="BG119">
        <f t="shared" si="82"/>
        <v>1</v>
      </c>
      <c r="BH119">
        <f t="shared" si="83"/>
        <v>0</v>
      </c>
      <c r="BI119">
        <v>8373.9</v>
      </c>
      <c r="BJ119">
        <v>3496</v>
      </c>
      <c r="BL119">
        <f t="shared" si="84"/>
        <v>-247.40000000000146</v>
      </c>
      <c r="BM119">
        <f t="shared" si="85"/>
        <v>-353</v>
      </c>
      <c r="BN119">
        <f t="shared" si="86"/>
        <v>0</v>
      </c>
      <c r="BO119">
        <f t="shared" si="87"/>
        <v>600.40000000000146</v>
      </c>
      <c r="BP119">
        <v>8288.7999999999993</v>
      </c>
      <c r="BQ119">
        <v>3580.9</v>
      </c>
      <c r="BS119" s="5"/>
      <c r="CG119">
        <f t="shared" si="88"/>
        <v>-664.1</v>
      </c>
      <c r="CH119">
        <f t="shared" si="89"/>
        <v>421.7</v>
      </c>
      <c r="CI119">
        <f t="shared" si="90"/>
        <v>1</v>
      </c>
      <c r="CJ119">
        <f t="shared" si="91"/>
        <v>0</v>
      </c>
      <c r="CK119">
        <v>63</v>
      </c>
      <c r="CL119">
        <v>854.5</v>
      </c>
      <c r="CM119">
        <f t="shared" si="92"/>
        <v>0</v>
      </c>
      <c r="CN119">
        <f t="shared" si="93"/>
        <v>385.7</v>
      </c>
      <c r="CO119">
        <f t="shared" si="94"/>
        <v>1</v>
      </c>
      <c r="CP119">
        <f t="shared" si="95"/>
        <v>0</v>
      </c>
      <c r="CQ119">
        <v>1365.1</v>
      </c>
      <c r="CR119">
        <v>385.7</v>
      </c>
      <c r="CS119">
        <f t="shared" si="96"/>
        <v>440.29999999999995</v>
      </c>
      <c r="CT119">
        <f t="shared" si="97"/>
        <v>198.09999999999997</v>
      </c>
      <c r="CU119">
        <f t="shared" si="98"/>
        <v>0</v>
      </c>
      <c r="CV119">
        <f t="shared" si="99"/>
        <v>638.39999999999986</v>
      </c>
      <c r="CW119">
        <v>1840.3</v>
      </c>
      <c r="CX119">
        <v>585.9</v>
      </c>
      <c r="CY119">
        <f t="shared" si="100"/>
        <v>-223.80000000000018</v>
      </c>
      <c r="CZ119">
        <f t="shared" si="101"/>
        <v>1005.4999999999999</v>
      </c>
      <c r="DA119">
        <f t="shared" si="102"/>
        <v>1</v>
      </c>
      <c r="DB119">
        <f t="shared" si="103"/>
        <v>0</v>
      </c>
      <c r="DC119">
        <f>scenarios!CQ119</f>
        <v>3268.3999999999996</v>
      </c>
      <c r="DD119">
        <f>scenarios!CR119</f>
        <v>1826.1</v>
      </c>
    </row>
    <row r="120" spans="57:108" x14ac:dyDescent="0.3">
      <c r="BE120">
        <f t="shared" si="80"/>
        <v>-1781.7999999999993</v>
      </c>
      <c r="BF120">
        <f t="shared" si="81"/>
        <v>1382.3000000000002</v>
      </c>
      <c r="BG120">
        <f t="shared" si="82"/>
        <v>1</v>
      </c>
      <c r="BH120">
        <f t="shared" si="83"/>
        <v>0</v>
      </c>
      <c r="BI120">
        <v>6592.1</v>
      </c>
      <c r="BJ120">
        <v>4878.3</v>
      </c>
      <c r="BL120">
        <f t="shared" si="84"/>
        <v>-54.5</v>
      </c>
      <c r="BM120">
        <f t="shared" si="85"/>
        <v>-344.90000000000009</v>
      </c>
      <c r="BN120">
        <f t="shared" si="86"/>
        <v>0</v>
      </c>
      <c r="BO120">
        <f t="shared" si="87"/>
        <v>399.40000000000009</v>
      </c>
      <c r="BP120">
        <v>8234.2999999999993</v>
      </c>
      <c r="BQ120">
        <v>3236</v>
      </c>
      <c r="BS120" s="5"/>
      <c r="CG120">
        <f t="shared" si="88"/>
        <v>0</v>
      </c>
      <c r="CH120">
        <f t="shared" si="89"/>
        <v>584.59999999999991</v>
      </c>
      <c r="CI120">
        <f t="shared" si="90"/>
        <v>1</v>
      </c>
      <c r="CJ120">
        <f t="shared" si="91"/>
        <v>0</v>
      </c>
      <c r="CK120">
        <v>63</v>
      </c>
      <c r="CL120">
        <v>1439.1</v>
      </c>
      <c r="CM120">
        <f t="shared" si="92"/>
        <v>118.60000000000014</v>
      </c>
      <c r="CN120">
        <f t="shared" si="93"/>
        <v>199.7</v>
      </c>
      <c r="CO120">
        <f t="shared" si="94"/>
        <v>0</v>
      </c>
      <c r="CP120">
        <f t="shared" si="95"/>
        <v>318.30000000000013</v>
      </c>
      <c r="CQ120">
        <v>1483.7</v>
      </c>
      <c r="CR120">
        <v>585.4</v>
      </c>
      <c r="CS120">
        <f t="shared" si="96"/>
        <v>87.600000000000136</v>
      </c>
      <c r="CT120">
        <f t="shared" si="97"/>
        <v>-585.9</v>
      </c>
      <c r="CU120">
        <f t="shared" si="98"/>
        <v>1</v>
      </c>
      <c r="CV120">
        <f t="shared" si="99"/>
        <v>0</v>
      </c>
      <c r="CW120">
        <v>1927.9</v>
      </c>
      <c r="CX120">
        <v>0</v>
      </c>
      <c r="CY120">
        <f t="shared" si="100"/>
        <v>206.20000000000073</v>
      </c>
      <c r="CZ120">
        <f t="shared" si="101"/>
        <v>198.40000000000009</v>
      </c>
      <c r="DA120">
        <f t="shared" si="102"/>
        <v>0</v>
      </c>
      <c r="DB120">
        <f t="shared" si="103"/>
        <v>404.60000000000082</v>
      </c>
      <c r="DC120">
        <f>scenarios!CQ120</f>
        <v>3474.6000000000004</v>
      </c>
      <c r="DD120">
        <f>scenarios!CR120</f>
        <v>2024.5</v>
      </c>
    </row>
    <row r="121" spans="57:108" x14ac:dyDescent="0.3">
      <c r="BE121">
        <f t="shared" si="80"/>
        <v>-1851.8000000000002</v>
      </c>
      <c r="BF121">
        <f t="shared" si="81"/>
        <v>1383.3000000000002</v>
      </c>
      <c r="BG121">
        <f t="shared" si="82"/>
        <v>1</v>
      </c>
      <c r="BH121">
        <f t="shared" si="83"/>
        <v>0</v>
      </c>
      <c r="BI121">
        <v>4740.3</v>
      </c>
      <c r="BJ121">
        <v>6261.6</v>
      </c>
      <c r="BL121">
        <f t="shared" si="84"/>
        <v>-749.49999999999909</v>
      </c>
      <c r="BM121">
        <f t="shared" si="85"/>
        <v>277.5</v>
      </c>
      <c r="BN121">
        <f t="shared" si="86"/>
        <v>1</v>
      </c>
      <c r="BO121">
        <f t="shared" si="87"/>
        <v>0</v>
      </c>
      <c r="BP121">
        <v>7484.8</v>
      </c>
      <c r="BQ121">
        <v>3513.5</v>
      </c>
      <c r="BS121" s="5"/>
      <c r="CG121">
        <f t="shared" si="88"/>
        <v>-63</v>
      </c>
      <c r="CH121">
        <f t="shared" si="89"/>
        <v>990.70000000000027</v>
      </c>
      <c r="CI121">
        <f t="shared" si="90"/>
        <v>1</v>
      </c>
      <c r="CJ121">
        <f t="shared" si="91"/>
        <v>0</v>
      </c>
      <c r="CK121">
        <v>0</v>
      </c>
      <c r="CL121">
        <v>2429.8000000000002</v>
      </c>
      <c r="CM121">
        <f t="shared" si="92"/>
        <v>-143.60000000000014</v>
      </c>
      <c r="CN121">
        <f t="shared" si="93"/>
        <v>-516.29999999999995</v>
      </c>
      <c r="CO121">
        <f t="shared" si="94"/>
        <v>0</v>
      </c>
      <c r="CP121">
        <f t="shared" si="95"/>
        <v>659.90000000000009</v>
      </c>
      <c r="CQ121">
        <v>1340.1</v>
      </c>
      <c r="CR121">
        <v>69.099999999999994</v>
      </c>
      <c r="CS121">
        <f t="shared" si="96"/>
        <v>-347.30000000000018</v>
      </c>
      <c r="CT121">
        <f t="shared" si="97"/>
        <v>255.2</v>
      </c>
      <c r="CU121">
        <f t="shared" si="98"/>
        <v>1</v>
      </c>
      <c r="CV121">
        <f t="shared" si="99"/>
        <v>0</v>
      </c>
      <c r="CW121">
        <v>1580.6</v>
      </c>
      <c r="CX121">
        <v>255.2</v>
      </c>
      <c r="CY121">
        <f t="shared" si="100"/>
        <v>-553.90000000000055</v>
      </c>
      <c r="CZ121">
        <f t="shared" si="101"/>
        <v>729.59999999999991</v>
      </c>
      <c r="DA121">
        <f t="shared" si="102"/>
        <v>1</v>
      </c>
      <c r="DB121">
        <f t="shared" si="103"/>
        <v>0</v>
      </c>
      <c r="DC121">
        <f>scenarios!CQ121</f>
        <v>2920.7</v>
      </c>
      <c r="DD121">
        <f>scenarios!CR121</f>
        <v>2754.1</v>
      </c>
    </row>
    <row r="122" spans="57:108" x14ac:dyDescent="0.3">
      <c r="BE122">
        <f t="shared" si="80"/>
        <v>-899.60000000000036</v>
      </c>
      <c r="BF122">
        <f t="shared" si="81"/>
        <v>347</v>
      </c>
      <c r="BG122">
        <f t="shared" si="82"/>
        <v>1</v>
      </c>
      <c r="BH122">
        <f t="shared" si="83"/>
        <v>0</v>
      </c>
      <c r="BI122">
        <v>3840.7</v>
      </c>
      <c r="BJ122">
        <v>6608.6</v>
      </c>
      <c r="BL122">
        <f t="shared" si="84"/>
        <v>-986.90000000000055</v>
      </c>
      <c r="BM122">
        <f t="shared" si="85"/>
        <v>439</v>
      </c>
      <c r="BN122">
        <f t="shared" si="86"/>
        <v>1</v>
      </c>
      <c r="BO122">
        <f t="shared" si="87"/>
        <v>0</v>
      </c>
      <c r="BP122">
        <v>6497.9</v>
      </c>
      <c r="BQ122">
        <v>3952.5</v>
      </c>
      <c r="BS122" s="5"/>
      <c r="CG122">
        <f t="shared" si="88"/>
        <v>536.9</v>
      </c>
      <c r="CH122">
        <f t="shared" si="89"/>
        <v>-342.30000000000018</v>
      </c>
      <c r="CI122">
        <f t="shared" si="90"/>
        <v>1</v>
      </c>
      <c r="CJ122">
        <f t="shared" si="91"/>
        <v>0</v>
      </c>
      <c r="CK122">
        <v>536.9</v>
      </c>
      <c r="CL122">
        <v>2087.5</v>
      </c>
      <c r="CM122">
        <f t="shared" si="92"/>
        <v>25</v>
      </c>
      <c r="CN122">
        <f t="shared" si="93"/>
        <v>151.1</v>
      </c>
      <c r="CO122">
        <f t="shared" si="94"/>
        <v>0</v>
      </c>
      <c r="CP122">
        <f t="shared" si="95"/>
        <v>176.1</v>
      </c>
      <c r="CQ122">
        <v>1365.1</v>
      </c>
      <c r="CR122">
        <v>220.2</v>
      </c>
      <c r="CS122">
        <f t="shared" si="96"/>
        <v>259.70000000000005</v>
      </c>
      <c r="CT122">
        <f t="shared" si="97"/>
        <v>281.2</v>
      </c>
      <c r="CU122">
        <f t="shared" si="98"/>
        <v>0</v>
      </c>
      <c r="CV122">
        <f t="shared" si="99"/>
        <v>540.90000000000009</v>
      </c>
      <c r="CW122">
        <v>1840.3</v>
      </c>
      <c r="CX122">
        <v>536.4</v>
      </c>
      <c r="CY122">
        <f t="shared" si="100"/>
        <v>821.60000000000036</v>
      </c>
      <c r="CZ122">
        <f t="shared" si="101"/>
        <v>90</v>
      </c>
      <c r="DA122">
        <f t="shared" si="102"/>
        <v>0</v>
      </c>
      <c r="DB122">
        <f t="shared" si="103"/>
        <v>911.60000000000036</v>
      </c>
      <c r="DC122">
        <f>scenarios!CQ122</f>
        <v>3742.3</v>
      </c>
      <c r="DD122">
        <f>scenarios!CR122</f>
        <v>2844.1</v>
      </c>
    </row>
    <row r="123" spans="57:108" x14ac:dyDescent="0.3">
      <c r="BE123">
        <f t="shared" si="80"/>
        <v>-203.39999999999964</v>
      </c>
      <c r="BF123">
        <f t="shared" si="81"/>
        <v>-106.40000000000055</v>
      </c>
      <c r="BG123">
        <f t="shared" si="82"/>
        <v>0</v>
      </c>
      <c r="BH123">
        <f t="shared" si="83"/>
        <v>309.80000000000018</v>
      </c>
      <c r="BI123">
        <v>3637.3</v>
      </c>
      <c r="BJ123">
        <v>6502.2</v>
      </c>
      <c r="BL123">
        <f t="shared" si="84"/>
        <v>-95.5</v>
      </c>
      <c r="BM123">
        <f t="shared" si="85"/>
        <v>-213.5</v>
      </c>
      <c r="BN123">
        <f t="shared" si="86"/>
        <v>0</v>
      </c>
      <c r="BO123">
        <f t="shared" si="87"/>
        <v>309</v>
      </c>
      <c r="BP123">
        <v>6402.4</v>
      </c>
      <c r="BQ123">
        <v>3739</v>
      </c>
      <c r="BS123" s="5"/>
      <c r="CG123">
        <f t="shared" si="88"/>
        <v>0</v>
      </c>
      <c r="CH123">
        <f t="shared" si="89"/>
        <v>228.69999999999982</v>
      </c>
      <c r="CI123">
        <f t="shared" si="90"/>
        <v>1</v>
      </c>
      <c r="CJ123">
        <f t="shared" si="91"/>
        <v>0</v>
      </c>
      <c r="CK123">
        <v>536.9</v>
      </c>
      <c r="CL123">
        <v>2316.1999999999998</v>
      </c>
      <c r="CM123">
        <f t="shared" si="92"/>
        <v>351.30000000000018</v>
      </c>
      <c r="CN123">
        <f t="shared" si="93"/>
        <v>-158.69999999999999</v>
      </c>
      <c r="CO123">
        <f t="shared" si="94"/>
        <v>1</v>
      </c>
      <c r="CP123">
        <f t="shared" si="95"/>
        <v>0</v>
      </c>
      <c r="CQ123">
        <v>1716.4</v>
      </c>
      <c r="CR123">
        <v>61.5</v>
      </c>
      <c r="CS123">
        <f t="shared" si="96"/>
        <v>810.60000000000014</v>
      </c>
      <c r="CT123">
        <f t="shared" si="97"/>
        <v>-536.4</v>
      </c>
      <c r="CU123">
        <f t="shared" si="98"/>
        <v>1</v>
      </c>
      <c r="CV123">
        <f t="shared" si="99"/>
        <v>0</v>
      </c>
      <c r="CW123">
        <v>2650.9</v>
      </c>
      <c r="CX123">
        <v>0</v>
      </c>
      <c r="CY123">
        <f t="shared" si="100"/>
        <v>1161.9000000000005</v>
      </c>
      <c r="CZ123">
        <f t="shared" si="101"/>
        <v>-466.40000000000009</v>
      </c>
      <c r="DA123">
        <f t="shared" si="102"/>
        <v>1</v>
      </c>
      <c r="DB123">
        <f t="shared" si="103"/>
        <v>0</v>
      </c>
      <c r="DC123">
        <f>scenarios!CQ123</f>
        <v>4904.2000000000007</v>
      </c>
      <c r="DD123">
        <f>scenarios!CR123</f>
        <v>2377.6999999999998</v>
      </c>
    </row>
    <row r="124" spans="57:108" x14ac:dyDescent="0.3">
      <c r="BE124">
        <f t="shared" si="80"/>
        <v>1098.5</v>
      </c>
      <c r="BF124">
        <f t="shared" si="81"/>
        <v>-507.89999999999964</v>
      </c>
      <c r="BG124">
        <f t="shared" si="82"/>
        <v>1</v>
      </c>
      <c r="BH124">
        <f t="shared" si="83"/>
        <v>0</v>
      </c>
      <c r="BI124">
        <v>4735.8</v>
      </c>
      <c r="BJ124">
        <v>5994.3</v>
      </c>
      <c r="BL124">
        <f t="shared" si="84"/>
        <v>784</v>
      </c>
      <c r="BM124">
        <f t="shared" si="85"/>
        <v>-195.59999999999991</v>
      </c>
      <c r="BN124">
        <f t="shared" si="86"/>
        <v>1</v>
      </c>
      <c r="BO124">
        <f t="shared" si="87"/>
        <v>0</v>
      </c>
      <c r="BP124">
        <v>7186.4</v>
      </c>
      <c r="BQ124">
        <v>3543.4</v>
      </c>
      <c r="BS124" s="5"/>
      <c r="CG124">
        <f t="shared" si="88"/>
        <v>-536.9</v>
      </c>
      <c r="CH124">
        <f t="shared" si="89"/>
        <v>-218.69999999999982</v>
      </c>
      <c r="CI124">
        <f t="shared" si="90"/>
        <v>0</v>
      </c>
      <c r="CJ124">
        <f t="shared" si="91"/>
        <v>755.5999999999998</v>
      </c>
      <c r="CK124">
        <v>0</v>
      </c>
      <c r="CL124">
        <v>2097.5</v>
      </c>
      <c r="CM124">
        <f t="shared" si="92"/>
        <v>-351.30000000000018</v>
      </c>
      <c r="CN124">
        <f t="shared" si="93"/>
        <v>-61.5</v>
      </c>
      <c r="CO124">
        <f t="shared" si="94"/>
        <v>0</v>
      </c>
      <c r="CP124">
        <f t="shared" si="95"/>
        <v>412.80000000000018</v>
      </c>
      <c r="CQ124">
        <v>1365.1</v>
      </c>
      <c r="CR124">
        <v>0</v>
      </c>
      <c r="CS124">
        <f t="shared" si="96"/>
        <v>-723</v>
      </c>
      <c r="CT124">
        <f t="shared" si="97"/>
        <v>330.7</v>
      </c>
      <c r="CU124">
        <f t="shared" si="98"/>
        <v>1</v>
      </c>
      <c r="CV124">
        <f t="shared" si="99"/>
        <v>0</v>
      </c>
      <c r="CW124">
        <v>1927.9</v>
      </c>
      <c r="CX124">
        <v>330.7</v>
      </c>
      <c r="CY124">
        <f t="shared" si="100"/>
        <v>-1611.2000000000007</v>
      </c>
      <c r="CZ124">
        <f t="shared" si="101"/>
        <v>50.5</v>
      </c>
      <c r="DA124">
        <f t="shared" si="102"/>
        <v>1</v>
      </c>
      <c r="DB124">
        <f t="shared" si="103"/>
        <v>0</v>
      </c>
      <c r="DC124">
        <f>scenarios!CQ124</f>
        <v>3293</v>
      </c>
      <c r="DD124">
        <f>scenarios!CR124</f>
        <v>2428.1999999999998</v>
      </c>
    </row>
    <row r="125" spans="57:108" x14ac:dyDescent="0.3">
      <c r="BE125">
        <f t="shared" si="80"/>
        <v>-348</v>
      </c>
      <c r="BF125">
        <f t="shared" si="81"/>
        <v>477.80000000000018</v>
      </c>
      <c r="BG125">
        <f t="shared" si="82"/>
        <v>1</v>
      </c>
      <c r="BH125">
        <f t="shared" si="83"/>
        <v>0</v>
      </c>
      <c r="BI125">
        <v>4387.8</v>
      </c>
      <c r="BJ125">
        <v>6472.1</v>
      </c>
      <c r="BL125">
        <f t="shared" si="84"/>
        <v>-445.5</v>
      </c>
      <c r="BM125">
        <f t="shared" si="85"/>
        <v>575.99999999999955</v>
      </c>
      <c r="BN125">
        <f t="shared" si="86"/>
        <v>1</v>
      </c>
      <c r="BO125">
        <f t="shared" si="87"/>
        <v>0</v>
      </c>
      <c r="BP125">
        <v>6740.9</v>
      </c>
      <c r="BQ125">
        <v>4119.3999999999996</v>
      </c>
      <c r="BS125" s="5"/>
      <c r="CK125">
        <v>0</v>
      </c>
      <c r="CL125">
        <v>2305.1999999999998</v>
      </c>
      <c r="CM125">
        <f t="shared" si="92"/>
        <v>1872.9</v>
      </c>
      <c r="CN125">
        <f t="shared" si="93"/>
        <v>69.099999999999994</v>
      </c>
      <c r="CO125">
        <f t="shared" si="94"/>
        <v>0</v>
      </c>
      <c r="CP125">
        <f t="shared" si="95"/>
        <v>1942</v>
      </c>
      <c r="CQ125">
        <v>3238</v>
      </c>
      <c r="CR125">
        <v>69.099999999999994</v>
      </c>
      <c r="CS125">
        <f t="shared" si="96"/>
        <v>-233.70000000000005</v>
      </c>
      <c r="CT125">
        <f t="shared" si="97"/>
        <v>-75.5</v>
      </c>
      <c r="CU125">
        <f t="shared" si="98"/>
        <v>0</v>
      </c>
      <c r="CV125">
        <f t="shared" si="99"/>
        <v>309.20000000000005</v>
      </c>
      <c r="CW125">
        <v>1694.2</v>
      </c>
      <c r="CX125">
        <v>255.2</v>
      </c>
      <c r="CY125">
        <f t="shared" si="100"/>
        <v>1639.1999999999998</v>
      </c>
      <c r="CZ125">
        <f t="shared" si="101"/>
        <v>201.29999999999973</v>
      </c>
      <c r="DA125">
        <f t="shared" si="102"/>
        <v>0</v>
      </c>
      <c r="DB125">
        <f t="shared" si="103"/>
        <v>1840.4999999999995</v>
      </c>
      <c r="DC125">
        <f>scenarios!CQ125</f>
        <v>4932.2</v>
      </c>
      <c r="DD125">
        <f>scenarios!CR125</f>
        <v>2629.4999999999995</v>
      </c>
    </row>
    <row r="126" spans="57:108" x14ac:dyDescent="0.3">
      <c r="BE126">
        <f t="shared" si="80"/>
        <v>1017.3000000000002</v>
      </c>
      <c r="BF126">
        <f t="shared" si="81"/>
        <v>-448.40000000000055</v>
      </c>
      <c r="BG126">
        <f t="shared" si="82"/>
        <v>1</v>
      </c>
      <c r="BH126">
        <f t="shared" si="83"/>
        <v>0</v>
      </c>
      <c r="BI126">
        <v>5405.1</v>
      </c>
      <c r="BJ126">
        <v>6023.7</v>
      </c>
      <c r="BL126">
        <f t="shared" si="84"/>
        <v>980.40000000000055</v>
      </c>
      <c r="BM126">
        <f t="shared" si="85"/>
        <v>-410.49999999999955</v>
      </c>
      <c r="BN126">
        <f t="shared" si="86"/>
        <v>1</v>
      </c>
      <c r="BO126">
        <f t="shared" si="87"/>
        <v>0</v>
      </c>
      <c r="BP126">
        <v>7721.3</v>
      </c>
      <c r="BQ126">
        <v>3708.9</v>
      </c>
      <c r="BS126" s="5"/>
      <c r="CK126">
        <v>0</v>
      </c>
      <c r="CL126">
        <v>2109.6</v>
      </c>
      <c r="CM126">
        <f t="shared" si="92"/>
        <v>-1521.6</v>
      </c>
      <c r="CN126">
        <f t="shared" si="93"/>
        <v>-69.099999999999994</v>
      </c>
      <c r="CO126">
        <f t="shared" si="94"/>
        <v>0</v>
      </c>
      <c r="CP126">
        <f t="shared" si="95"/>
        <v>1590.6999999999998</v>
      </c>
      <c r="CQ126">
        <v>1716.4</v>
      </c>
      <c r="CR126">
        <v>0</v>
      </c>
      <c r="CS126">
        <f t="shared" si="96"/>
        <v>-348.29999999999995</v>
      </c>
      <c r="CT126">
        <f t="shared" si="97"/>
        <v>0</v>
      </c>
      <c r="CU126">
        <f t="shared" si="98"/>
        <v>1</v>
      </c>
      <c r="CV126">
        <f t="shared" si="99"/>
        <v>0</v>
      </c>
      <c r="CW126">
        <v>1345.9</v>
      </c>
      <c r="CX126">
        <v>255.2</v>
      </c>
      <c r="CY126">
        <f t="shared" si="100"/>
        <v>-1869.8999999999996</v>
      </c>
      <c r="CZ126">
        <f t="shared" si="101"/>
        <v>-264.69999999999982</v>
      </c>
      <c r="DA126">
        <f t="shared" si="102"/>
        <v>0</v>
      </c>
      <c r="DB126">
        <f t="shared" si="103"/>
        <v>2134.5999999999995</v>
      </c>
      <c r="DC126">
        <f>scenarios!CQ126</f>
        <v>3062.3</v>
      </c>
      <c r="DD126">
        <f>scenarios!CR126</f>
        <v>2364.7999999999997</v>
      </c>
    </row>
    <row r="127" spans="57:108" x14ac:dyDescent="0.3">
      <c r="BE127">
        <f t="shared" si="80"/>
        <v>1463.3999999999996</v>
      </c>
      <c r="BF127">
        <f t="shared" si="81"/>
        <v>-1322.3999999999996</v>
      </c>
      <c r="BG127">
        <f t="shared" si="82"/>
        <v>1</v>
      </c>
      <c r="BH127">
        <f t="shared" si="83"/>
        <v>0</v>
      </c>
      <c r="BI127">
        <v>6868.5</v>
      </c>
      <c r="BJ127">
        <v>4701.3</v>
      </c>
      <c r="BL127">
        <f t="shared" si="84"/>
        <v>670.40000000000055</v>
      </c>
      <c r="BM127">
        <f t="shared" si="85"/>
        <v>-530.90000000000009</v>
      </c>
      <c r="BN127">
        <f t="shared" si="86"/>
        <v>1</v>
      </c>
      <c r="BO127">
        <f t="shared" si="87"/>
        <v>0</v>
      </c>
      <c r="BP127">
        <v>8391.7000000000007</v>
      </c>
      <c r="BQ127">
        <v>3178</v>
      </c>
      <c r="BS127" s="5"/>
    </row>
    <row r="128" spans="57:108" x14ac:dyDescent="0.3">
      <c r="BE128">
        <f t="shared" si="80"/>
        <v>1662.8999999999996</v>
      </c>
      <c r="BF128">
        <f t="shared" si="81"/>
        <v>-1133</v>
      </c>
      <c r="BG128">
        <f t="shared" si="82"/>
        <v>1</v>
      </c>
      <c r="BH128">
        <f t="shared" si="83"/>
        <v>0</v>
      </c>
      <c r="BI128">
        <v>8531.4</v>
      </c>
      <c r="BJ128">
        <v>3568.3</v>
      </c>
      <c r="BL128">
        <f t="shared" si="84"/>
        <v>180.59999999999854</v>
      </c>
      <c r="BM128">
        <f t="shared" si="85"/>
        <v>350.5</v>
      </c>
      <c r="BN128">
        <f t="shared" si="86"/>
        <v>0</v>
      </c>
      <c r="BO128">
        <f t="shared" si="87"/>
        <v>531.09999999999854</v>
      </c>
      <c r="BP128">
        <v>8572.2999999999993</v>
      </c>
      <c r="BQ128">
        <v>3528.5</v>
      </c>
      <c r="BS128" s="5"/>
    </row>
    <row r="129" spans="57:71" x14ac:dyDescent="0.3">
      <c r="BE129">
        <f t="shared" si="80"/>
        <v>813</v>
      </c>
      <c r="BF129">
        <f t="shared" si="81"/>
        <v>-612.90000000000009</v>
      </c>
      <c r="BG129">
        <f t="shared" si="82"/>
        <v>1</v>
      </c>
      <c r="BH129">
        <f t="shared" si="83"/>
        <v>0</v>
      </c>
      <c r="BI129">
        <v>9344.4</v>
      </c>
      <c r="BJ129">
        <v>2955.4</v>
      </c>
      <c r="BL129">
        <f t="shared" si="84"/>
        <v>-310.39999999999964</v>
      </c>
      <c r="BM129">
        <f t="shared" si="85"/>
        <v>510.5</v>
      </c>
      <c r="BN129">
        <f t="shared" si="86"/>
        <v>1</v>
      </c>
      <c r="BO129">
        <f t="shared" si="87"/>
        <v>0</v>
      </c>
      <c r="BP129">
        <v>8261.9</v>
      </c>
      <c r="BQ129">
        <v>4039</v>
      </c>
      <c r="BS129" s="5"/>
    </row>
    <row r="130" spans="57:71" x14ac:dyDescent="0.3">
      <c r="BE130">
        <f t="shared" si="80"/>
        <v>118.5</v>
      </c>
      <c r="BF130">
        <f t="shared" si="81"/>
        <v>-8</v>
      </c>
      <c r="BG130">
        <f t="shared" si="82"/>
        <v>1</v>
      </c>
      <c r="BH130">
        <f t="shared" si="83"/>
        <v>0</v>
      </c>
      <c r="BI130">
        <v>9462.9</v>
      </c>
      <c r="BJ130">
        <v>2947.4</v>
      </c>
      <c r="BL130">
        <f t="shared" si="84"/>
        <v>236.30000000000109</v>
      </c>
      <c r="BM130">
        <f t="shared" si="85"/>
        <v>-127.09999999999991</v>
      </c>
      <c r="BN130">
        <f t="shared" si="86"/>
        <v>1</v>
      </c>
      <c r="BO130">
        <f t="shared" si="87"/>
        <v>0</v>
      </c>
      <c r="BP130">
        <v>8498.2000000000007</v>
      </c>
      <c r="BQ130">
        <v>3911.9</v>
      </c>
      <c r="BS130" s="5"/>
    </row>
    <row r="131" spans="57:71" x14ac:dyDescent="0.3">
      <c r="BE131">
        <f t="shared" si="80"/>
        <v>-1114</v>
      </c>
      <c r="BF131">
        <f t="shared" si="81"/>
        <v>623.09999999999991</v>
      </c>
      <c r="BG131">
        <f t="shared" si="82"/>
        <v>1</v>
      </c>
      <c r="BH131">
        <f t="shared" si="83"/>
        <v>0</v>
      </c>
      <c r="BI131">
        <v>8348.9</v>
      </c>
      <c r="BJ131">
        <v>3570.5</v>
      </c>
      <c r="BL131">
        <f t="shared" si="84"/>
        <v>-118.90000000000146</v>
      </c>
      <c r="BM131">
        <f t="shared" si="85"/>
        <v>-371.5</v>
      </c>
      <c r="BN131">
        <f t="shared" si="86"/>
        <v>0</v>
      </c>
      <c r="BO131">
        <f t="shared" si="87"/>
        <v>490.40000000000146</v>
      </c>
      <c r="BP131">
        <v>8379.2999999999993</v>
      </c>
      <c r="BQ131">
        <v>3540.4</v>
      </c>
      <c r="BS131" s="5"/>
    </row>
    <row r="132" spans="57:71" x14ac:dyDescent="0.3">
      <c r="BE132">
        <f t="shared" si="80"/>
        <v>-1826.2999999999993</v>
      </c>
      <c r="BF132">
        <f t="shared" si="81"/>
        <v>1176.8999999999996</v>
      </c>
      <c r="BG132">
        <f t="shared" si="82"/>
        <v>1</v>
      </c>
      <c r="BH132">
        <f t="shared" si="83"/>
        <v>0</v>
      </c>
      <c r="BI132">
        <v>6522.6</v>
      </c>
      <c r="BJ132">
        <v>4747.3999999999996</v>
      </c>
      <c r="BL132">
        <f t="shared" si="84"/>
        <v>-177.5</v>
      </c>
      <c r="BM132">
        <f t="shared" si="85"/>
        <v>-472.40000000000009</v>
      </c>
      <c r="BN132">
        <f t="shared" si="86"/>
        <v>0</v>
      </c>
      <c r="BO132">
        <f t="shared" si="87"/>
        <v>649.90000000000009</v>
      </c>
      <c r="BP132">
        <v>8201.7999999999993</v>
      </c>
      <c r="BQ132">
        <v>3068</v>
      </c>
      <c r="BS132" s="5"/>
    </row>
    <row r="133" spans="57:71" x14ac:dyDescent="0.3">
      <c r="BE133">
        <f t="shared" si="80"/>
        <v>-2344.8000000000002</v>
      </c>
      <c r="BF133">
        <f t="shared" si="81"/>
        <v>1735.7000000000007</v>
      </c>
      <c r="BG133">
        <f t="shared" si="82"/>
        <v>1</v>
      </c>
      <c r="BH133">
        <f t="shared" si="83"/>
        <v>0</v>
      </c>
      <c r="BI133">
        <v>4177.8</v>
      </c>
      <c r="BJ133">
        <v>6483.1</v>
      </c>
      <c r="BL133">
        <f t="shared" si="84"/>
        <v>-1031.4999999999991</v>
      </c>
      <c r="BM133">
        <f t="shared" si="85"/>
        <v>421</v>
      </c>
      <c r="BN133">
        <f t="shared" si="86"/>
        <v>1</v>
      </c>
      <c r="BO133">
        <f t="shared" si="87"/>
        <v>0</v>
      </c>
      <c r="BP133">
        <v>7170.3</v>
      </c>
      <c r="BQ133">
        <v>3489</v>
      </c>
      <c r="BS133" s="5"/>
    </row>
    <row r="134" spans="57:71" x14ac:dyDescent="0.3">
      <c r="BE134">
        <f t="shared" si="80"/>
        <v>-543.5</v>
      </c>
      <c r="BF134">
        <f t="shared" si="81"/>
        <v>354.09999999999945</v>
      </c>
      <c r="BG134">
        <f t="shared" si="82"/>
        <v>1</v>
      </c>
      <c r="BH134">
        <f t="shared" si="83"/>
        <v>0</v>
      </c>
      <c r="BI134">
        <v>3634.3</v>
      </c>
      <c r="BJ134">
        <v>6837.2</v>
      </c>
      <c r="BL134">
        <f t="shared" si="84"/>
        <v>-929.40000000000055</v>
      </c>
      <c r="BM134">
        <f t="shared" si="85"/>
        <v>740</v>
      </c>
      <c r="BN134">
        <f t="shared" si="86"/>
        <v>1</v>
      </c>
      <c r="BO134">
        <f t="shared" si="87"/>
        <v>0</v>
      </c>
      <c r="BP134">
        <v>6240.9</v>
      </c>
      <c r="BQ134">
        <v>4229</v>
      </c>
      <c r="BS134" s="5"/>
    </row>
    <row r="135" spans="57:71" x14ac:dyDescent="0.3">
      <c r="BI135">
        <v>3215.3</v>
      </c>
      <c r="BJ135">
        <v>6569.2</v>
      </c>
      <c r="BL135">
        <f t="shared" si="84"/>
        <v>42.600000000000364</v>
      </c>
      <c r="BM135">
        <f t="shared" si="85"/>
        <v>-222.09999999999991</v>
      </c>
      <c r="BN135">
        <f t="shared" si="86"/>
        <v>1</v>
      </c>
      <c r="BO135">
        <f t="shared" si="87"/>
        <v>0</v>
      </c>
      <c r="BP135">
        <v>6283.5</v>
      </c>
      <c r="BQ135">
        <v>4006.9</v>
      </c>
      <c r="BS135" s="5"/>
    </row>
    <row r="136" spans="57:71" x14ac:dyDescent="0.3">
      <c r="BI136">
        <v>3215.3</v>
      </c>
      <c r="BJ136">
        <v>6569.2</v>
      </c>
      <c r="BL136">
        <f t="shared" si="84"/>
        <v>196.89999999999964</v>
      </c>
      <c r="BM136">
        <f t="shared" si="85"/>
        <v>-127.5</v>
      </c>
      <c r="BN136">
        <f t="shared" si="86"/>
        <v>1</v>
      </c>
      <c r="BO136">
        <f t="shared" si="87"/>
        <v>0</v>
      </c>
      <c r="BP136">
        <v>6480.4</v>
      </c>
      <c r="BQ136">
        <v>3879.4</v>
      </c>
      <c r="BS136" s="5"/>
    </row>
    <row r="137" spans="57:71" x14ac:dyDescent="0.3">
      <c r="BL137">
        <f t="shared" si="84"/>
        <v>-378</v>
      </c>
      <c r="BM137">
        <f t="shared" si="85"/>
        <v>747.99999999999955</v>
      </c>
      <c r="BN137">
        <f t="shared" si="86"/>
        <v>1</v>
      </c>
      <c r="BO137">
        <f t="shared" si="87"/>
        <v>0</v>
      </c>
      <c r="BP137">
        <v>6102.4</v>
      </c>
      <c r="BQ137">
        <v>4627.3999999999996</v>
      </c>
      <c r="BS137" s="5"/>
    </row>
    <row r="138" spans="57:71" x14ac:dyDescent="0.3">
      <c r="BL138">
        <f t="shared" si="84"/>
        <v>831.90000000000055</v>
      </c>
      <c r="BM138">
        <f t="shared" si="85"/>
        <v>-571.99999999999955</v>
      </c>
      <c r="BN138">
        <f t="shared" si="86"/>
        <v>1</v>
      </c>
      <c r="BO138">
        <f t="shared" si="87"/>
        <v>0</v>
      </c>
      <c r="BP138">
        <v>6934.3</v>
      </c>
      <c r="BQ138">
        <v>4055.4</v>
      </c>
      <c r="BS138" s="5"/>
    </row>
    <row r="139" spans="57:71" x14ac:dyDescent="0.3">
      <c r="BL139">
        <f t="shared" si="84"/>
        <v>636.39999999999964</v>
      </c>
      <c r="BM139">
        <f t="shared" si="85"/>
        <v>-136.5</v>
      </c>
      <c r="BN139">
        <f t="shared" si="86"/>
        <v>1</v>
      </c>
      <c r="BO139">
        <f t="shared" si="87"/>
        <v>0</v>
      </c>
      <c r="BP139">
        <v>7570.7</v>
      </c>
      <c r="BQ139">
        <v>3918.9</v>
      </c>
      <c r="BS139" s="5"/>
    </row>
    <row r="140" spans="57:71" x14ac:dyDescent="0.3">
      <c r="BL140">
        <f t="shared" ref="BL140:BL146" si="104">BP140-BP139</f>
        <v>529.10000000000036</v>
      </c>
      <c r="BM140">
        <f t="shared" ref="BM140:BM146" si="105">BQ140-BQ139</f>
        <v>342.09999999999991</v>
      </c>
      <c r="BN140">
        <f t="shared" ref="BN140:BN146" si="106">IF(BL140*BM140&lt;=0,1,0)</f>
        <v>0</v>
      </c>
      <c r="BO140">
        <f t="shared" ref="BO140:BO146" si="107">IF(BN140=0,ABS(SUM(BL140:BM140)),0)</f>
        <v>871.20000000000027</v>
      </c>
      <c r="BP140">
        <v>8099.8</v>
      </c>
      <c r="BQ140">
        <v>4261</v>
      </c>
      <c r="BS140" s="5"/>
    </row>
    <row r="141" spans="57:71" x14ac:dyDescent="0.3">
      <c r="BL141">
        <f t="shared" si="104"/>
        <v>-426.90000000000055</v>
      </c>
      <c r="BM141">
        <f t="shared" si="105"/>
        <v>557.5</v>
      </c>
      <c r="BN141">
        <f t="shared" si="106"/>
        <v>1</v>
      </c>
      <c r="BO141">
        <f t="shared" si="107"/>
        <v>0</v>
      </c>
      <c r="BP141">
        <v>7672.9</v>
      </c>
      <c r="BQ141">
        <v>4818.5</v>
      </c>
      <c r="BS141" s="5"/>
    </row>
    <row r="142" spans="57:71" x14ac:dyDescent="0.3">
      <c r="BL142">
        <f t="shared" si="104"/>
        <v>284.80000000000018</v>
      </c>
      <c r="BM142">
        <f t="shared" si="105"/>
        <v>-635.10000000000036</v>
      </c>
      <c r="BN142">
        <f t="shared" si="106"/>
        <v>1</v>
      </c>
      <c r="BO142">
        <f t="shared" si="107"/>
        <v>0</v>
      </c>
      <c r="BP142">
        <v>7957.7</v>
      </c>
      <c r="BQ142">
        <v>4183.3999999999996</v>
      </c>
      <c r="BS142" s="5"/>
    </row>
    <row r="143" spans="57:71" x14ac:dyDescent="0.3">
      <c r="BL143">
        <f t="shared" si="104"/>
        <v>19.100000000000364</v>
      </c>
      <c r="BM143">
        <f t="shared" si="105"/>
        <v>-350.49999999999955</v>
      </c>
      <c r="BN143">
        <f t="shared" si="106"/>
        <v>1</v>
      </c>
      <c r="BO143">
        <f t="shared" si="107"/>
        <v>0</v>
      </c>
      <c r="BP143">
        <v>7976.8</v>
      </c>
      <c r="BQ143">
        <v>3832.9</v>
      </c>
      <c r="BS143" s="5"/>
    </row>
    <row r="144" spans="57:71" x14ac:dyDescent="0.3">
      <c r="BL144">
        <f t="shared" si="104"/>
        <v>-490.5</v>
      </c>
      <c r="BM144">
        <f t="shared" si="105"/>
        <v>-210</v>
      </c>
      <c r="BN144">
        <f t="shared" si="106"/>
        <v>0</v>
      </c>
      <c r="BO144">
        <f t="shared" si="107"/>
        <v>700.5</v>
      </c>
      <c r="BP144">
        <v>7486.3</v>
      </c>
      <c r="BQ144">
        <v>3622.9</v>
      </c>
      <c r="BS144" s="5"/>
    </row>
    <row r="145" spans="64:71" x14ac:dyDescent="0.3">
      <c r="BL145">
        <f t="shared" si="104"/>
        <v>-772.5</v>
      </c>
      <c r="BM145">
        <f t="shared" si="105"/>
        <v>333.09999999999991</v>
      </c>
      <c r="BN145">
        <f t="shared" si="106"/>
        <v>1</v>
      </c>
      <c r="BO145">
        <f t="shared" si="107"/>
        <v>0</v>
      </c>
      <c r="BP145">
        <v>6713.8</v>
      </c>
      <c r="BQ145">
        <v>3956</v>
      </c>
      <c r="BS145" s="5"/>
    </row>
    <row r="146" spans="64:71" x14ac:dyDescent="0.3">
      <c r="BL146">
        <f t="shared" si="104"/>
        <v>-774.90000000000055</v>
      </c>
      <c r="BM146">
        <f t="shared" si="105"/>
        <v>345</v>
      </c>
      <c r="BN146">
        <f t="shared" si="106"/>
        <v>1</v>
      </c>
      <c r="BO146">
        <f t="shared" si="107"/>
        <v>0</v>
      </c>
      <c r="BP146">
        <v>5938.9</v>
      </c>
      <c r="BQ146">
        <v>4301</v>
      </c>
      <c r="BS146" s="5"/>
    </row>
    <row r="147" spans="64:71" x14ac:dyDescent="0.3">
      <c r="BP147">
        <v>5146</v>
      </c>
      <c r="BQ147">
        <v>4609.8999999999996</v>
      </c>
      <c r="BS147" s="5"/>
    </row>
    <row r="148" spans="64:71" x14ac:dyDescent="0.3">
      <c r="BP148">
        <v>5142</v>
      </c>
      <c r="BQ148">
        <v>4609.8999999999996</v>
      </c>
      <c r="BS148" s="5"/>
    </row>
    <row r="149" spans="64:71" x14ac:dyDescent="0.3">
      <c r="BS149" s="5"/>
    </row>
    <row r="150" spans="64:71" x14ac:dyDescent="0.3">
      <c r="BS150" s="5"/>
    </row>
  </sheetData>
  <hyperlinks>
    <hyperlink ref="A8" r:id="rId1" xr:uid="{DF33A483-1E8D-498A-B97F-0EE1183ADCDE}"/>
    <hyperlink ref="H8" r:id="rId2" xr:uid="{F4C3A167-2649-41BF-ABE0-AC9487B7D5B4}"/>
    <hyperlink ref="O8" r:id="rId3" xr:uid="{F73778DA-6E8E-4553-AE65-32910E56BAA9}"/>
    <hyperlink ref="V8" r:id="rId4" xr:uid="{36905F36-BE26-4E42-BB30-D7A6664E33AB}"/>
    <hyperlink ref="AC8" r:id="rId5" xr:uid="{836F4946-86CD-48B2-BF2C-D2DF95569F32}"/>
    <hyperlink ref="AJ8" r:id="rId6" xr:uid="{C96685CF-B83A-4C4F-A3AF-A135C9749AF9}"/>
    <hyperlink ref="AQ8" r:id="rId7" xr:uid="{B7B7A3CE-4275-4C14-A7C1-6F99199DFF60}"/>
    <hyperlink ref="AX8" r:id="rId8" xr:uid="{2A025708-A691-4CFF-AD1A-F495FAEEFE1E}"/>
    <hyperlink ref="BE8" r:id="rId9" xr:uid="{DE9CD9F8-3108-4DEF-9EF3-C9A1DDD6A5CC}"/>
    <hyperlink ref="BL8" r:id="rId10" xr:uid="{A957E1A7-8161-4D5F-AA7B-1E4D64C70A71}"/>
    <hyperlink ref="BS8" r:id="rId11" xr:uid="{BD3C5B2F-3EDA-4E09-9586-E1B66000670F}"/>
    <hyperlink ref="BZ8" r:id="rId12" xr:uid="{528ABA99-C130-4A90-BE9F-1C8C1E9977B4}"/>
    <hyperlink ref="CG8" r:id="rId13" xr:uid="{4E82AEF3-5F7D-41DA-BFDB-260826AEE607}"/>
    <hyperlink ref="DF8" r:id="rId14" xr:uid="{92E0506B-AAE1-46B6-B847-80C9BEA2A771}"/>
  </hyperlinks>
  <pageMargins left="0.7" right="0.7" top="0.75" bottom="0.75" header="0.3" footer="0.3"/>
  <pageSetup paperSize="9" orientation="portrait" horizontalDpi="4294967294" verticalDpi="0" r:id="rId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F66CC-FFE7-4F84-A0A4-6890799C0308}">
  <dimension ref="A1:AO99"/>
  <sheetViews>
    <sheetView zoomScale="94" workbookViewId="0">
      <selection activeCell="G3" sqref="G3:O3"/>
    </sheetView>
  </sheetViews>
  <sheetFormatPr defaultRowHeight="14.4" x14ac:dyDescent="0.3"/>
  <cols>
    <col min="1" max="1" width="9.6640625" bestFit="1" customWidth="1"/>
    <col min="2" max="2" width="8.44140625" bestFit="1" customWidth="1"/>
    <col min="3" max="3" width="7.88671875" bestFit="1" customWidth="1"/>
    <col min="4" max="4" width="8.33203125" bestFit="1" customWidth="1"/>
    <col min="5" max="5" width="9" bestFit="1" customWidth="1"/>
    <col min="7" max="7" width="9.6640625" bestFit="1" customWidth="1"/>
    <col min="8" max="11" width="12" bestFit="1" customWidth="1"/>
  </cols>
  <sheetData>
    <row r="1" spans="1:41" ht="18" x14ac:dyDescent="0.3">
      <c r="A1" t="s">
        <v>86</v>
      </c>
      <c r="B1">
        <v>1</v>
      </c>
      <c r="C1">
        <v>1</v>
      </c>
      <c r="D1">
        <v>1</v>
      </c>
      <c r="E1">
        <v>0</v>
      </c>
      <c r="Q1" s="12"/>
      <c r="AD1" s="12"/>
    </row>
    <row r="2" spans="1:41" x14ac:dyDescent="0.3">
      <c r="A2" t="s">
        <v>87</v>
      </c>
      <c r="B2" t="s">
        <v>64</v>
      </c>
      <c r="C2" t="s">
        <v>63</v>
      </c>
      <c r="D2" t="s">
        <v>60</v>
      </c>
      <c r="E2" t="s">
        <v>88</v>
      </c>
      <c r="G2" t="str">
        <f>A2</f>
        <v>OAM</v>
      </c>
      <c r="H2" t="str">
        <f t="shared" ref="H2" si="0">B2</f>
        <v>STDDEV2</v>
      </c>
      <c r="I2" t="str">
        <f t="shared" ref="I2" si="1">C2</f>
        <v>STDEV1</v>
      </c>
      <c r="J2" t="str">
        <f t="shared" ref="J2" si="2">D2</f>
        <v>VOLUME</v>
      </c>
      <c r="K2" t="str">
        <f t="shared" ref="K2" si="3">E2</f>
        <v>PARALLEL</v>
      </c>
      <c r="L2" t="s">
        <v>90</v>
      </c>
      <c r="M2" t="s">
        <v>9</v>
      </c>
      <c r="N2" t="s">
        <v>244</v>
      </c>
      <c r="O2" t="s">
        <v>245</v>
      </c>
      <c r="Q2" s="13"/>
      <c r="AD2" s="13"/>
    </row>
    <row r="3" spans="1:41" x14ac:dyDescent="0.3">
      <c r="A3" t="s">
        <v>84</v>
      </c>
      <c r="B3" s="11">
        <v>1.7931549649836613E-2</v>
      </c>
      <c r="C3" s="11">
        <v>0.5085476277156078</v>
      </c>
      <c r="D3" s="11">
        <v>0.4543298763716454</v>
      </c>
      <c r="E3" s="11">
        <v>0.5</v>
      </c>
      <c r="G3" t="str">
        <f t="shared" ref="G3:G20" si="4">A3</f>
        <v>RND_FULL</v>
      </c>
      <c r="H3">
        <f>RANK(B3,B$3:B$20,B$1)</f>
        <v>18</v>
      </c>
      <c r="I3">
        <f t="shared" ref="I3:I20" si="5">RANK(C3,C$3:C$20,C$1)</f>
        <v>18</v>
      </c>
      <c r="J3">
        <f t="shared" ref="J3:J20" si="6">RANK(D3,D$3:D$20,D$1)</f>
        <v>17</v>
      </c>
      <c r="K3">
        <f t="shared" ref="K3:K20" si="7">RANK(E3,E$3:E$20,E$1)</f>
        <v>16</v>
      </c>
      <c r="L3">
        <v>1000</v>
      </c>
      <c r="M3">
        <f>V68</f>
        <v>968.6</v>
      </c>
      <c r="N3">
        <f>IF(X68*AK68&lt;=0,1,0)</f>
        <v>1</v>
      </c>
      <c r="O3">
        <f>RANK(M3,M$3:M$20,0)</f>
        <v>18</v>
      </c>
    </row>
    <row r="4" spans="1:41" x14ac:dyDescent="0.3">
      <c r="A4" t="s">
        <v>85</v>
      </c>
      <c r="B4" s="11">
        <v>1.4641018531734256E-2</v>
      </c>
      <c r="C4" s="11">
        <v>0.49013251785356099</v>
      </c>
      <c r="D4" s="11">
        <v>0.50009413944703096</v>
      </c>
      <c r="E4" s="11">
        <v>0.36666666666666664</v>
      </c>
      <c r="G4" t="str">
        <f t="shared" si="4"/>
        <v>RND_L</v>
      </c>
      <c r="H4">
        <f t="shared" ref="H4:H20" si="8">RANK(B4,B$3:B$20,B$1)</f>
        <v>17</v>
      </c>
      <c r="I4">
        <f t="shared" si="5"/>
        <v>14</v>
      </c>
      <c r="J4">
        <f t="shared" si="6"/>
        <v>18</v>
      </c>
      <c r="K4">
        <f t="shared" si="7"/>
        <v>18</v>
      </c>
      <c r="L4">
        <v>1000</v>
      </c>
      <c r="M4">
        <f t="shared" ref="M4:M20" si="9">V69</f>
        <v>969.6</v>
      </c>
      <c r="N4">
        <f t="shared" ref="N4:N20" si="10">IF(X69*AK69&lt;=0,1,0)</f>
        <v>1</v>
      </c>
      <c r="O4">
        <f t="shared" ref="O4:O20" si="11">RANK(M4,M$3:M$20,0)</f>
        <v>17</v>
      </c>
    </row>
    <row r="5" spans="1:41" ht="18" x14ac:dyDescent="0.3">
      <c r="A5" t="s">
        <v>68</v>
      </c>
      <c r="B5" s="11">
        <v>1.3110060079070607E-4</v>
      </c>
      <c r="C5" s="11">
        <v>0.33507259191271765</v>
      </c>
      <c r="D5" s="11">
        <v>1.9073820828067955E-3</v>
      </c>
      <c r="E5" s="11">
        <v>0.87323943661971826</v>
      </c>
      <c r="G5" t="str">
        <f t="shared" si="4"/>
        <v>EUR1</v>
      </c>
      <c r="H5">
        <f t="shared" si="8"/>
        <v>5</v>
      </c>
      <c r="I5">
        <f t="shared" si="5"/>
        <v>9</v>
      </c>
      <c r="J5">
        <f t="shared" si="6"/>
        <v>4</v>
      </c>
      <c r="K5">
        <f t="shared" si="7"/>
        <v>9</v>
      </c>
      <c r="L5">
        <v>1000</v>
      </c>
      <c r="M5">
        <f t="shared" si="9"/>
        <v>1010.7</v>
      </c>
      <c r="N5">
        <f t="shared" si="10"/>
        <v>1</v>
      </c>
      <c r="O5">
        <f t="shared" si="11"/>
        <v>8</v>
      </c>
      <c r="Q5" s="14" t="s">
        <v>91</v>
      </c>
      <c r="R5" s="15">
        <v>8807003</v>
      </c>
      <c r="S5" s="14" t="s">
        <v>92</v>
      </c>
      <c r="T5" s="15">
        <v>18</v>
      </c>
      <c r="U5" s="14" t="s">
        <v>93</v>
      </c>
      <c r="V5" s="15">
        <v>4</v>
      </c>
      <c r="W5" s="14" t="s">
        <v>94</v>
      </c>
      <c r="X5" s="15">
        <v>18</v>
      </c>
      <c r="Y5" s="14" t="s">
        <v>95</v>
      </c>
      <c r="Z5" s="15">
        <v>0</v>
      </c>
      <c r="AA5" s="14" t="s">
        <v>96</v>
      </c>
      <c r="AB5" s="15" t="s">
        <v>97</v>
      </c>
      <c r="AD5" s="14" t="s">
        <v>91</v>
      </c>
      <c r="AE5" s="15">
        <v>1040895</v>
      </c>
      <c r="AF5" s="14" t="s">
        <v>92</v>
      </c>
      <c r="AG5" s="15">
        <v>18</v>
      </c>
      <c r="AH5" s="14" t="s">
        <v>93</v>
      </c>
      <c r="AI5" s="15">
        <v>4</v>
      </c>
      <c r="AJ5" s="14" t="s">
        <v>94</v>
      </c>
      <c r="AK5" s="15">
        <v>18</v>
      </c>
      <c r="AL5" s="14" t="s">
        <v>95</v>
      </c>
      <c r="AM5" s="15">
        <v>0</v>
      </c>
      <c r="AN5" s="14" t="s">
        <v>96</v>
      </c>
      <c r="AO5" s="15" t="s">
        <v>206</v>
      </c>
    </row>
    <row r="6" spans="1:41" ht="18.600000000000001" thickBot="1" x14ac:dyDescent="0.35">
      <c r="A6" t="s">
        <v>69</v>
      </c>
      <c r="B6" s="11">
        <v>6.6417481241835157E-5</v>
      </c>
      <c r="C6" s="11">
        <v>0.33507259191271765</v>
      </c>
      <c r="D6" s="11">
        <v>1.329547696451393E-3</v>
      </c>
      <c r="E6" s="11">
        <v>0.87323943661971826</v>
      </c>
      <c r="G6" t="str">
        <f t="shared" si="4"/>
        <v>EUR2</v>
      </c>
      <c r="H6">
        <f t="shared" si="8"/>
        <v>3</v>
      </c>
      <c r="I6">
        <f t="shared" si="5"/>
        <v>9</v>
      </c>
      <c r="J6">
        <f t="shared" si="6"/>
        <v>3</v>
      </c>
      <c r="K6">
        <f t="shared" si="7"/>
        <v>9</v>
      </c>
      <c r="L6">
        <v>1000</v>
      </c>
      <c r="M6">
        <f t="shared" si="9"/>
        <v>1013.7</v>
      </c>
      <c r="N6">
        <f t="shared" si="10"/>
        <v>1</v>
      </c>
      <c r="O6">
        <f t="shared" si="11"/>
        <v>7</v>
      </c>
      <c r="Q6" s="12"/>
      <c r="AD6" s="12"/>
    </row>
    <row r="7" spans="1:41" ht="15" thickBot="1" x14ac:dyDescent="0.35">
      <c r="A7" t="s">
        <v>70</v>
      </c>
      <c r="B7" s="11">
        <v>1.6780645639218065E-3</v>
      </c>
      <c r="C7" s="11">
        <v>0.16663312875171488</v>
      </c>
      <c r="D7" s="11">
        <v>1.4148789728122089E-2</v>
      </c>
      <c r="E7" s="11">
        <v>0.971830985915493</v>
      </c>
      <c r="G7" t="str">
        <f t="shared" si="4"/>
        <v>EUR3</v>
      </c>
      <c r="H7">
        <f t="shared" si="8"/>
        <v>10</v>
      </c>
      <c r="I7">
        <f t="shared" si="5"/>
        <v>2</v>
      </c>
      <c r="J7">
        <f t="shared" si="6"/>
        <v>9</v>
      </c>
      <c r="K7">
        <f t="shared" si="7"/>
        <v>2</v>
      </c>
      <c r="L7">
        <v>1000</v>
      </c>
      <c r="M7">
        <f t="shared" si="9"/>
        <v>1014.7</v>
      </c>
      <c r="N7">
        <f t="shared" si="10"/>
        <v>1</v>
      </c>
      <c r="O7">
        <f t="shared" si="11"/>
        <v>6</v>
      </c>
      <c r="Q7" s="16" t="s">
        <v>98</v>
      </c>
      <c r="R7" s="16" t="s">
        <v>99</v>
      </c>
      <c r="S7" s="16" t="s">
        <v>100</v>
      </c>
      <c r="T7" s="16" t="s">
        <v>101</v>
      </c>
      <c r="U7" s="16" t="s">
        <v>102</v>
      </c>
      <c r="V7" s="16" t="s">
        <v>103</v>
      </c>
      <c r="AD7" s="16" t="s">
        <v>98</v>
      </c>
      <c r="AE7" s="16" t="s">
        <v>99</v>
      </c>
      <c r="AF7" s="16" t="s">
        <v>100</v>
      </c>
      <c r="AG7" s="16" t="s">
        <v>101</v>
      </c>
      <c r="AH7" s="16" t="s">
        <v>102</v>
      </c>
      <c r="AI7" s="16" t="s">
        <v>103</v>
      </c>
    </row>
    <row r="8" spans="1:41" ht="15" thickBot="1" x14ac:dyDescent="0.35">
      <c r="A8" t="s">
        <v>72</v>
      </c>
      <c r="B8" s="11">
        <v>7.7006083491464924E-3</v>
      </c>
      <c r="C8" s="11">
        <v>0.32338083338177737</v>
      </c>
      <c r="D8" s="11">
        <v>4.6518294329207927E-2</v>
      </c>
      <c r="E8" s="11">
        <v>0.88888888888888884</v>
      </c>
      <c r="G8" t="str">
        <f t="shared" si="4"/>
        <v>TOUR1</v>
      </c>
      <c r="H8">
        <f t="shared" si="8"/>
        <v>14</v>
      </c>
      <c r="I8">
        <f t="shared" si="5"/>
        <v>7</v>
      </c>
      <c r="J8">
        <f t="shared" si="6"/>
        <v>10</v>
      </c>
      <c r="K8">
        <f t="shared" si="7"/>
        <v>6</v>
      </c>
      <c r="L8">
        <v>1000</v>
      </c>
      <c r="M8">
        <f t="shared" si="9"/>
        <v>1000.7</v>
      </c>
      <c r="N8">
        <f t="shared" si="10"/>
        <v>1</v>
      </c>
      <c r="O8">
        <f t="shared" si="11"/>
        <v>9</v>
      </c>
      <c r="Q8" s="16" t="s">
        <v>23</v>
      </c>
      <c r="R8" s="17">
        <v>18</v>
      </c>
      <c r="S8" s="17">
        <v>18</v>
      </c>
      <c r="T8" s="17">
        <v>17</v>
      </c>
      <c r="U8" s="17">
        <v>16</v>
      </c>
      <c r="V8" s="17">
        <v>1000</v>
      </c>
      <c r="X8">
        <f>19-R8</f>
        <v>1</v>
      </c>
      <c r="Y8">
        <f t="shared" ref="Y8:Y25" si="12">19-S8</f>
        <v>1</v>
      </c>
      <c r="Z8">
        <f t="shared" ref="Z8:Z25" si="13">19-T8</f>
        <v>2</v>
      </c>
      <c r="AA8">
        <f t="shared" ref="AA8:AA25" si="14">19-U8</f>
        <v>3</v>
      </c>
      <c r="AB8">
        <f>V8</f>
        <v>1000</v>
      </c>
      <c r="AD8" s="16" t="s">
        <v>23</v>
      </c>
      <c r="AE8" s="17">
        <v>1</v>
      </c>
      <c r="AF8" s="17">
        <v>1</v>
      </c>
      <c r="AG8" s="17">
        <v>2</v>
      </c>
      <c r="AH8" s="17">
        <v>3</v>
      </c>
      <c r="AI8" s="17">
        <v>1000</v>
      </c>
    </row>
    <row r="9" spans="1:41" ht="15" thickBot="1" x14ac:dyDescent="0.35">
      <c r="A9" t="s">
        <v>71</v>
      </c>
      <c r="B9" s="11">
        <v>1.1041750201851325E-2</v>
      </c>
      <c r="C9" s="11">
        <v>0.42779263194649858</v>
      </c>
      <c r="D9" s="11">
        <v>8.4623886891975628E-2</v>
      </c>
      <c r="E9" s="11">
        <v>0.77777777777777779</v>
      </c>
      <c r="G9" t="str">
        <f t="shared" si="4"/>
        <v>TOUR2</v>
      </c>
      <c r="H9">
        <f t="shared" si="8"/>
        <v>16</v>
      </c>
      <c r="I9">
        <f t="shared" si="5"/>
        <v>11</v>
      </c>
      <c r="J9">
        <f t="shared" si="6"/>
        <v>12</v>
      </c>
      <c r="K9">
        <f t="shared" si="7"/>
        <v>11</v>
      </c>
      <c r="L9">
        <v>1000</v>
      </c>
      <c r="M9">
        <f t="shared" si="9"/>
        <v>987.7</v>
      </c>
      <c r="N9">
        <f t="shared" si="10"/>
        <v>1</v>
      </c>
      <c r="O9">
        <f t="shared" si="11"/>
        <v>12</v>
      </c>
      <c r="Q9" s="16" t="s">
        <v>24</v>
      </c>
      <c r="R9" s="17">
        <v>17</v>
      </c>
      <c r="S9" s="17">
        <v>14</v>
      </c>
      <c r="T9" s="17">
        <v>18</v>
      </c>
      <c r="U9" s="17">
        <v>18</v>
      </c>
      <c r="V9" s="17">
        <v>1000</v>
      </c>
      <c r="X9">
        <f t="shared" ref="X9:X25" si="15">19-R9</f>
        <v>2</v>
      </c>
      <c r="Y9">
        <f t="shared" si="12"/>
        <v>5</v>
      </c>
      <c r="Z9">
        <f t="shared" si="13"/>
        <v>1</v>
      </c>
      <c r="AA9">
        <f t="shared" si="14"/>
        <v>1</v>
      </c>
      <c r="AB9">
        <f t="shared" ref="AB9:AB25" si="16">V9</f>
        <v>1000</v>
      </c>
      <c r="AD9" s="16" t="s">
        <v>24</v>
      </c>
      <c r="AE9" s="17">
        <v>2</v>
      </c>
      <c r="AF9" s="17">
        <v>5</v>
      </c>
      <c r="AG9" s="17">
        <v>1</v>
      </c>
      <c r="AH9" s="17">
        <v>1</v>
      </c>
      <c r="AI9" s="17">
        <v>1000</v>
      </c>
    </row>
    <row r="10" spans="1:41" ht="15" thickBot="1" x14ac:dyDescent="0.35">
      <c r="A10" t="s">
        <v>73</v>
      </c>
      <c r="B10" s="11">
        <v>8.2612198408293386E-3</v>
      </c>
      <c r="C10" s="11">
        <v>0.32338083338177737</v>
      </c>
      <c r="D10" s="11">
        <v>4.9472060742674101E-2</v>
      </c>
      <c r="E10" s="11">
        <v>0.88888888888888884</v>
      </c>
      <c r="G10" t="str">
        <f t="shared" si="4"/>
        <v>TOUR3</v>
      </c>
      <c r="H10">
        <f t="shared" si="8"/>
        <v>15</v>
      </c>
      <c r="I10">
        <f t="shared" si="5"/>
        <v>7</v>
      </c>
      <c r="J10">
        <f t="shared" si="6"/>
        <v>11</v>
      </c>
      <c r="K10">
        <f t="shared" si="7"/>
        <v>6</v>
      </c>
      <c r="L10">
        <v>1000</v>
      </c>
      <c r="M10">
        <f t="shared" si="9"/>
        <v>998.7</v>
      </c>
      <c r="N10">
        <f t="shared" si="10"/>
        <v>1</v>
      </c>
      <c r="O10">
        <f t="shared" si="11"/>
        <v>11</v>
      </c>
      <c r="Q10" s="16" t="s">
        <v>25</v>
      </c>
      <c r="R10" s="17">
        <v>5</v>
      </c>
      <c r="S10" s="17">
        <v>9</v>
      </c>
      <c r="T10" s="17">
        <v>4</v>
      </c>
      <c r="U10" s="17">
        <v>9</v>
      </c>
      <c r="V10" s="17">
        <v>1000</v>
      </c>
      <c r="X10">
        <f t="shared" si="15"/>
        <v>14</v>
      </c>
      <c r="Y10">
        <f t="shared" si="12"/>
        <v>10</v>
      </c>
      <c r="Z10">
        <f t="shared" si="13"/>
        <v>15</v>
      </c>
      <c r="AA10">
        <f t="shared" si="14"/>
        <v>10</v>
      </c>
      <c r="AB10">
        <f t="shared" si="16"/>
        <v>1000</v>
      </c>
      <c r="AD10" s="16" t="s">
        <v>25</v>
      </c>
      <c r="AE10" s="17">
        <v>14</v>
      </c>
      <c r="AF10" s="17">
        <v>10</v>
      </c>
      <c r="AG10" s="17">
        <v>15</v>
      </c>
      <c r="AH10" s="17">
        <v>10</v>
      </c>
      <c r="AI10" s="17">
        <v>1000</v>
      </c>
    </row>
    <row r="11" spans="1:41" ht="15" thickBot="1" x14ac:dyDescent="0.35">
      <c r="A11" t="s">
        <v>74</v>
      </c>
      <c r="B11" s="11">
        <v>1.1956846542759821E-4</v>
      </c>
      <c r="C11" s="11">
        <v>0.27339403034824117</v>
      </c>
      <c r="D11" s="11">
        <v>3.9035105823419253E-3</v>
      </c>
      <c r="E11" s="11">
        <v>0.91935483870967738</v>
      </c>
      <c r="G11" t="str">
        <f t="shared" si="4"/>
        <v>WINTER1</v>
      </c>
      <c r="H11">
        <f t="shared" si="8"/>
        <v>4</v>
      </c>
      <c r="I11">
        <f t="shared" si="5"/>
        <v>5</v>
      </c>
      <c r="J11">
        <f t="shared" si="6"/>
        <v>5</v>
      </c>
      <c r="K11">
        <f t="shared" si="7"/>
        <v>5</v>
      </c>
      <c r="L11">
        <v>1000</v>
      </c>
      <c r="M11">
        <f t="shared" si="9"/>
        <v>1018.7</v>
      </c>
      <c r="N11">
        <f t="shared" si="10"/>
        <v>1</v>
      </c>
      <c r="O11">
        <f t="shared" si="11"/>
        <v>3</v>
      </c>
      <c r="Q11" s="16" t="s">
        <v>26</v>
      </c>
      <c r="R11" s="17">
        <v>3</v>
      </c>
      <c r="S11" s="17">
        <v>9</v>
      </c>
      <c r="T11" s="17">
        <v>3</v>
      </c>
      <c r="U11" s="17">
        <v>9</v>
      </c>
      <c r="V11" s="17">
        <v>1000</v>
      </c>
      <c r="X11">
        <f t="shared" si="15"/>
        <v>16</v>
      </c>
      <c r="Y11">
        <f t="shared" si="12"/>
        <v>10</v>
      </c>
      <c r="Z11">
        <f t="shared" si="13"/>
        <v>16</v>
      </c>
      <c r="AA11">
        <f t="shared" si="14"/>
        <v>10</v>
      </c>
      <c r="AB11">
        <f t="shared" si="16"/>
        <v>1000</v>
      </c>
      <c r="AD11" s="16" t="s">
        <v>26</v>
      </c>
      <c r="AE11" s="17">
        <v>16</v>
      </c>
      <c r="AF11" s="17">
        <v>10</v>
      </c>
      <c r="AG11" s="17">
        <v>16</v>
      </c>
      <c r="AH11" s="17">
        <v>10</v>
      </c>
      <c r="AI11" s="17">
        <v>1000</v>
      </c>
    </row>
    <row r="12" spans="1:41" ht="15" thickBot="1" x14ac:dyDescent="0.35">
      <c r="A12" t="s">
        <v>75</v>
      </c>
      <c r="B12" s="11">
        <v>1.89958089558201E-4</v>
      </c>
      <c r="C12" s="11">
        <v>0.44280744277004763</v>
      </c>
      <c r="D12" s="11">
        <v>1.3772712209167608E-2</v>
      </c>
      <c r="E12" s="11">
        <v>0.73529411764705888</v>
      </c>
      <c r="G12" t="str">
        <f t="shared" si="4"/>
        <v>WINTER2</v>
      </c>
      <c r="H12">
        <f t="shared" si="8"/>
        <v>6</v>
      </c>
      <c r="I12">
        <f t="shared" si="5"/>
        <v>12</v>
      </c>
      <c r="J12">
        <f t="shared" si="6"/>
        <v>8</v>
      </c>
      <c r="K12">
        <f t="shared" si="7"/>
        <v>12</v>
      </c>
      <c r="L12">
        <v>1000</v>
      </c>
      <c r="M12">
        <f t="shared" si="9"/>
        <v>999.7</v>
      </c>
      <c r="N12">
        <f t="shared" si="10"/>
        <v>1</v>
      </c>
      <c r="O12">
        <f t="shared" si="11"/>
        <v>10</v>
      </c>
      <c r="Q12" s="16" t="s">
        <v>27</v>
      </c>
      <c r="R12" s="17">
        <v>10</v>
      </c>
      <c r="S12" s="17">
        <v>2</v>
      </c>
      <c r="T12" s="17">
        <v>9</v>
      </c>
      <c r="U12" s="17">
        <v>2</v>
      </c>
      <c r="V12" s="17">
        <v>1000</v>
      </c>
      <c r="X12">
        <f t="shared" si="15"/>
        <v>9</v>
      </c>
      <c r="Y12">
        <f t="shared" si="12"/>
        <v>17</v>
      </c>
      <c r="Z12">
        <f t="shared" si="13"/>
        <v>10</v>
      </c>
      <c r="AA12">
        <f t="shared" si="14"/>
        <v>17</v>
      </c>
      <c r="AB12">
        <f t="shared" si="16"/>
        <v>1000</v>
      </c>
      <c r="AD12" s="16" t="s">
        <v>27</v>
      </c>
      <c r="AE12" s="17">
        <v>9</v>
      </c>
      <c r="AF12" s="17">
        <v>17</v>
      </c>
      <c r="AG12" s="17">
        <v>10</v>
      </c>
      <c r="AH12" s="17">
        <v>17</v>
      </c>
      <c r="AI12" s="17">
        <v>1000</v>
      </c>
    </row>
    <row r="13" spans="1:41" ht="15" thickBot="1" x14ac:dyDescent="0.35">
      <c r="A13" t="s">
        <v>76</v>
      </c>
      <c r="B13" s="11">
        <v>4.8392805007664681E-5</v>
      </c>
      <c r="C13" s="11">
        <v>0.31722063428725772</v>
      </c>
      <c r="D13" s="11">
        <v>7.1662621601402388E-4</v>
      </c>
      <c r="E13" s="11">
        <v>0.88888888888888884</v>
      </c>
      <c r="G13" t="str">
        <f t="shared" si="4"/>
        <v>EUR4</v>
      </c>
      <c r="H13">
        <f t="shared" si="8"/>
        <v>2</v>
      </c>
      <c r="I13">
        <f t="shared" si="5"/>
        <v>6</v>
      </c>
      <c r="J13">
        <f t="shared" si="6"/>
        <v>2</v>
      </c>
      <c r="K13">
        <f t="shared" si="7"/>
        <v>6</v>
      </c>
      <c r="L13">
        <v>1000</v>
      </c>
      <c r="M13">
        <f t="shared" si="9"/>
        <v>1021.7</v>
      </c>
      <c r="N13">
        <f t="shared" si="10"/>
        <v>1</v>
      </c>
      <c r="O13">
        <f t="shared" si="11"/>
        <v>2</v>
      </c>
      <c r="Q13" s="16" t="s">
        <v>28</v>
      </c>
      <c r="R13" s="17">
        <v>14</v>
      </c>
      <c r="S13" s="17">
        <v>7</v>
      </c>
      <c r="T13" s="17">
        <v>10</v>
      </c>
      <c r="U13" s="17">
        <v>6</v>
      </c>
      <c r="V13" s="17">
        <v>1000</v>
      </c>
      <c r="X13">
        <f t="shared" si="15"/>
        <v>5</v>
      </c>
      <c r="Y13">
        <f t="shared" si="12"/>
        <v>12</v>
      </c>
      <c r="Z13">
        <f t="shared" si="13"/>
        <v>9</v>
      </c>
      <c r="AA13">
        <f t="shared" si="14"/>
        <v>13</v>
      </c>
      <c r="AB13">
        <f t="shared" si="16"/>
        <v>1000</v>
      </c>
      <c r="AD13" s="16" t="s">
        <v>28</v>
      </c>
      <c r="AE13" s="17">
        <v>5</v>
      </c>
      <c r="AF13" s="17">
        <v>12</v>
      </c>
      <c r="AG13" s="17">
        <v>9</v>
      </c>
      <c r="AH13" s="17">
        <v>13</v>
      </c>
      <c r="AI13" s="17">
        <v>1000</v>
      </c>
    </row>
    <row r="14" spans="1:41" ht="15" thickBot="1" x14ac:dyDescent="0.35">
      <c r="A14" t="s">
        <v>77</v>
      </c>
      <c r="B14" s="11">
        <v>0</v>
      </c>
      <c r="C14" s="11">
        <v>0</v>
      </c>
      <c r="D14" s="11">
        <v>0</v>
      </c>
      <c r="E14" s="11">
        <v>1</v>
      </c>
      <c r="G14" t="str">
        <f t="shared" si="4"/>
        <v>EUR5</v>
      </c>
      <c r="H14">
        <f t="shared" si="8"/>
        <v>1</v>
      </c>
      <c r="I14">
        <f t="shared" si="5"/>
        <v>1</v>
      </c>
      <c r="J14">
        <f t="shared" si="6"/>
        <v>1</v>
      </c>
      <c r="K14">
        <f t="shared" si="7"/>
        <v>1</v>
      </c>
      <c r="L14">
        <v>1000</v>
      </c>
      <c r="M14">
        <f t="shared" si="9"/>
        <v>1033.7</v>
      </c>
      <c r="N14">
        <f t="shared" si="10"/>
        <v>1</v>
      </c>
      <c r="O14">
        <f t="shared" si="11"/>
        <v>1</v>
      </c>
      <c r="Q14" s="16" t="s">
        <v>29</v>
      </c>
      <c r="R14" s="17">
        <v>16</v>
      </c>
      <c r="S14" s="17">
        <v>11</v>
      </c>
      <c r="T14" s="17">
        <v>12</v>
      </c>
      <c r="U14" s="17">
        <v>11</v>
      </c>
      <c r="V14" s="17">
        <v>1000</v>
      </c>
      <c r="X14">
        <f t="shared" si="15"/>
        <v>3</v>
      </c>
      <c r="Y14">
        <f t="shared" si="12"/>
        <v>8</v>
      </c>
      <c r="Z14">
        <f t="shared" si="13"/>
        <v>7</v>
      </c>
      <c r="AA14">
        <f t="shared" si="14"/>
        <v>8</v>
      </c>
      <c r="AB14">
        <f t="shared" si="16"/>
        <v>1000</v>
      </c>
      <c r="AD14" s="16" t="s">
        <v>29</v>
      </c>
      <c r="AE14" s="17">
        <v>3</v>
      </c>
      <c r="AF14" s="17">
        <v>8</v>
      </c>
      <c r="AG14" s="17">
        <v>7</v>
      </c>
      <c r="AH14" s="17">
        <v>8</v>
      </c>
      <c r="AI14" s="17">
        <v>1000</v>
      </c>
    </row>
    <row r="15" spans="1:41" ht="15" thickBot="1" x14ac:dyDescent="0.35">
      <c r="A15" t="s">
        <v>78</v>
      </c>
      <c r="B15" s="11">
        <v>2.7105272093039022E-3</v>
      </c>
      <c r="C15" s="11">
        <v>0.48682374701557329</v>
      </c>
      <c r="D15" s="11">
        <v>0.19630856073595085</v>
      </c>
      <c r="E15" s="11">
        <v>0.6228070175438597</v>
      </c>
      <c r="G15" t="str">
        <f t="shared" si="4"/>
        <v>WINTER3</v>
      </c>
      <c r="H15">
        <f t="shared" si="8"/>
        <v>13</v>
      </c>
      <c r="I15">
        <f t="shared" si="5"/>
        <v>13</v>
      </c>
      <c r="J15">
        <f t="shared" si="6"/>
        <v>15</v>
      </c>
      <c r="K15">
        <f t="shared" si="7"/>
        <v>13</v>
      </c>
      <c r="L15">
        <v>1000</v>
      </c>
      <c r="M15">
        <f t="shared" si="9"/>
        <v>983.6</v>
      </c>
      <c r="N15">
        <f t="shared" si="10"/>
        <v>1</v>
      </c>
      <c r="O15">
        <f t="shared" si="11"/>
        <v>14</v>
      </c>
      <c r="Q15" s="16" t="s">
        <v>30</v>
      </c>
      <c r="R15" s="17">
        <v>15</v>
      </c>
      <c r="S15" s="17">
        <v>7</v>
      </c>
      <c r="T15" s="17">
        <v>11</v>
      </c>
      <c r="U15" s="17">
        <v>6</v>
      </c>
      <c r="V15" s="17">
        <v>1000</v>
      </c>
      <c r="X15">
        <f t="shared" si="15"/>
        <v>4</v>
      </c>
      <c r="Y15">
        <f t="shared" si="12"/>
        <v>12</v>
      </c>
      <c r="Z15">
        <f t="shared" si="13"/>
        <v>8</v>
      </c>
      <c r="AA15">
        <f t="shared" si="14"/>
        <v>13</v>
      </c>
      <c r="AB15">
        <f t="shared" si="16"/>
        <v>1000</v>
      </c>
      <c r="AD15" s="16" t="s">
        <v>30</v>
      </c>
      <c r="AE15" s="17">
        <v>4</v>
      </c>
      <c r="AF15" s="17">
        <v>12</v>
      </c>
      <c r="AG15" s="17">
        <v>8</v>
      </c>
      <c r="AH15" s="17">
        <v>13</v>
      </c>
      <c r="AI15" s="17">
        <v>1000</v>
      </c>
    </row>
    <row r="16" spans="1:41" ht="15" thickBot="1" x14ac:dyDescent="0.35">
      <c r="A16" t="s">
        <v>79</v>
      </c>
      <c r="B16" s="11">
        <v>1.987146951703159E-3</v>
      </c>
      <c r="C16" s="11">
        <v>0.49441846610364582</v>
      </c>
      <c r="D16" s="11">
        <v>0.14209623039819419</v>
      </c>
      <c r="E16" s="11">
        <v>0.58771929824561409</v>
      </c>
      <c r="G16" t="str">
        <f t="shared" si="4"/>
        <v>WINTER4</v>
      </c>
      <c r="H16">
        <f t="shared" si="8"/>
        <v>11</v>
      </c>
      <c r="I16">
        <f t="shared" si="5"/>
        <v>15</v>
      </c>
      <c r="J16">
        <f t="shared" si="6"/>
        <v>14</v>
      </c>
      <c r="K16">
        <f t="shared" si="7"/>
        <v>14</v>
      </c>
      <c r="L16">
        <v>1000</v>
      </c>
      <c r="M16">
        <f t="shared" si="9"/>
        <v>983.6</v>
      </c>
      <c r="N16">
        <f t="shared" si="10"/>
        <v>1</v>
      </c>
      <c r="O16">
        <f t="shared" si="11"/>
        <v>14</v>
      </c>
      <c r="Q16" s="16" t="s">
        <v>31</v>
      </c>
      <c r="R16" s="17">
        <v>4</v>
      </c>
      <c r="S16" s="17">
        <v>5</v>
      </c>
      <c r="T16" s="17">
        <v>5</v>
      </c>
      <c r="U16" s="17">
        <v>5</v>
      </c>
      <c r="V16" s="17">
        <v>1000</v>
      </c>
      <c r="X16">
        <f t="shared" si="15"/>
        <v>15</v>
      </c>
      <c r="Y16">
        <f t="shared" si="12"/>
        <v>14</v>
      </c>
      <c r="Z16">
        <f t="shared" si="13"/>
        <v>14</v>
      </c>
      <c r="AA16">
        <f t="shared" si="14"/>
        <v>14</v>
      </c>
      <c r="AB16">
        <f t="shared" si="16"/>
        <v>1000</v>
      </c>
      <c r="AD16" s="16" t="s">
        <v>31</v>
      </c>
      <c r="AE16" s="17">
        <v>15</v>
      </c>
      <c r="AF16" s="17">
        <v>14</v>
      </c>
      <c r="AG16" s="17">
        <v>14</v>
      </c>
      <c r="AH16" s="17">
        <v>14</v>
      </c>
      <c r="AI16" s="17">
        <v>1000</v>
      </c>
    </row>
    <row r="17" spans="1:35" ht="15" thickBot="1" x14ac:dyDescent="0.35">
      <c r="A17" t="s">
        <v>80</v>
      </c>
      <c r="B17" s="11">
        <v>2.2114207322657029E-3</v>
      </c>
      <c r="C17" s="11">
        <v>0.50213022382940509</v>
      </c>
      <c r="D17" s="11">
        <v>0.20877624505889411</v>
      </c>
      <c r="E17" s="11">
        <v>0.49122807017543857</v>
      </c>
      <c r="G17" t="str">
        <f t="shared" si="4"/>
        <v>WINTER5</v>
      </c>
      <c r="H17">
        <f t="shared" si="8"/>
        <v>12</v>
      </c>
      <c r="I17">
        <f t="shared" si="5"/>
        <v>17</v>
      </c>
      <c r="J17">
        <f t="shared" si="6"/>
        <v>16</v>
      </c>
      <c r="K17">
        <f t="shared" si="7"/>
        <v>17</v>
      </c>
      <c r="L17">
        <v>1000</v>
      </c>
      <c r="M17">
        <f t="shared" si="9"/>
        <v>974.6</v>
      </c>
      <c r="N17">
        <f t="shared" si="10"/>
        <v>1</v>
      </c>
      <c r="O17">
        <f t="shared" si="11"/>
        <v>16</v>
      </c>
      <c r="Q17" s="16" t="s">
        <v>32</v>
      </c>
      <c r="R17" s="17">
        <v>6</v>
      </c>
      <c r="S17" s="17">
        <v>12</v>
      </c>
      <c r="T17" s="17">
        <v>8</v>
      </c>
      <c r="U17" s="17">
        <v>12</v>
      </c>
      <c r="V17" s="17">
        <v>1000</v>
      </c>
      <c r="X17">
        <f t="shared" si="15"/>
        <v>13</v>
      </c>
      <c r="Y17">
        <f t="shared" si="12"/>
        <v>7</v>
      </c>
      <c r="Z17">
        <f t="shared" si="13"/>
        <v>11</v>
      </c>
      <c r="AA17">
        <f t="shared" si="14"/>
        <v>7</v>
      </c>
      <c r="AB17">
        <f t="shared" si="16"/>
        <v>1000</v>
      </c>
      <c r="AD17" s="16" t="s">
        <v>32</v>
      </c>
      <c r="AE17" s="17">
        <v>13</v>
      </c>
      <c r="AF17" s="17">
        <v>7</v>
      </c>
      <c r="AG17" s="17">
        <v>11</v>
      </c>
      <c r="AH17" s="17">
        <v>7</v>
      </c>
      <c r="AI17" s="17">
        <v>1000</v>
      </c>
    </row>
    <row r="18" spans="1:35" ht="15" thickBot="1" x14ac:dyDescent="0.35">
      <c r="A18" t="s">
        <v>81</v>
      </c>
      <c r="B18" s="11">
        <v>1.2623503844994542E-3</v>
      </c>
      <c r="C18" s="11">
        <v>0.50096940647062593</v>
      </c>
      <c r="D18" s="11">
        <v>0.10866960514087169</v>
      </c>
      <c r="E18" s="11">
        <v>0.53508771929824561</v>
      </c>
      <c r="G18" t="str">
        <f t="shared" si="4"/>
        <v>WINTER6</v>
      </c>
      <c r="H18">
        <f t="shared" si="8"/>
        <v>8</v>
      </c>
      <c r="I18">
        <f t="shared" si="5"/>
        <v>16</v>
      </c>
      <c r="J18">
        <f t="shared" si="6"/>
        <v>13</v>
      </c>
      <c r="K18">
        <f t="shared" si="7"/>
        <v>15</v>
      </c>
      <c r="L18">
        <v>1000</v>
      </c>
      <c r="M18">
        <f t="shared" si="9"/>
        <v>985.6</v>
      </c>
      <c r="N18">
        <f t="shared" si="10"/>
        <v>1</v>
      </c>
      <c r="O18">
        <f t="shared" si="11"/>
        <v>13</v>
      </c>
      <c r="Q18" s="16" t="s">
        <v>33</v>
      </c>
      <c r="R18" s="17">
        <v>2</v>
      </c>
      <c r="S18" s="17">
        <v>6</v>
      </c>
      <c r="T18" s="17">
        <v>2</v>
      </c>
      <c r="U18" s="17">
        <v>6</v>
      </c>
      <c r="V18" s="17">
        <v>1000</v>
      </c>
      <c r="X18">
        <f t="shared" si="15"/>
        <v>17</v>
      </c>
      <c r="Y18">
        <f t="shared" si="12"/>
        <v>13</v>
      </c>
      <c r="Z18">
        <f t="shared" si="13"/>
        <v>17</v>
      </c>
      <c r="AA18">
        <f t="shared" si="14"/>
        <v>13</v>
      </c>
      <c r="AB18">
        <f t="shared" si="16"/>
        <v>1000</v>
      </c>
      <c r="AD18" s="16" t="s">
        <v>33</v>
      </c>
      <c r="AE18" s="17">
        <v>17</v>
      </c>
      <c r="AF18" s="17">
        <v>13</v>
      </c>
      <c r="AG18" s="17">
        <v>17</v>
      </c>
      <c r="AH18" s="17">
        <v>13</v>
      </c>
      <c r="AI18" s="17">
        <v>1000</v>
      </c>
    </row>
    <row r="19" spans="1:35" ht="15" thickBot="1" x14ac:dyDescent="0.35">
      <c r="A19" t="s">
        <v>82</v>
      </c>
      <c r="B19" s="11">
        <v>1.2725694698001826E-3</v>
      </c>
      <c r="C19" s="11">
        <v>0.25370813170246248</v>
      </c>
      <c r="D19" s="11">
        <v>8.1932568195857858E-3</v>
      </c>
      <c r="E19" s="11">
        <v>0.93333333333333335</v>
      </c>
      <c r="G19" t="str">
        <f t="shared" si="4"/>
        <v>LIB</v>
      </c>
      <c r="H19">
        <f t="shared" si="8"/>
        <v>9</v>
      </c>
      <c r="I19">
        <f t="shared" si="5"/>
        <v>3</v>
      </c>
      <c r="J19">
        <f t="shared" si="6"/>
        <v>7</v>
      </c>
      <c r="K19">
        <f t="shared" si="7"/>
        <v>3</v>
      </c>
      <c r="L19">
        <v>1000</v>
      </c>
      <c r="M19">
        <f t="shared" si="9"/>
        <v>1015.7</v>
      </c>
      <c r="N19">
        <f t="shared" si="10"/>
        <v>1</v>
      </c>
      <c r="O19">
        <f t="shared" si="11"/>
        <v>5</v>
      </c>
      <c r="Q19" s="16" t="s">
        <v>34</v>
      </c>
      <c r="R19" s="17">
        <v>1</v>
      </c>
      <c r="S19" s="17">
        <v>1</v>
      </c>
      <c r="T19" s="17">
        <v>1</v>
      </c>
      <c r="U19" s="17">
        <v>1</v>
      </c>
      <c r="V19" s="17">
        <v>1000</v>
      </c>
      <c r="X19">
        <f t="shared" si="15"/>
        <v>18</v>
      </c>
      <c r="Y19">
        <f t="shared" si="12"/>
        <v>18</v>
      </c>
      <c r="Z19">
        <f t="shared" si="13"/>
        <v>18</v>
      </c>
      <c r="AA19">
        <f t="shared" si="14"/>
        <v>18</v>
      </c>
      <c r="AB19">
        <f t="shared" si="16"/>
        <v>1000</v>
      </c>
      <c r="AD19" s="16" t="s">
        <v>34</v>
      </c>
      <c r="AE19" s="17">
        <v>18</v>
      </c>
      <c r="AF19" s="17">
        <v>18</v>
      </c>
      <c r="AG19" s="17">
        <v>18</v>
      </c>
      <c r="AH19" s="17">
        <v>18</v>
      </c>
      <c r="AI19" s="17">
        <v>1000</v>
      </c>
    </row>
    <row r="20" spans="1:35" ht="15" thickBot="1" x14ac:dyDescent="0.35">
      <c r="A20" t="s">
        <v>83</v>
      </c>
      <c r="B20" s="11">
        <v>9.6969449489375293E-4</v>
      </c>
      <c r="C20" s="11">
        <v>0.25370813170246248</v>
      </c>
      <c r="D20" s="11">
        <v>7.1401003473562331E-3</v>
      </c>
      <c r="E20" s="11">
        <v>0.93333333333333335</v>
      </c>
      <c r="G20" t="str">
        <f t="shared" si="4"/>
        <v>ARTI</v>
      </c>
      <c r="H20">
        <f t="shared" si="8"/>
        <v>7</v>
      </c>
      <c r="I20">
        <f t="shared" si="5"/>
        <v>3</v>
      </c>
      <c r="J20">
        <f t="shared" si="6"/>
        <v>6</v>
      </c>
      <c r="K20">
        <f t="shared" si="7"/>
        <v>3</v>
      </c>
      <c r="L20">
        <v>1000</v>
      </c>
      <c r="M20">
        <f t="shared" si="9"/>
        <v>1018.7</v>
      </c>
      <c r="N20">
        <f t="shared" si="10"/>
        <v>1</v>
      </c>
      <c r="O20">
        <f t="shared" si="11"/>
        <v>3</v>
      </c>
      <c r="Q20" s="16" t="s">
        <v>35</v>
      </c>
      <c r="R20" s="17">
        <v>13</v>
      </c>
      <c r="S20" s="17">
        <v>13</v>
      </c>
      <c r="T20" s="17">
        <v>15</v>
      </c>
      <c r="U20" s="17">
        <v>13</v>
      </c>
      <c r="V20" s="17">
        <v>1000</v>
      </c>
      <c r="X20">
        <f t="shared" si="15"/>
        <v>6</v>
      </c>
      <c r="Y20">
        <f t="shared" si="12"/>
        <v>6</v>
      </c>
      <c r="Z20">
        <f t="shared" si="13"/>
        <v>4</v>
      </c>
      <c r="AA20">
        <f t="shared" si="14"/>
        <v>6</v>
      </c>
      <c r="AB20">
        <f t="shared" si="16"/>
        <v>1000</v>
      </c>
      <c r="AD20" s="16" t="s">
        <v>35</v>
      </c>
      <c r="AE20" s="17">
        <v>6</v>
      </c>
      <c r="AF20" s="17">
        <v>6</v>
      </c>
      <c r="AG20" s="17">
        <v>4</v>
      </c>
      <c r="AH20" s="17">
        <v>6</v>
      </c>
      <c r="AI20" s="17">
        <v>1000</v>
      </c>
    </row>
    <row r="21" spans="1:35" ht="15" thickBot="1" x14ac:dyDescent="0.35">
      <c r="Q21" s="16" t="s">
        <v>36</v>
      </c>
      <c r="R21" s="17">
        <v>11</v>
      </c>
      <c r="S21" s="17">
        <v>15</v>
      </c>
      <c r="T21" s="17">
        <v>14</v>
      </c>
      <c r="U21" s="17">
        <v>14</v>
      </c>
      <c r="V21" s="17">
        <v>1000</v>
      </c>
      <c r="X21">
        <f t="shared" si="15"/>
        <v>8</v>
      </c>
      <c r="Y21">
        <f t="shared" si="12"/>
        <v>4</v>
      </c>
      <c r="Z21">
        <f t="shared" si="13"/>
        <v>5</v>
      </c>
      <c r="AA21">
        <f t="shared" si="14"/>
        <v>5</v>
      </c>
      <c r="AB21">
        <f t="shared" si="16"/>
        <v>1000</v>
      </c>
      <c r="AD21" s="16" t="s">
        <v>36</v>
      </c>
      <c r="AE21" s="17">
        <v>8</v>
      </c>
      <c r="AF21" s="17">
        <v>4</v>
      </c>
      <c r="AG21" s="17">
        <v>5</v>
      </c>
      <c r="AH21" s="17">
        <v>5</v>
      </c>
      <c r="AI21" s="17">
        <v>1000</v>
      </c>
    </row>
    <row r="22" spans="1:35" ht="15" thickBot="1" x14ac:dyDescent="0.35">
      <c r="A22" t="s">
        <v>89</v>
      </c>
      <c r="B22" s="8">
        <f t="shared" ref="B22:C22" si="17">CORREL($E$3:$E$20,B3:B20)</f>
        <v>-0.50924809648641267</v>
      </c>
      <c r="C22" s="8">
        <f t="shared" si="17"/>
        <v>-0.86102960093079806</v>
      </c>
      <c r="D22" s="8">
        <f>CORREL($E$3:$E$20,D3:D20)</f>
        <v>-0.85925060347823579</v>
      </c>
      <c r="E22" s="8">
        <f>CORREL($E$3:$E$20,E3:E20)</f>
        <v>1</v>
      </c>
      <c r="Q22" s="16" t="s">
        <v>37</v>
      </c>
      <c r="R22" s="17">
        <v>12</v>
      </c>
      <c r="S22" s="17">
        <v>17</v>
      </c>
      <c r="T22" s="17">
        <v>16</v>
      </c>
      <c r="U22" s="17">
        <v>17</v>
      </c>
      <c r="V22" s="17">
        <v>1000</v>
      </c>
      <c r="X22">
        <f t="shared" si="15"/>
        <v>7</v>
      </c>
      <c r="Y22">
        <f t="shared" si="12"/>
        <v>2</v>
      </c>
      <c r="Z22">
        <f t="shared" si="13"/>
        <v>3</v>
      </c>
      <c r="AA22">
        <f t="shared" si="14"/>
        <v>2</v>
      </c>
      <c r="AB22">
        <f t="shared" si="16"/>
        <v>1000</v>
      </c>
      <c r="AD22" s="16" t="s">
        <v>37</v>
      </c>
      <c r="AE22" s="17">
        <v>7</v>
      </c>
      <c r="AF22" s="17">
        <v>2</v>
      </c>
      <c r="AG22" s="17">
        <v>3</v>
      </c>
      <c r="AH22" s="17">
        <v>2</v>
      </c>
      <c r="AI22" s="17">
        <v>1000</v>
      </c>
    </row>
    <row r="23" spans="1:35" ht="15" thickBot="1" x14ac:dyDescent="0.35">
      <c r="Q23" s="16" t="s">
        <v>38</v>
      </c>
      <c r="R23" s="17">
        <v>8</v>
      </c>
      <c r="S23" s="17">
        <v>16</v>
      </c>
      <c r="T23" s="17">
        <v>13</v>
      </c>
      <c r="U23" s="17">
        <v>15</v>
      </c>
      <c r="V23" s="17">
        <v>1000</v>
      </c>
      <c r="X23">
        <f t="shared" si="15"/>
        <v>11</v>
      </c>
      <c r="Y23">
        <f t="shared" si="12"/>
        <v>3</v>
      </c>
      <c r="Z23">
        <f t="shared" si="13"/>
        <v>6</v>
      </c>
      <c r="AA23">
        <f t="shared" si="14"/>
        <v>4</v>
      </c>
      <c r="AB23">
        <f t="shared" si="16"/>
        <v>1000</v>
      </c>
      <c r="AD23" s="16" t="s">
        <v>38</v>
      </c>
      <c r="AE23" s="17">
        <v>11</v>
      </c>
      <c r="AF23" s="17">
        <v>3</v>
      </c>
      <c r="AG23" s="17">
        <v>6</v>
      </c>
      <c r="AH23" s="17">
        <v>4</v>
      </c>
      <c r="AI23" s="17">
        <v>1000</v>
      </c>
    </row>
    <row r="24" spans="1:35" ht="15" thickBot="1" x14ac:dyDescent="0.35">
      <c r="Q24" s="16" t="s">
        <v>39</v>
      </c>
      <c r="R24" s="17">
        <v>9</v>
      </c>
      <c r="S24" s="17">
        <v>3</v>
      </c>
      <c r="T24" s="17">
        <v>7</v>
      </c>
      <c r="U24" s="17">
        <v>3</v>
      </c>
      <c r="V24" s="17">
        <v>1000</v>
      </c>
      <c r="X24">
        <f t="shared" si="15"/>
        <v>10</v>
      </c>
      <c r="Y24">
        <f t="shared" si="12"/>
        <v>16</v>
      </c>
      <c r="Z24">
        <f t="shared" si="13"/>
        <v>12</v>
      </c>
      <c r="AA24">
        <f t="shared" si="14"/>
        <v>16</v>
      </c>
      <c r="AB24">
        <f t="shared" si="16"/>
        <v>1000</v>
      </c>
      <c r="AD24" s="16" t="s">
        <v>39</v>
      </c>
      <c r="AE24" s="17">
        <v>10</v>
      </c>
      <c r="AF24" s="17">
        <v>16</v>
      </c>
      <c r="AG24" s="17">
        <v>12</v>
      </c>
      <c r="AH24" s="17">
        <v>16</v>
      </c>
      <c r="AI24" s="17">
        <v>1000</v>
      </c>
    </row>
    <row r="25" spans="1:35" ht="15" thickBot="1" x14ac:dyDescent="0.35">
      <c r="Q25" s="16" t="s">
        <v>40</v>
      </c>
      <c r="R25" s="17">
        <v>7</v>
      </c>
      <c r="S25" s="17">
        <v>3</v>
      </c>
      <c r="T25" s="17">
        <v>6</v>
      </c>
      <c r="U25" s="17">
        <v>3</v>
      </c>
      <c r="V25" s="17">
        <v>1000</v>
      </c>
      <c r="X25">
        <f t="shared" si="15"/>
        <v>12</v>
      </c>
      <c r="Y25">
        <f t="shared" si="12"/>
        <v>16</v>
      </c>
      <c r="Z25">
        <f t="shared" si="13"/>
        <v>13</v>
      </c>
      <c r="AA25">
        <f t="shared" si="14"/>
        <v>16</v>
      </c>
      <c r="AB25">
        <f t="shared" si="16"/>
        <v>1000</v>
      </c>
      <c r="AD25" s="16" t="s">
        <v>40</v>
      </c>
      <c r="AE25" s="17">
        <v>12</v>
      </c>
      <c r="AF25" s="17">
        <v>16</v>
      </c>
      <c r="AG25" s="17">
        <v>13</v>
      </c>
      <c r="AH25" s="17">
        <v>16</v>
      </c>
      <c r="AI25" s="17">
        <v>1000</v>
      </c>
    </row>
    <row r="26" spans="1:35" ht="18.600000000000001" thickBot="1" x14ac:dyDescent="0.35">
      <c r="Q26" s="12"/>
      <c r="AD26" s="12"/>
    </row>
    <row r="27" spans="1:35" ht="15" thickBot="1" x14ac:dyDescent="0.35">
      <c r="Q27" s="16" t="s">
        <v>104</v>
      </c>
      <c r="R27" s="16" t="s">
        <v>99</v>
      </c>
      <c r="S27" s="16" t="s">
        <v>100</v>
      </c>
      <c r="T27" s="16" t="s">
        <v>101</v>
      </c>
      <c r="U27" s="16" t="s">
        <v>102</v>
      </c>
      <c r="AD27" s="16" t="s">
        <v>104</v>
      </c>
      <c r="AE27" s="16" t="s">
        <v>99</v>
      </c>
      <c r="AF27" s="16" t="s">
        <v>100</v>
      </c>
      <c r="AG27" s="16" t="s">
        <v>101</v>
      </c>
      <c r="AH27" s="16" t="s">
        <v>102</v>
      </c>
    </row>
    <row r="28" spans="1:35" ht="15" thickBot="1" x14ac:dyDescent="0.35">
      <c r="Q28" s="16" t="s">
        <v>105</v>
      </c>
      <c r="R28" s="17" t="s">
        <v>106</v>
      </c>
      <c r="S28" s="17" t="s">
        <v>107</v>
      </c>
      <c r="T28" s="17" t="s">
        <v>108</v>
      </c>
      <c r="U28" s="17" t="s">
        <v>109</v>
      </c>
      <c r="AD28" s="16" t="s">
        <v>105</v>
      </c>
      <c r="AE28" s="17" t="s">
        <v>207</v>
      </c>
      <c r="AF28" s="17" t="s">
        <v>106</v>
      </c>
      <c r="AG28" s="17" t="s">
        <v>106</v>
      </c>
      <c r="AH28" s="17" t="s">
        <v>208</v>
      </c>
    </row>
    <row r="29" spans="1:35" ht="15" thickBot="1" x14ac:dyDescent="0.35">
      <c r="Q29" s="16" t="s">
        <v>110</v>
      </c>
      <c r="R29" s="17" t="s">
        <v>111</v>
      </c>
      <c r="S29" s="17" t="s">
        <v>112</v>
      </c>
      <c r="T29" s="17" t="s">
        <v>113</v>
      </c>
      <c r="U29" s="17" t="s">
        <v>114</v>
      </c>
      <c r="AD29" s="16" t="s">
        <v>110</v>
      </c>
      <c r="AE29" s="17" t="s">
        <v>209</v>
      </c>
      <c r="AF29" s="17" t="s">
        <v>111</v>
      </c>
      <c r="AG29" s="17" t="s">
        <v>111</v>
      </c>
      <c r="AH29" s="17" t="s">
        <v>210</v>
      </c>
    </row>
    <row r="30" spans="1:35" ht="15" thickBot="1" x14ac:dyDescent="0.35">
      <c r="Q30" s="16" t="s">
        <v>115</v>
      </c>
      <c r="R30" s="17" t="s">
        <v>116</v>
      </c>
      <c r="S30" s="17" t="s">
        <v>117</v>
      </c>
      <c r="T30" s="17" t="s">
        <v>118</v>
      </c>
      <c r="U30" s="17" t="s">
        <v>119</v>
      </c>
      <c r="AD30" s="16" t="s">
        <v>115</v>
      </c>
      <c r="AE30" s="17" t="s">
        <v>211</v>
      </c>
      <c r="AF30" s="17" t="s">
        <v>116</v>
      </c>
      <c r="AG30" s="17" t="s">
        <v>116</v>
      </c>
      <c r="AH30" s="17" t="s">
        <v>212</v>
      </c>
    </row>
    <row r="31" spans="1:35" ht="15" thickBot="1" x14ac:dyDescent="0.35">
      <c r="Q31" s="16" t="s">
        <v>120</v>
      </c>
      <c r="R31" s="17" t="s">
        <v>121</v>
      </c>
      <c r="S31" s="17" t="s">
        <v>122</v>
      </c>
      <c r="T31" s="17" t="s">
        <v>123</v>
      </c>
      <c r="U31" s="17" t="s">
        <v>124</v>
      </c>
      <c r="AD31" s="16" t="s">
        <v>120</v>
      </c>
      <c r="AE31" s="17" t="s">
        <v>213</v>
      </c>
      <c r="AF31" s="17" t="s">
        <v>121</v>
      </c>
      <c r="AG31" s="17" t="s">
        <v>121</v>
      </c>
      <c r="AH31" s="17" t="s">
        <v>214</v>
      </c>
    </row>
    <row r="32" spans="1:35" ht="15" thickBot="1" x14ac:dyDescent="0.35">
      <c r="Q32" s="16" t="s">
        <v>125</v>
      </c>
      <c r="R32" s="17" t="s">
        <v>126</v>
      </c>
      <c r="S32" s="17" t="s">
        <v>127</v>
      </c>
      <c r="T32" s="17" t="s">
        <v>128</v>
      </c>
      <c r="U32" s="17" t="s">
        <v>129</v>
      </c>
      <c r="AD32" s="16" t="s">
        <v>125</v>
      </c>
      <c r="AE32" s="17" t="s">
        <v>215</v>
      </c>
      <c r="AF32" s="17" t="s">
        <v>126</v>
      </c>
      <c r="AG32" s="17" t="s">
        <v>126</v>
      </c>
      <c r="AH32" s="17" t="s">
        <v>216</v>
      </c>
    </row>
    <row r="33" spans="17:34" ht="15" thickBot="1" x14ac:dyDescent="0.35">
      <c r="Q33" s="16" t="s">
        <v>130</v>
      </c>
      <c r="R33" s="17" t="s">
        <v>131</v>
      </c>
      <c r="S33" s="17" t="s">
        <v>132</v>
      </c>
      <c r="T33" s="17" t="s">
        <v>133</v>
      </c>
      <c r="U33" s="17" t="s">
        <v>134</v>
      </c>
      <c r="AD33" s="16" t="s">
        <v>130</v>
      </c>
      <c r="AE33" s="17" t="s">
        <v>217</v>
      </c>
      <c r="AF33" s="17" t="s">
        <v>131</v>
      </c>
      <c r="AG33" s="17" t="s">
        <v>131</v>
      </c>
      <c r="AH33" s="17" t="s">
        <v>218</v>
      </c>
    </row>
    <row r="34" spans="17:34" ht="15" thickBot="1" x14ac:dyDescent="0.35">
      <c r="Q34" s="16" t="s">
        <v>135</v>
      </c>
      <c r="R34" s="17" t="s">
        <v>136</v>
      </c>
      <c r="S34" s="17" t="s">
        <v>137</v>
      </c>
      <c r="T34" s="17" t="s">
        <v>138</v>
      </c>
      <c r="U34" s="17" t="s">
        <v>139</v>
      </c>
      <c r="AD34" s="16" t="s">
        <v>135</v>
      </c>
      <c r="AE34" s="17" t="s">
        <v>219</v>
      </c>
      <c r="AF34" s="17" t="s">
        <v>136</v>
      </c>
      <c r="AG34" s="17" t="s">
        <v>136</v>
      </c>
      <c r="AH34" s="17" t="s">
        <v>220</v>
      </c>
    </row>
    <row r="35" spans="17:34" ht="15" thickBot="1" x14ac:dyDescent="0.35">
      <c r="Q35" s="16" t="s">
        <v>140</v>
      </c>
      <c r="R35" s="17" t="s">
        <v>141</v>
      </c>
      <c r="S35" s="17" t="s">
        <v>142</v>
      </c>
      <c r="T35" s="17" t="s">
        <v>143</v>
      </c>
      <c r="U35" s="17" t="s">
        <v>144</v>
      </c>
      <c r="AD35" s="16" t="s">
        <v>140</v>
      </c>
      <c r="AE35" s="17" t="s">
        <v>221</v>
      </c>
      <c r="AF35" s="17" t="s">
        <v>141</v>
      </c>
      <c r="AG35" s="17" t="s">
        <v>141</v>
      </c>
      <c r="AH35" s="17" t="s">
        <v>222</v>
      </c>
    </row>
    <row r="36" spans="17:34" ht="15" thickBot="1" x14ac:dyDescent="0.35">
      <c r="Q36" s="16" t="s">
        <v>145</v>
      </c>
      <c r="R36" s="17" t="s">
        <v>146</v>
      </c>
      <c r="S36" s="17" t="s">
        <v>147</v>
      </c>
      <c r="T36" s="17" t="s">
        <v>148</v>
      </c>
      <c r="U36" s="17" t="s">
        <v>149</v>
      </c>
      <c r="AD36" s="16" t="s">
        <v>145</v>
      </c>
      <c r="AE36" s="17" t="s">
        <v>223</v>
      </c>
      <c r="AF36" s="17" t="s">
        <v>146</v>
      </c>
      <c r="AG36" s="17" t="s">
        <v>146</v>
      </c>
      <c r="AH36" s="17" t="s">
        <v>224</v>
      </c>
    </row>
    <row r="37" spans="17:34" ht="15" thickBot="1" x14ac:dyDescent="0.35">
      <c r="Q37" s="16" t="s">
        <v>150</v>
      </c>
      <c r="R37" s="17" t="s">
        <v>151</v>
      </c>
      <c r="S37" s="17" t="s">
        <v>152</v>
      </c>
      <c r="T37" s="17" t="s">
        <v>153</v>
      </c>
      <c r="U37" s="17" t="s">
        <v>154</v>
      </c>
      <c r="AD37" s="16" t="s">
        <v>150</v>
      </c>
      <c r="AE37" s="17" t="s">
        <v>225</v>
      </c>
      <c r="AF37" s="17" t="s">
        <v>151</v>
      </c>
      <c r="AG37" s="17" t="s">
        <v>151</v>
      </c>
      <c r="AH37" s="17" t="s">
        <v>226</v>
      </c>
    </row>
    <row r="38" spans="17:34" ht="15" thickBot="1" x14ac:dyDescent="0.35">
      <c r="Q38" s="16" t="s">
        <v>155</v>
      </c>
      <c r="R38" s="17" t="s">
        <v>156</v>
      </c>
      <c r="S38" s="17" t="s">
        <v>157</v>
      </c>
      <c r="T38" s="17" t="s">
        <v>158</v>
      </c>
      <c r="U38" s="17" t="s">
        <v>159</v>
      </c>
      <c r="AD38" s="16" t="s">
        <v>155</v>
      </c>
      <c r="AE38" s="17" t="s">
        <v>227</v>
      </c>
      <c r="AF38" s="17" t="s">
        <v>156</v>
      </c>
      <c r="AG38" s="17" t="s">
        <v>156</v>
      </c>
      <c r="AH38" s="17" t="s">
        <v>228</v>
      </c>
    </row>
    <row r="39" spans="17:34" ht="15" thickBot="1" x14ac:dyDescent="0.35">
      <c r="Q39" s="16" t="s">
        <v>160</v>
      </c>
      <c r="R39" s="17" t="s">
        <v>161</v>
      </c>
      <c r="S39" s="17" t="s">
        <v>162</v>
      </c>
      <c r="T39" s="17" t="s">
        <v>163</v>
      </c>
      <c r="U39" s="17" t="s">
        <v>164</v>
      </c>
      <c r="AD39" s="16" t="s">
        <v>160</v>
      </c>
      <c r="AE39" s="17" t="s">
        <v>229</v>
      </c>
      <c r="AF39" s="17" t="s">
        <v>161</v>
      </c>
      <c r="AG39" s="17" t="s">
        <v>161</v>
      </c>
      <c r="AH39" s="17" t="s">
        <v>230</v>
      </c>
    </row>
    <row r="40" spans="17:34" ht="15" thickBot="1" x14ac:dyDescent="0.35">
      <c r="Q40" s="16" t="s">
        <v>165</v>
      </c>
      <c r="R40" s="17" t="s">
        <v>166</v>
      </c>
      <c r="S40" s="17" t="s">
        <v>167</v>
      </c>
      <c r="T40" s="17" t="s">
        <v>168</v>
      </c>
      <c r="U40" s="17" t="s">
        <v>169</v>
      </c>
      <c r="AD40" s="16" t="s">
        <v>165</v>
      </c>
      <c r="AE40" s="17" t="s">
        <v>231</v>
      </c>
      <c r="AF40" s="17" t="s">
        <v>166</v>
      </c>
      <c r="AG40" s="17" t="s">
        <v>166</v>
      </c>
      <c r="AH40" s="17" t="s">
        <v>232</v>
      </c>
    </row>
    <row r="41" spans="17:34" ht="15" thickBot="1" x14ac:dyDescent="0.35">
      <c r="Q41" s="16" t="s">
        <v>170</v>
      </c>
      <c r="R41" s="17" t="s">
        <v>171</v>
      </c>
      <c r="S41" s="17" t="s">
        <v>172</v>
      </c>
      <c r="T41" s="17" t="s">
        <v>173</v>
      </c>
      <c r="U41" s="17" t="s">
        <v>174</v>
      </c>
      <c r="AD41" s="16" t="s">
        <v>170</v>
      </c>
      <c r="AE41" s="17" t="s">
        <v>233</v>
      </c>
      <c r="AF41" s="17" t="s">
        <v>171</v>
      </c>
      <c r="AG41" s="17" t="s">
        <v>171</v>
      </c>
      <c r="AH41" s="17" t="s">
        <v>234</v>
      </c>
    </row>
    <row r="42" spans="17:34" ht="15" thickBot="1" x14ac:dyDescent="0.35">
      <c r="Q42" s="16" t="s">
        <v>175</v>
      </c>
      <c r="R42" s="17" t="s">
        <v>176</v>
      </c>
      <c r="S42" s="17" t="s">
        <v>177</v>
      </c>
      <c r="T42" s="17" t="s">
        <v>178</v>
      </c>
      <c r="U42" s="17" t="s">
        <v>179</v>
      </c>
      <c r="AD42" s="16" t="s">
        <v>175</v>
      </c>
      <c r="AE42" s="17" t="s">
        <v>235</v>
      </c>
      <c r="AF42" s="17" t="s">
        <v>176</v>
      </c>
      <c r="AG42" s="17" t="s">
        <v>176</v>
      </c>
      <c r="AH42" s="17" t="s">
        <v>236</v>
      </c>
    </row>
    <row r="43" spans="17:34" ht="15" thickBot="1" x14ac:dyDescent="0.35">
      <c r="Q43" s="16" t="s">
        <v>180</v>
      </c>
      <c r="R43" s="17" t="s">
        <v>181</v>
      </c>
      <c r="S43" s="17" t="s">
        <v>182</v>
      </c>
      <c r="T43" s="17" t="s">
        <v>183</v>
      </c>
      <c r="U43" s="17" t="s">
        <v>184</v>
      </c>
      <c r="AD43" s="16" t="s">
        <v>180</v>
      </c>
      <c r="AE43" s="17" t="s">
        <v>237</v>
      </c>
      <c r="AF43" s="17" t="s">
        <v>181</v>
      </c>
      <c r="AG43" s="17" t="s">
        <v>181</v>
      </c>
      <c r="AH43" s="17" t="s">
        <v>238</v>
      </c>
    </row>
    <row r="44" spans="17:34" ht="15" thickBot="1" x14ac:dyDescent="0.35">
      <c r="Q44" s="16" t="s">
        <v>185</v>
      </c>
      <c r="R44" s="17" t="s">
        <v>186</v>
      </c>
      <c r="S44" s="17" t="s">
        <v>187</v>
      </c>
      <c r="T44" s="17" t="s">
        <v>188</v>
      </c>
      <c r="U44" s="17" t="s">
        <v>186</v>
      </c>
      <c r="AD44" s="16" t="s">
        <v>185</v>
      </c>
      <c r="AE44" s="17" t="s">
        <v>239</v>
      </c>
      <c r="AF44" s="17" t="s">
        <v>186</v>
      </c>
      <c r="AG44" s="17" t="s">
        <v>186</v>
      </c>
      <c r="AH44" s="17" t="s">
        <v>240</v>
      </c>
    </row>
    <row r="45" spans="17:34" ht="15" thickBot="1" x14ac:dyDescent="0.35">
      <c r="Q45" s="16" t="s">
        <v>189</v>
      </c>
      <c r="R45" s="17" t="s">
        <v>190</v>
      </c>
      <c r="S45" s="17" t="s">
        <v>191</v>
      </c>
      <c r="T45" s="17" t="s">
        <v>192</v>
      </c>
      <c r="U45" s="17" t="s">
        <v>190</v>
      </c>
      <c r="AD45" s="16" t="s">
        <v>189</v>
      </c>
      <c r="AE45" s="17" t="s">
        <v>241</v>
      </c>
      <c r="AF45" s="17" t="s">
        <v>190</v>
      </c>
      <c r="AG45" s="17" t="s">
        <v>190</v>
      </c>
      <c r="AH45" s="17" t="s">
        <v>242</v>
      </c>
    </row>
    <row r="46" spans="17:34" ht="18.600000000000001" thickBot="1" x14ac:dyDescent="0.35">
      <c r="Q46" s="12"/>
      <c r="AD46" s="12"/>
    </row>
    <row r="47" spans="17:34" ht="15" thickBot="1" x14ac:dyDescent="0.35">
      <c r="Q47" s="16" t="s">
        <v>193</v>
      </c>
      <c r="R47" s="16" t="s">
        <v>99</v>
      </c>
      <c r="S47" s="16" t="s">
        <v>100</v>
      </c>
      <c r="T47" s="16" t="s">
        <v>101</v>
      </c>
      <c r="U47" s="16" t="s">
        <v>102</v>
      </c>
      <c r="AD47" s="16" t="s">
        <v>193</v>
      </c>
      <c r="AE47" s="16" t="s">
        <v>99</v>
      </c>
      <c r="AF47" s="16" t="s">
        <v>100</v>
      </c>
      <c r="AG47" s="16" t="s">
        <v>101</v>
      </c>
      <c r="AH47" s="16" t="s">
        <v>102</v>
      </c>
    </row>
    <row r="48" spans="17:34" ht="15" thickBot="1" x14ac:dyDescent="0.35">
      <c r="Q48" s="16" t="s">
        <v>105</v>
      </c>
      <c r="R48" s="17">
        <v>17</v>
      </c>
      <c r="S48" s="17">
        <v>483.6</v>
      </c>
      <c r="T48" s="17">
        <v>515.1</v>
      </c>
      <c r="U48" s="17">
        <v>18</v>
      </c>
      <c r="AD48" s="16" t="s">
        <v>105</v>
      </c>
      <c r="AE48" s="17">
        <v>516.4</v>
      </c>
      <c r="AF48" s="17">
        <v>17</v>
      </c>
      <c r="AG48" s="17">
        <v>17</v>
      </c>
      <c r="AH48" s="17">
        <v>484.9</v>
      </c>
    </row>
    <row r="49" spans="17:34" ht="15" thickBot="1" x14ac:dyDescent="0.35">
      <c r="Q49" s="16" t="s">
        <v>110</v>
      </c>
      <c r="R49" s="17">
        <v>16</v>
      </c>
      <c r="S49" s="17">
        <v>482.6</v>
      </c>
      <c r="T49" s="17">
        <v>514.1</v>
      </c>
      <c r="U49" s="17">
        <v>17</v>
      </c>
      <c r="AD49" s="16" t="s">
        <v>110</v>
      </c>
      <c r="AE49" s="17">
        <v>515.4</v>
      </c>
      <c r="AF49" s="17">
        <v>16</v>
      </c>
      <c r="AG49" s="17">
        <v>16</v>
      </c>
      <c r="AH49" s="17">
        <v>483.9</v>
      </c>
    </row>
    <row r="50" spans="17:34" ht="15" thickBot="1" x14ac:dyDescent="0.35">
      <c r="Q50" s="16" t="s">
        <v>115</v>
      </c>
      <c r="R50" s="17">
        <v>15</v>
      </c>
      <c r="S50" s="17">
        <v>481.6</v>
      </c>
      <c r="T50" s="17">
        <v>513.1</v>
      </c>
      <c r="U50" s="17">
        <v>16</v>
      </c>
      <c r="AD50" s="16" t="s">
        <v>115</v>
      </c>
      <c r="AE50" s="17">
        <v>514.4</v>
      </c>
      <c r="AF50" s="17">
        <v>15</v>
      </c>
      <c r="AG50" s="17">
        <v>15</v>
      </c>
      <c r="AH50" s="17">
        <v>481.9</v>
      </c>
    </row>
    <row r="51" spans="17:34" ht="15" thickBot="1" x14ac:dyDescent="0.35">
      <c r="Q51" s="16" t="s">
        <v>120</v>
      </c>
      <c r="R51" s="17">
        <v>14</v>
      </c>
      <c r="S51" s="17">
        <v>480.6</v>
      </c>
      <c r="T51" s="17">
        <v>512.1</v>
      </c>
      <c r="U51" s="17">
        <v>15</v>
      </c>
      <c r="AD51" s="16" t="s">
        <v>120</v>
      </c>
      <c r="AE51" s="17">
        <v>513.4</v>
      </c>
      <c r="AF51" s="17">
        <v>14</v>
      </c>
      <c r="AG51" s="17">
        <v>14</v>
      </c>
      <c r="AH51" s="17">
        <v>480.9</v>
      </c>
    </row>
    <row r="52" spans="17:34" ht="15" thickBot="1" x14ac:dyDescent="0.35">
      <c r="Q52" s="16" t="s">
        <v>125</v>
      </c>
      <c r="R52" s="17">
        <v>13</v>
      </c>
      <c r="S52" s="17">
        <v>479.6</v>
      </c>
      <c r="T52" s="17">
        <v>511.1</v>
      </c>
      <c r="U52" s="17">
        <v>14</v>
      </c>
      <c r="AD52" s="16" t="s">
        <v>125</v>
      </c>
      <c r="AE52" s="17">
        <v>512.4</v>
      </c>
      <c r="AF52" s="17">
        <v>13</v>
      </c>
      <c r="AG52" s="17">
        <v>13</v>
      </c>
      <c r="AH52" s="17">
        <v>479.9</v>
      </c>
    </row>
    <row r="53" spans="17:34" ht="15" thickBot="1" x14ac:dyDescent="0.35">
      <c r="Q53" s="16" t="s">
        <v>130</v>
      </c>
      <c r="R53" s="17">
        <v>12</v>
      </c>
      <c r="S53" s="17">
        <v>478.6</v>
      </c>
      <c r="T53" s="17">
        <v>510.1</v>
      </c>
      <c r="U53" s="17">
        <v>13</v>
      </c>
      <c r="AD53" s="16" t="s">
        <v>130</v>
      </c>
      <c r="AE53" s="17">
        <v>511.4</v>
      </c>
      <c r="AF53" s="17">
        <v>12</v>
      </c>
      <c r="AG53" s="17">
        <v>12</v>
      </c>
      <c r="AH53" s="17">
        <v>478.9</v>
      </c>
    </row>
    <row r="54" spans="17:34" ht="15" thickBot="1" x14ac:dyDescent="0.35">
      <c r="Q54" s="16" t="s">
        <v>135</v>
      </c>
      <c r="R54" s="17">
        <v>11</v>
      </c>
      <c r="S54" s="17">
        <v>477.6</v>
      </c>
      <c r="T54" s="17">
        <v>509.1</v>
      </c>
      <c r="U54" s="17">
        <v>12</v>
      </c>
      <c r="AD54" s="16" t="s">
        <v>135</v>
      </c>
      <c r="AE54" s="17">
        <v>510.4</v>
      </c>
      <c r="AF54" s="17">
        <v>11</v>
      </c>
      <c r="AG54" s="17">
        <v>11</v>
      </c>
      <c r="AH54" s="17">
        <v>477.9</v>
      </c>
    </row>
    <row r="55" spans="17:34" ht="15" thickBot="1" x14ac:dyDescent="0.35">
      <c r="Q55" s="16" t="s">
        <v>140</v>
      </c>
      <c r="R55" s="17">
        <v>10</v>
      </c>
      <c r="S55" s="17">
        <v>476.6</v>
      </c>
      <c r="T55" s="17">
        <v>508.1</v>
      </c>
      <c r="U55" s="17">
        <v>11</v>
      </c>
      <c r="AD55" s="16" t="s">
        <v>140</v>
      </c>
      <c r="AE55" s="17">
        <v>509.4</v>
      </c>
      <c r="AF55" s="17">
        <v>10</v>
      </c>
      <c r="AG55" s="17">
        <v>10</v>
      </c>
      <c r="AH55" s="17">
        <v>476.9</v>
      </c>
    </row>
    <row r="56" spans="17:34" ht="15" thickBot="1" x14ac:dyDescent="0.35">
      <c r="Q56" s="16" t="s">
        <v>145</v>
      </c>
      <c r="R56" s="17">
        <v>9</v>
      </c>
      <c r="S56" s="17">
        <v>475.6</v>
      </c>
      <c r="T56" s="17">
        <v>507.1</v>
      </c>
      <c r="U56" s="17">
        <v>10</v>
      </c>
      <c r="AD56" s="16" t="s">
        <v>145</v>
      </c>
      <c r="AE56" s="17">
        <v>508.4</v>
      </c>
      <c r="AF56" s="17">
        <v>9</v>
      </c>
      <c r="AG56" s="17">
        <v>9</v>
      </c>
      <c r="AH56" s="17">
        <v>475.9</v>
      </c>
    </row>
    <row r="57" spans="17:34" ht="15" thickBot="1" x14ac:dyDescent="0.35">
      <c r="Q57" s="16" t="s">
        <v>150</v>
      </c>
      <c r="R57" s="17">
        <v>8</v>
      </c>
      <c r="S57" s="17">
        <v>474.6</v>
      </c>
      <c r="T57" s="17">
        <v>506.1</v>
      </c>
      <c r="U57" s="17">
        <v>9</v>
      </c>
      <c r="AD57" s="16" t="s">
        <v>150</v>
      </c>
      <c r="AE57" s="17">
        <v>507.4</v>
      </c>
      <c r="AF57" s="17">
        <v>8</v>
      </c>
      <c r="AG57" s="17">
        <v>8</v>
      </c>
      <c r="AH57" s="17">
        <v>474.9</v>
      </c>
    </row>
    <row r="58" spans="17:34" ht="15" thickBot="1" x14ac:dyDescent="0.35">
      <c r="Q58" s="16" t="s">
        <v>155</v>
      </c>
      <c r="R58" s="17">
        <v>7</v>
      </c>
      <c r="S58" s="17">
        <v>473.6</v>
      </c>
      <c r="T58" s="17">
        <v>505.1</v>
      </c>
      <c r="U58" s="17">
        <v>8</v>
      </c>
      <c r="AD58" s="16" t="s">
        <v>155</v>
      </c>
      <c r="AE58" s="17">
        <v>506.4</v>
      </c>
      <c r="AF58" s="17">
        <v>7</v>
      </c>
      <c r="AG58" s="17">
        <v>7</v>
      </c>
      <c r="AH58" s="17">
        <v>473.9</v>
      </c>
    </row>
    <row r="59" spans="17:34" ht="15" thickBot="1" x14ac:dyDescent="0.35">
      <c r="Q59" s="16" t="s">
        <v>160</v>
      </c>
      <c r="R59" s="17">
        <v>6</v>
      </c>
      <c r="S59" s="17">
        <v>472.6</v>
      </c>
      <c r="T59" s="17">
        <v>504.1</v>
      </c>
      <c r="U59" s="17">
        <v>7</v>
      </c>
      <c r="AD59" s="16" t="s">
        <v>160</v>
      </c>
      <c r="AE59" s="17">
        <v>505.4</v>
      </c>
      <c r="AF59" s="17">
        <v>6</v>
      </c>
      <c r="AG59" s="17">
        <v>6</v>
      </c>
      <c r="AH59" s="17">
        <v>472.9</v>
      </c>
    </row>
    <row r="60" spans="17:34" ht="15" thickBot="1" x14ac:dyDescent="0.35">
      <c r="Q60" s="16" t="s">
        <v>165</v>
      </c>
      <c r="R60" s="17">
        <v>5</v>
      </c>
      <c r="S60" s="17">
        <v>471.6</v>
      </c>
      <c r="T60" s="17">
        <v>503.1</v>
      </c>
      <c r="U60" s="17">
        <v>6</v>
      </c>
      <c r="AD60" s="16" t="s">
        <v>165</v>
      </c>
      <c r="AE60" s="17">
        <v>504.4</v>
      </c>
      <c r="AF60" s="17">
        <v>5</v>
      </c>
      <c r="AG60" s="17">
        <v>5</v>
      </c>
      <c r="AH60" s="17">
        <v>472</v>
      </c>
    </row>
    <row r="61" spans="17:34" ht="15" thickBot="1" x14ac:dyDescent="0.35">
      <c r="Q61" s="16" t="s">
        <v>170</v>
      </c>
      <c r="R61" s="17">
        <v>4</v>
      </c>
      <c r="S61" s="17">
        <v>470.5</v>
      </c>
      <c r="T61" s="17">
        <v>502.1</v>
      </c>
      <c r="U61" s="17">
        <v>5</v>
      </c>
      <c r="AD61" s="16" t="s">
        <v>170</v>
      </c>
      <c r="AE61" s="17">
        <v>503.4</v>
      </c>
      <c r="AF61" s="17">
        <v>4</v>
      </c>
      <c r="AG61" s="17">
        <v>4</v>
      </c>
      <c r="AH61" s="17">
        <v>471</v>
      </c>
    </row>
    <row r="62" spans="17:34" ht="15" thickBot="1" x14ac:dyDescent="0.35">
      <c r="Q62" s="16" t="s">
        <v>175</v>
      </c>
      <c r="R62" s="17">
        <v>3</v>
      </c>
      <c r="S62" s="17">
        <v>469.5</v>
      </c>
      <c r="T62" s="17">
        <v>501.1</v>
      </c>
      <c r="U62" s="17">
        <v>4</v>
      </c>
      <c r="AD62" s="16" t="s">
        <v>175</v>
      </c>
      <c r="AE62" s="17">
        <v>502.4</v>
      </c>
      <c r="AF62" s="17">
        <v>3</v>
      </c>
      <c r="AG62" s="17">
        <v>3</v>
      </c>
      <c r="AH62" s="17">
        <v>470</v>
      </c>
    </row>
    <row r="63" spans="17:34" ht="15" thickBot="1" x14ac:dyDescent="0.35">
      <c r="Q63" s="16" t="s">
        <v>180</v>
      </c>
      <c r="R63" s="17">
        <v>2</v>
      </c>
      <c r="S63" s="17">
        <v>468.5</v>
      </c>
      <c r="T63" s="17">
        <v>500.1</v>
      </c>
      <c r="U63" s="17">
        <v>3</v>
      </c>
      <c r="AD63" s="16" t="s">
        <v>180</v>
      </c>
      <c r="AE63" s="17">
        <v>501.4</v>
      </c>
      <c r="AF63" s="17">
        <v>2</v>
      </c>
      <c r="AG63" s="17">
        <v>2</v>
      </c>
      <c r="AH63" s="17">
        <v>469</v>
      </c>
    </row>
    <row r="64" spans="17:34" ht="15" thickBot="1" x14ac:dyDescent="0.35">
      <c r="Q64" s="16" t="s">
        <v>185</v>
      </c>
      <c r="R64" s="17">
        <v>1</v>
      </c>
      <c r="S64" s="17">
        <v>467.5</v>
      </c>
      <c r="T64" s="17">
        <v>499.1</v>
      </c>
      <c r="U64" s="17">
        <v>1</v>
      </c>
      <c r="AD64" s="16" t="s">
        <v>185</v>
      </c>
      <c r="AE64" s="17">
        <v>500.4</v>
      </c>
      <c r="AF64" s="17">
        <v>1</v>
      </c>
      <c r="AG64" s="17">
        <v>1</v>
      </c>
      <c r="AH64" s="17">
        <v>468</v>
      </c>
    </row>
    <row r="65" spans="17:38" ht="15" thickBot="1" x14ac:dyDescent="0.35">
      <c r="Q65" s="16" t="s">
        <v>189</v>
      </c>
      <c r="R65" s="17">
        <v>0</v>
      </c>
      <c r="S65" s="17">
        <v>466.5</v>
      </c>
      <c r="T65" s="17">
        <v>498.1</v>
      </c>
      <c r="U65" s="17">
        <v>0</v>
      </c>
      <c r="AD65" s="16" t="s">
        <v>189</v>
      </c>
      <c r="AE65" s="17">
        <v>499.4</v>
      </c>
      <c r="AF65" s="17">
        <v>0</v>
      </c>
      <c r="AG65" s="17">
        <v>0</v>
      </c>
      <c r="AH65" s="17">
        <v>467</v>
      </c>
    </row>
    <row r="66" spans="17:38" ht="18.600000000000001" thickBot="1" x14ac:dyDescent="0.35">
      <c r="Q66" s="12"/>
      <c r="AD66" s="12"/>
    </row>
    <row r="67" spans="17:38" ht="15" thickBot="1" x14ac:dyDescent="0.35">
      <c r="Q67" s="16" t="s">
        <v>194</v>
      </c>
      <c r="R67" s="16" t="s">
        <v>99</v>
      </c>
      <c r="S67" s="16" t="s">
        <v>100</v>
      </c>
      <c r="T67" s="16" t="s">
        <v>101</v>
      </c>
      <c r="U67" s="16" t="s">
        <v>102</v>
      </c>
      <c r="V67" s="16" t="s">
        <v>1</v>
      </c>
      <c r="W67" s="16" t="s">
        <v>2</v>
      </c>
      <c r="X67" s="16" t="s">
        <v>3</v>
      </c>
      <c r="Y67" s="16" t="s">
        <v>4</v>
      </c>
      <c r="AD67" s="16" t="s">
        <v>194</v>
      </c>
      <c r="AE67" s="16" t="s">
        <v>99</v>
      </c>
      <c r="AF67" s="16" t="s">
        <v>100</v>
      </c>
      <c r="AG67" s="16" t="s">
        <v>101</v>
      </c>
      <c r="AH67" s="16" t="s">
        <v>102</v>
      </c>
      <c r="AI67" s="16" t="s">
        <v>1</v>
      </c>
      <c r="AJ67" s="16" t="s">
        <v>2</v>
      </c>
      <c r="AK67" s="16" t="s">
        <v>3</v>
      </c>
      <c r="AL67" s="16" t="s">
        <v>4</v>
      </c>
    </row>
    <row r="68" spans="17:38" ht="15" thickBot="1" x14ac:dyDescent="0.35">
      <c r="Q68" s="16" t="s">
        <v>23</v>
      </c>
      <c r="R68" s="17">
        <v>0</v>
      </c>
      <c r="S68" s="17">
        <v>466.5</v>
      </c>
      <c r="T68" s="17">
        <v>499.1</v>
      </c>
      <c r="U68" s="17">
        <v>3</v>
      </c>
      <c r="V68" s="17">
        <v>968.6</v>
      </c>
      <c r="W68" s="17">
        <v>1000</v>
      </c>
      <c r="X68" s="17">
        <v>31.4</v>
      </c>
      <c r="Y68" s="17">
        <v>3.14</v>
      </c>
      <c r="AD68" s="16" t="s">
        <v>23</v>
      </c>
      <c r="AE68" s="17">
        <v>516.4</v>
      </c>
      <c r="AF68" s="17">
        <v>17</v>
      </c>
      <c r="AG68" s="17">
        <v>16</v>
      </c>
      <c r="AH68" s="17">
        <v>481.9</v>
      </c>
      <c r="AI68" s="17">
        <v>1031.3</v>
      </c>
      <c r="AJ68" s="17">
        <v>1000</v>
      </c>
      <c r="AK68" s="17">
        <v>-31.3</v>
      </c>
      <c r="AL68" s="17">
        <v>-3.13</v>
      </c>
    </row>
    <row r="69" spans="17:38" ht="15" thickBot="1" x14ac:dyDescent="0.35">
      <c r="Q69" s="16" t="s">
        <v>24</v>
      </c>
      <c r="R69" s="17">
        <v>1</v>
      </c>
      <c r="S69" s="17">
        <v>470.5</v>
      </c>
      <c r="T69" s="17">
        <v>498.1</v>
      </c>
      <c r="U69" s="17">
        <v>0</v>
      </c>
      <c r="V69" s="17">
        <v>969.6</v>
      </c>
      <c r="W69" s="17">
        <v>1000</v>
      </c>
      <c r="X69" s="17">
        <v>30.4</v>
      </c>
      <c r="Y69" s="17">
        <v>3.04</v>
      </c>
      <c r="AD69" s="16" t="s">
        <v>24</v>
      </c>
      <c r="AE69" s="17">
        <v>515.4</v>
      </c>
      <c r="AF69" s="17">
        <v>13</v>
      </c>
      <c r="AG69" s="17">
        <v>17</v>
      </c>
      <c r="AH69" s="17">
        <v>484.9</v>
      </c>
      <c r="AI69" s="17">
        <v>1030.3</v>
      </c>
      <c r="AJ69" s="17">
        <v>1000</v>
      </c>
      <c r="AK69" s="17">
        <v>-30.3</v>
      </c>
      <c r="AL69" s="17">
        <v>-3.03</v>
      </c>
    </row>
    <row r="70" spans="17:38" ht="15" thickBot="1" x14ac:dyDescent="0.35">
      <c r="Q70" s="16" t="s">
        <v>25</v>
      </c>
      <c r="R70" s="17">
        <v>13</v>
      </c>
      <c r="S70" s="17">
        <v>475.6</v>
      </c>
      <c r="T70" s="17">
        <v>512.1</v>
      </c>
      <c r="U70" s="17">
        <v>10</v>
      </c>
      <c r="V70" s="17">
        <v>1010.7</v>
      </c>
      <c r="W70" s="17">
        <v>1000</v>
      </c>
      <c r="X70" s="17">
        <v>-10.7</v>
      </c>
      <c r="Y70" s="17">
        <v>-1.07</v>
      </c>
      <c r="AD70" s="16" t="s">
        <v>25</v>
      </c>
      <c r="AE70" s="17">
        <v>503.4</v>
      </c>
      <c r="AF70" s="17">
        <v>8</v>
      </c>
      <c r="AG70" s="17">
        <v>3</v>
      </c>
      <c r="AH70" s="17">
        <v>474.9</v>
      </c>
      <c r="AI70" s="17">
        <v>989.3</v>
      </c>
      <c r="AJ70" s="17">
        <v>1000</v>
      </c>
      <c r="AK70" s="17">
        <v>10.7</v>
      </c>
      <c r="AL70" s="17">
        <v>1.07</v>
      </c>
    </row>
    <row r="71" spans="17:38" ht="15" thickBot="1" x14ac:dyDescent="0.35">
      <c r="Q71" s="16" t="s">
        <v>26</v>
      </c>
      <c r="R71" s="17">
        <v>15</v>
      </c>
      <c r="S71" s="17">
        <v>475.6</v>
      </c>
      <c r="T71" s="17">
        <v>513.1</v>
      </c>
      <c r="U71" s="17">
        <v>10</v>
      </c>
      <c r="V71" s="17">
        <v>1013.7</v>
      </c>
      <c r="W71" s="17">
        <v>1000</v>
      </c>
      <c r="X71" s="17">
        <v>-13.7</v>
      </c>
      <c r="Y71" s="17">
        <v>-1.37</v>
      </c>
      <c r="AD71" s="16" t="s">
        <v>26</v>
      </c>
      <c r="AE71" s="17">
        <v>501.4</v>
      </c>
      <c r="AF71" s="17">
        <v>8</v>
      </c>
      <c r="AG71" s="17">
        <v>2</v>
      </c>
      <c r="AH71" s="17">
        <v>474.9</v>
      </c>
      <c r="AI71" s="17">
        <v>986.4</v>
      </c>
      <c r="AJ71" s="17">
        <v>1000</v>
      </c>
      <c r="AK71" s="17">
        <v>13.6</v>
      </c>
      <c r="AL71" s="17">
        <v>1.36</v>
      </c>
    </row>
    <row r="72" spans="17:38" ht="15" thickBot="1" x14ac:dyDescent="0.35">
      <c r="Q72" s="16" t="s">
        <v>27</v>
      </c>
      <c r="R72" s="17">
        <v>8</v>
      </c>
      <c r="S72" s="17">
        <v>482.6</v>
      </c>
      <c r="T72" s="17">
        <v>507.1</v>
      </c>
      <c r="U72" s="17">
        <v>17</v>
      </c>
      <c r="V72" s="17">
        <v>1014.7</v>
      </c>
      <c r="W72" s="17">
        <v>1000</v>
      </c>
      <c r="X72" s="17">
        <v>-14.7</v>
      </c>
      <c r="Y72" s="17">
        <v>-1.47</v>
      </c>
      <c r="AD72" s="16" t="s">
        <v>27</v>
      </c>
      <c r="AE72" s="17">
        <v>508.4</v>
      </c>
      <c r="AF72" s="17">
        <v>1</v>
      </c>
      <c r="AG72" s="17">
        <v>8</v>
      </c>
      <c r="AH72" s="17">
        <v>468</v>
      </c>
      <c r="AI72" s="17">
        <v>985.4</v>
      </c>
      <c r="AJ72" s="17">
        <v>1000</v>
      </c>
      <c r="AK72" s="17">
        <v>14.6</v>
      </c>
      <c r="AL72" s="17">
        <v>1.46</v>
      </c>
    </row>
    <row r="73" spans="17:38" ht="15" thickBot="1" x14ac:dyDescent="0.35">
      <c r="Q73" s="16" t="s">
        <v>28</v>
      </c>
      <c r="R73" s="17">
        <v>4</v>
      </c>
      <c r="S73" s="17">
        <v>477.6</v>
      </c>
      <c r="T73" s="17">
        <v>506.1</v>
      </c>
      <c r="U73" s="17">
        <v>13</v>
      </c>
      <c r="V73" s="17">
        <v>1000.7</v>
      </c>
      <c r="W73" s="17">
        <v>1000</v>
      </c>
      <c r="X73" s="17">
        <v>-0.7</v>
      </c>
      <c r="Y73" s="17">
        <v>-7.0000000000000007E-2</v>
      </c>
      <c r="AD73" s="16" t="s">
        <v>28</v>
      </c>
      <c r="AE73" s="17">
        <v>512.4</v>
      </c>
      <c r="AF73" s="17">
        <v>6</v>
      </c>
      <c r="AG73" s="17">
        <v>9</v>
      </c>
      <c r="AH73" s="17">
        <v>472</v>
      </c>
      <c r="AI73" s="17">
        <v>999.3</v>
      </c>
      <c r="AJ73" s="17">
        <v>1000</v>
      </c>
      <c r="AK73" s="17">
        <v>0.7</v>
      </c>
      <c r="AL73" s="17">
        <v>7.0000000000000007E-2</v>
      </c>
    </row>
    <row r="74" spans="17:38" ht="15" thickBot="1" x14ac:dyDescent="0.35">
      <c r="Q74" s="16" t="s">
        <v>29</v>
      </c>
      <c r="R74" s="17">
        <v>2</v>
      </c>
      <c r="S74" s="17">
        <v>473.6</v>
      </c>
      <c r="T74" s="17">
        <v>504.1</v>
      </c>
      <c r="U74" s="17">
        <v>8</v>
      </c>
      <c r="V74" s="17">
        <v>987.7</v>
      </c>
      <c r="W74" s="17">
        <v>1000</v>
      </c>
      <c r="X74" s="17">
        <v>12.3</v>
      </c>
      <c r="Y74" s="17">
        <v>1.23</v>
      </c>
      <c r="AD74" s="16" t="s">
        <v>29</v>
      </c>
      <c r="AE74" s="17">
        <v>514.4</v>
      </c>
      <c r="AF74" s="17">
        <v>10</v>
      </c>
      <c r="AG74" s="17">
        <v>11</v>
      </c>
      <c r="AH74" s="17">
        <v>476.9</v>
      </c>
      <c r="AI74" s="17">
        <v>1012.3</v>
      </c>
      <c r="AJ74" s="17">
        <v>1000</v>
      </c>
      <c r="AK74" s="17">
        <v>-12.3</v>
      </c>
      <c r="AL74" s="17">
        <v>-1.23</v>
      </c>
    </row>
    <row r="75" spans="17:38" ht="15" thickBot="1" x14ac:dyDescent="0.35">
      <c r="Q75" s="16" t="s">
        <v>30</v>
      </c>
      <c r="R75" s="17">
        <v>3</v>
      </c>
      <c r="S75" s="17">
        <v>477.6</v>
      </c>
      <c r="T75" s="17">
        <v>505.1</v>
      </c>
      <c r="U75" s="17">
        <v>13</v>
      </c>
      <c r="V75" s="17">
        <v>998.7</v>
      </c>
      <c r="W75" s="17">
        <v>1000</v>
      </c>
      <c r="X75" s="17">
        <v>1.3</v>
      </c>
      <c r="Y75" s="17">
        <v>0.13</v>
      </c>
      <c r="AD75" s="16" t="s">
        <v>30</v>
      </c>
      <c r="AE75" s="17">
        <v>513.4</v>
      </c>
      <c r="AF75" s="17">
        <v>6</v>
      </c>
      <c r="AG75" s="17">
        <v>10</v>
      </c>
      <c r="AH75" s="17">
        <v>472</v>
      </c>
      <c r="AI75" s="17">
        <v>1001.3</v>
      </c>
      <c r="AJ75" s="17">
        <v>1000</v>
      </c>
      <c r="AK75" s="17">
        <v>-1.3</v>
      </c>
      <c r="AL75" s="17">
        <v>-0.13</v>
      </c>
    </row>
    <row r="76" spans="17:38" ht="15" thickBot="1" x14ac:dyDescent="0.35">
      <c r="Q76" s="16" t="s">
        <v>31</v>
      </c>
      <c r="R76" s="17">
        <v>14</v>
      </c>
      <c r="S76" s="17">
        <v>479.6</v>
      </c>
      <c r="T76" s="17">
        <v>511.1</v>
      </c>
      <c r="U76" s="17">
        <v>14</v>
      </c>
      <c r="V76" s="17">
        <v>1018.7</v>
      </c>
      <c r="W76" s="17">
        <v>1000</v>
      </c>
      <c r="X76" s="17">
        <v>-18.7</v>
      </c>
      <c r="Y76" s="17">
        <v>-1.87</v>
      </c>
      <c r="AD76" s="16" t="s">
        <v>31</v>
      </c>
      <c r="AE76" s="17">
        <v>502.4</v>
      </c>
      <c r="AF76" s="17">
        <v>4</v>
      </c>
      <c r="AG76" s="17">
        <v>4</v>
      </c>
      <c r="AH76" s="17">
        <v>471</v>
      </c>
      <c r="AI76" s="17">
        <v>981.4</v>
      </c>
      <c r="AJ76" s="17">
        <v>1000</v>
      </c>
      <c r="AK76" s="17">
        <v>18.600000000000001</v>
      </c>
      <c r="AL76" s="17">
        <v>1.86</v>
      </c>
    </row>
    <row r="77" spans="17:38" ht="15" thickBot="1" x14ac:dyDescent="0.35">
      <c r="Q77" s="16" t="s">
        <v>32</v>
      </c>
      <c r="R77" s="17">
        <v>12</v>
      </c>
      <c r="S77" s="17">
        <v>472.6</v>
      </c>
      <c r="T77" s="17">
        <v>508.1</v>
      </c>
      <c r="U77" s="17">
        <v>7</v>
      </c>
      <c r="V77" s="17">
        <v>999.7</v>
      </c>
      <c r="W77" s="17">
        <v>1000</v>
      </c>
      <c r="X77" s="17">
        <v>0.3</v>
      </c>
      <c r="Y77" s="17">
        <v>0.03</v>
      </c>
      <c r="AD77" s="16" t="s">
        <v>32</v>
      </c>
      <c r="AE77" s="17">
        <v>504.4</v>
      </c>
      <c r="AF77" s="17">
        <v>11</v>
      </c>
      <c r="AG77" s="17">
        <v>7</v>
      </c>
      <c r="AH77" s="17">
        <v>477.9</v>
      </c>
      <c r="AI77" s="17">
        <v>1000.3</v>
      </c>
      <c r="AJ77" s="17">
        <v>1000</v>
      </c>
      <c r="AK77" s="17">
        <v>-0.3</v>
      </c>
      <c r="AL77" s="17">
        <v>-0.03</v>
      </c>
    </row>
    <row r="78" spans="17:38" ht="15" thickBot="1" x14ac:dyDescent="0.35">
      <c r="Q78" s="16" t="s">
        <v>33</v>
      </c>
      <c r="R78" s="17">
        <v>16</v>
      </c>
      <c r="S78" s="17">
        <v>478.6</v>
      </c>
      <c r="T78" s="17">
        <v>514.1</v>
      </c>
      <c r="U78" s="17">
        <v>13</v>
      </c>
      <c r="V78" s="17">
        <v>1021.7</v>
      </c>
      <c r="W78" s="17">
        <v>1000</v>
      </c>
      <c r="X78" s="17">
        <v>-21.7</v>
      </c>
      <c r="Y78" s="17">
        <v>-2.17</v>
      </c>
      <c r="AD78" s="16" t="s">
        <v>33</v>
      </c>
      <c r="AE78" s="17">
        <v>500.4</v>
      </c>
      <c r="AF78" s="17">
        <v>5</v>
      </c>
      <c r="AG78" s="17">
        <v>1</v>
      </c>
      <c r="AH78" s="17">
        <v>472</v>
      </c>
      <c r="AI78" s="17">
        <v>978.4</v>
      </c>
      <c r="AJ78" s="17">
        <v>1000</v>
      </c>
      <c r="AK78" s="17">
        <v>21.6</v>
      </c>
      <c r="AL78" s="17">
        <v>2.16</v>
      </c>
    </row>
    <row r="79" spans="17:38" ht="15" thickBot="1" x14ac:dyDescent="0.35">
      <c r="Q79" s="16" t="s">
        <v>34</v>
      </c>
      <c r="R79" s="17">
        <v>17</v>
      </c>
      <c r="S79" s="17">
        <v>483.6</v>
      </c>
      <c r="T79" s="17">
        <v>515.1</v>
      </c>
      <c r="U79" s="17">
        <v>18</v>
      </c>
      <c r="V79" s="17">
        <v>1033.7</v>
      </c>
      <c r="W79" s="17">
        <v>1000</v>
      </c>
      <c r="X79" s="17">
        <v>-33.700000000000003</v>
      </c>
      <c r="Y79" s="17">
        <v>-3.37</v>
      </c>
      <c r="AD79" s="16" t="s">
        <v>34</v>
      </c>
      <c r="AE79" s="17">
        <v>499.4</v>
      </c>
      <c r="AF79" s="17">
        <v>0</v>
      </c>
      <c r="AG79" s="17">
        <v>0</v>
      </c>
      <c r="AH79" s="17">
        <v>467</v>
      </c>
      <c r="AI79" s="17">
        <v>966.4</v>
      </c>
      <c r="AJ79" s="17">
        <v>1000</v>
      </c>
      <c r="AK79" s="17">
        <v>33.6</v>
      </c>
      <c r="AL79" s="17">
        <v>3.36</v>
      </c>
    </row>
    <row r="80" spans="17:38" ht="15" thickBot="1" x14ac:dyDescent="0.35">
      <c r="Q80" s="16" t="s">
        <v>35</v>
      </c>
      <c r="R80" s="17">
        <v>5</v>
      </c>
      <c r="S80" s="17">
        <v>471.6</v>
      </c>
      <c r="T80" s="17">
        <v>501.1</v>
      </c>
      <c r="U80" s="17">
        <v>6</v>
      </c>
      <c r="V80" s="17">
        <v>983.6</v>
      </c>
      <c r="W80" s="17">
        <v>1000</v>
      </c>
      <c r="X80" s="17">
        <v>16.399999999999999</v>
      </c>
      <c r="Y80" s="17">
        <v>1.64</v>
      </c>
      <c r="AD80" s="16" t="s">
        <v>35</v>
      </c>
      <c r="AE80" s="17">
        <v>511.4</v>
      </c>
      <c r="AF80" s="17">
        <v>12</v>
      </c>
      <c r="AG80" s="17">
        <v>14</v>
      </c>
      <c r="AH80" s="17">
        <v>478.9</v>
      </c>
      <c r="AI80" s="17">
        <v>1016.3</v>
      </c>
      <c r="AJ80" s="17">
        <v>1000</v>
      </c>
      <c r="AK80" s="17">
        <v>-16.3</v>
      </c>
      <c r="AL80" s="17">
        <v>-1.63</v>
      </c>
    </row>
    <row r="81" spans="17:38" ht="15" thickBot="1" x14ac:dyDescent="0.35">
      <c r="Q81" s="16" t="s">
        <v>36</v>
      </c>
      <c r="R81" s="17">
        <v>7</v>
      </c>
      <c r="S81" s="17">
        <v>469.5</v>
      </c>
      <c r="T81" s="17">
        <v>502.1</v>
      </c>
      <c r="U81" s="17">
        <v>5</v>
      </c>
      <c r="V81" s="17">
        <v>983.6</v>
      </c>
      <c r="W81" s="17">
        <v>1000</v>
      </c>
      <c r="X81" s="17">
        <v>16.399999999999999</v>
      </c>
      <c r="Y81" s="17">
        <v>1.64</v>
      </c>
      <c r="AD81" s="16" t="s">
        <v>36</v>
      </c>
      <c r="AE81" s="17">
        <v>509.4</v>
      </c>
      <c r="AF81" s="17">
        <v>14</v>
      </c>
      <c r="AG81" s="17">
        <v>13</v>
      </c>
      <c r="AH81" s="17">
        <v>479.9</v>
      </c>
      <c r="AI81" s="17">
        <v>1016.3</v>
      </c>
      <c r="AJ81" s="17">
        <v>1000</v>
      </c>
      <c r="AK81" s="17">
        <v>-16.3</v>
      </c>
      <c r="AL81" s="17">
        <v>-1.63</v>
      </c>
    </row>
    <row r="82" spans="17:38" ht="15" thickBot="1" x14ac:dyDescent="0.35">
      <c r="Q82" s="16" t="s">
        <v>37</v>
      </c>
      <c r="R82" s="17">
        <v>6</v>
      </c>
      <c r="S82" s="17">
        <v>467.5</v>
      </c>
      <c r="T82" s="17">
        <v>500.1</v>
      </c>
      <c r="U82" s="17">
        <v>1</v>
      </c>
      <c r="V82" s="17">
        <v>974.6</v>
      </c>
      <c r="W82" s="17">
        <v>1000</v>
      </c>
      <c r="X82" s="17">
        <v>25.4</v>
      </c>
      <c r="Y82" s="17">
        <v>2.54</v>
      </c>
      <c r="AD82" s="16" t="s">
        <v>37</v>
      </c>
      <c r="AE82" s="17">
        <v>510.4</v>
      </c>
      <c r="AF82" s="17">
        <v>16</v>
      </c>
      <c r="AG82" s="17">
        <v>15</v>
      </c>
      <c r="AH82" s="17">
        <v>483.9</v>
      </c>
      <c r="AI82" s="17">
        <v>1025.3</v>
      </c>
      <c r="AJ82" s="17">
        <v>1000</v>
      </c>
      <c r="AK82" s="17">
        <v>-25.3</v>
      </c>
      <c r="AL82" s="17">
        <v>-2.5299999999999998</v>
      </c>
    </row>
    <row r="83" spans="17:38" ht="15" thickBot="1" x14ac:dyDescent="0.35">
      <c r="Q83" s="16" t="s">
        <v>38</v>
      </c>
      <c r="R83" s="17">
        <v>10</v>
      </c>
      <c r="S83" s="17">
        <v>468.5</v>
      </c>
      <c r="T83" s="17">
        <v>503.1</v>
      </c>
      <c r="U83" s="17">
        <v>4</v>
      </c>
      <c r="V83" s="17">
        <v>985.6</v>
      </c>
      <c r="W83" s="17">
        <v>1000</v>
      </c>
      <c r="X83" s="17">
        <v>14.4</v>
      </c>
      <c r="Y83" s="17">
        <v>1.44</v>
      </c>
      <c r="AD83" s="16" t="s">
        <v>38</v>
      </c>
      <c r="AE83" s="17">
        <v>506.4</v>
      </c>
      <c r="AF83" s="17">
        <v>15</v>
      </c>
      <c r="AG83" s="17">
        <v>12</v>
      </c>
      <c r="AH83" s="17">
        <v>480.9</v>
      </c>
      <c r="AI83" s="17">
        <v>1014.3</v>
      </c>
      <c r="AJ83" s="17">
        <v>1000</v>
      </c>
      <c r="AK83" s="17">
        <v>-14.3</v>
      </c>
      <c r="AL83" s="17">
        <v>-1.43</v>
      </c>
    </row>
    <row r="84" spans="17:38" ht="15" thickBot="1" x14ac:dyDescent="0.35">
      <c r="Q84" s="16" t="s">
        <v>39</v>
      </c>
      <c r="R84" s="17">
        <v>9</v>
      </c>
      <c r="S84" s="17">
        <v>481.6</v>
      </c>
      <c r="T84" s="17">
        <v>509.1</v>
      </c>
      <c r="U84" s="17">
        <v>16</v>
      </c>
      <c r="V84" s="17">
        <v>1015.7</v>
      </c>
      <c r="W84" s="17">
        <v>1000</v>
      </c>
      <c r="X84" s="17">
        <v>-15.7</v>
      </c>
      <c r="Y84" s="17">
        <v>-1.57</v>
      </c>
      <c r="AD84" s="16" t="s">
        <v>39</v>
      </c>
      <c r="AE84" s="17">
        <v>507.4</v>
      </c>
      <c r="AF84" s="17">
        <v>2</v>
      </c>
      <c r="AG84" s="17">
        <v>6</v>
      </c>
      <c r="AH84" s="17">
        <v>469</v>
      </c>
      <c r="AI84" s="17">
        <v>984.4</v>
      </c>
      <c r="AJ84" s="17">
        <v>1000</v>
      </c>
      <c r="AK84" s="17">
        <v>15.6</v>
      </c>
      <c r="AL84" s="17">
        <v>1.56</v>
      </c>
    </row>
    <row r="85" spans="17:38" ht="15" thickBot="1" x14ac:dyDescent="0.35">
      <c r="Q85" s="16" t="s">
        <v>40</v>
      </c>
      <c r="R85" s="17">
        <v>11</v>
      </c>
      <c r="S85" s="17">
        <v>481.6</v>
      </c>
      <c r="T85" s="17">
        <v>510.1</v>
      </c>
      <c r="U85" s="17">
        <v>16</v>
      </c>
      <c r="V85" s="17">
        <v>1018.7</v>
      </c>
      <c r="W85" s="17">
        <v>1000</v>
      </c>
      <c r="X85" s="17">
        <v>-18.7</v>
      </c>
      <c r="Y85" s="17">
        <v>-1.87</v>
      </c>
      <c r="AD85" s="16" t="s">
        <v>40</v>
      </c>
      <c r="AE85" s="17">
        <v>505.4</v>
      </c>
      <c r="AF85" s="17">
        <v>2</v>
      </c>
      <c r="AG85" s="17">
        <v>5</v>
      </c>
      <c r="AH85" s="17">
        <v>469</v>
      </c>
      <c r="AI85" s="17">
        <v>981.4</v>
      </c>
      <c r="AJ85" s="17">
        <v>1000</v>
      </c>
      <c r="AK85" s="17">
        <v>18.600000000000001</v>
      </c>
      <c r="AL85" s="17">
        <v>1.86</v>
      </c>
    </row>
    <row r="86" spans="17:38" ht="15" thickBot="1" x14ac:dyDescent="0.35"/>
    <row r="87" spans="17:38" ht="15" thickBot="1" x14ac:dyDescent="0.35">
      <c r="Q87" s="18" t="s">
        <v>195</v>
      </c>
      <c r="R87" s="19">
        <v>1033.7</v>
      </c>
      <c r="AD87" s="18" t="s">
        <v>195</v>
      </c>
      <c r="AE87" s="19">
        <v>1035.3</v>
      </c>
    </row>
    <row r="88" spans="17:38" ht="15" thickBot="1" x14ac:dyDescent="0.35">
      <c r="Q88" s="18" t="s">
        <v>196</v>
      </c>
      <c r="R88" s="19">
        <v>964.6</v>
      </c>
      <c r="AD88" s="18" t="s">
        <v>196</v>
      </c>
      <c r="AE88" s="19">
        <v>966.4</v>
      </c>
    </row>
    <row r="89" spans="17:38" ht="15" thickBot="1" x14ac:dyDescent="0.35">
      <c r="Q89" s="18" t="s">
        <v>197</v>
      </c>
      <c r="R89" s="19">
        <v>18000</v>
      </c>
      <c r="AD89" s="18" t="s">
        <v>197</v>
      </c>
      <c r="AE89" s="19">
        <v>18000.099999999999</v>
      </c>
    </row>
    <row r="90" spans="17:38" ht="15" thickBot="1" x14ac:dyDescent="0.35">
      <c r="Q90" s="18" t="s">
        <v>198</v>
      </c>
      <c r="R90" s="19">
        <v>18000</v>
      </c>
      <c r="AD90" s="18" t="s">
        <v>198</v>
      </c>
      <c r="AE90" s="19">
        <v>18000</v>
      </c>
    </row>
    <row r="91" spans="17:38" ht="15" thickBot="1" x14ac:dyDescent="0.35">
      <c r="Q91" s="18" t="s">
        <v>199</v>
      </c>
      <c r="R91" s="19">
        <v>0</v>
      </c>
      <c r="AD91" s="18" t="s">
        <v>199</v>
      </c>
      <c r="AE91" s="19">
        <v>0.1</v>
      </c>
    </row>
    <row r="92" spans="17:38" ht="15" thickBot="1" x14ac:dyDescent="0.35">
      <c r="Q92" s="18" t="s">
        <v>200</v>
      </c>
      <c r="R92" s="19"/>
      <c r="AD92" s="18" t="s">
        <v>200</v>
      </c>
      <c r="AE92" s="19"/>
    </row>
    <row r="93" spans="17:38" ht="15" thickBot="1" x14ac:dyDescent="0.35">
      <c r="Q93" s="18" t="s">
        <v>201</v>
      </c>
      <c r="R93" s="19"/>
      <c r="AD93" s="18" t="s">
        <v>201</v>
      </c>
      <c r="AE93" s="19"/>
    </row>
    <row r="94" spans="17:38" ht="15" thickBot="1" x14ac:dyDescent="0.35">
      <c r="Q94" s="18" t="s">
        <v>202</v>
      </c>
      <c r="R94" s="19">
        <v>0</v>
      </c>
      <c r="AD94" s="18" t="s">
        <v>202</v>
      </c>
      <c r="AE94" s="19">
        <v>0</v>
      </c>
    </row>
    <row r="96" spans="17:38" x14ac:dyDescent="0.3">
      <c r="Q96" s="3" t="s">
        <v>203</v>
      </c>
      <c r="AD96" s="3" t="s">
        <v>203</v>
      </c>
    </row>
    <row r="98" spans="17:30" x14ac:dyDescent="0.3">
      <c r="Q98" s="20" t="s">
        <v>204</v>
      </c>
      <c r="AD98" s="20" t="s">
        <v>204</v>
      </c>
    </row>
    <row r="99" spans="17:30" x14ac:dyDescent="0.3">
      <c r="Q99" s="20" t="s">
        <v>205</v>
      </c>
      <c r="AD99" s="20" t="s">
        <v>243</v>
      </c>
    </row>
  </sheetData>
  <conditionalFormatting sqref="B3:B20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:C2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:D20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:E2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:M2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:O2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Q96" r:id="rId1" display="https://miau.my-x.hu/myx-free/coco/test/880700320230121162744.html" xr:uid="{CD9203F6-4323-42CF-8BFC-95869E20E80A}"/>
    <hyperlink ref="AD96" r:id="rId2" display="https://miau.my-x.hu/myx-free/coco/test/104089520230121162841.html" xr:uid="{AF566E82-2847-4DDA-A1BC-1D42BE8A2B62}"/>
  </hyperlinks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2A070-36E2-4C83-9EEF-E7382F92224C}">
  <dimension ref="A1:B16"/>
  <sheetViews>
    <sheetView tabSelected="1" workbookViewId="0">
      <selection activeCell="B7" sqref="B7"/>
    </sheetView>
  </sheetViews>
  <sheetFormatPr defaultRowHeight="14.4" x14ac:dyDescent="0.3"/>
  <cols>
    <col min="1" max="1" width="11.5546875" customWidth="1"/>
    <col min="2" max="2" width="63.21875" bestFit="1" customWidth="1"/>
  </cols>
  <sheetData>
    <row r="1" spans="1:2" x14ac:dyDescent="0.3">
      <c r="A1" s="6" t="s">
        <v>246</v>
      </c>
      <c r="B1" s="6" t="s">
        <v>247</v>
      </c>
    </row>
    <row r="2" spans="1:2" x14ac:dyDescent="0.3">
      <c r="A2" t="s">
        <v>248</v>
      </c>
      <c r="B2" t="s">
        <v>249</v>
      </c>
    </row>
    <row r="3" spans="1:2" x14ac:dyDescent="0.3">
      <c r="A3" t="s">
        <v>250</v>
      </c>
      <c r="B3" t="s">
        <v>251</v>
      </c>
    </row>
    <row r="4" spans="1:2" x14ac:dyDescent="0.3">
      <c r="A4" t="s">
        <v>252</v>
      </c>
      <c r="B4" t="s">
        <v>253</v>
      </c>
    </row>
    <row r="5" spans="1:2" x14ac:dyDescent="0.3">
      <c r="A5" t="s">
        <v>87</v>
      </c>
      <c r="B5" t="s">
        <v>87</v>
      </c>
    </row>
    <row r="7" spans="1:2" x14ac:dyDescent="0.3">
      <c r="A7" s="6" t="s">
        <v>254</v>
      </c>
      <c r="B7" t="s">
        <v>258</v>
      </c>
    </row>
    <row r="8" spans="1:2" x14ac:dyDescent="0.3">
      <c r="A8" s="6" t="s">
        <v>255</v>
      </c>
      <c r="B8" t="s">
        <v>259</v>
      </c>
    </row>
    <row r="9" spans="1:2" x14ac:dyDescent="0.3">
      <c r="A9" s="6" t="s">
        <v>256</v>
      </c>
      <c r="B9" t="s">
        <v>260</v>
      </c>
    </row>
    <row r="10" spans="1:2" x14ac:dyDescent="0.3">
      <c r="A10" s="6" t="s">
        <v>257</v>
      </c>
      <c r="B10" s="3" t="s">
        <v>261</v>
      </c>
    </row>
    <row r="13" spans="1:2" x14ac:dyDescent="0.3">
      <c r="A13" s="6" t="s">
        <v>262</v>
      </c>
      <c r="B13" t="s">
        <v>263</v>
      </c>
    </row>
    <row r="15" spans="1:2" x14ac:dyDescent="0.3">
      <c r="A15" s="6" t="s">
        <v>264</v>
      </c>
      <c r="B15" t="s">
        <v>265</v>
      </c>
    </row>
    <row r="16" spans="1:2" x14ac:dyDescent="0.3">
      <c r="B16" t="s">
        <v>266</v>
      </c>
    </row>
  </sheetData>
  <hyperlinks>
    <hyperlink ref="B10" r:id="rId1" xr:uid="{D55BD65D-E9BF-4FB0-A7A9-71E51AFF836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background</vt:lpstr>
      <vt:lpstr>scenarios</vt:lpstr>
      <vt:lpstr>scenarios (2)</vt:lpstr>
      <vt:lpstr>OAM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2023-01-20T09:22:00Z</dcterms:created>
  <dcterms:modified xsi:type="dcterms:W3CDTF">2023-01-21T15:35:58Z</dcterms:modified>
</cp:coreProperties>
</file>