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9D0F270E-5757-4F71-B3C6-3F95C7DA0B73}" xr6:coauthVersionLast="47" xr6:coauthVersionMax="47" xr10:uidLastSave="{00000000-0000-0000-0000-000000000000}"/>
  <bookViews>
    <workbookView xWindow="-108" yWindow="-108" windowWidth="23256" windowHeight="12720" activeTab="3" xr2:uid="{00000000-000D-0000-FFFF-FFFF00000000}"/>
  </bookViews>
  <sheets>
    <sheet name="raw data 2017" sheetId="3" r:id="rId1"/>
    <sheet name="OAM with 10 attributes" sheetId="4" r:id="rId2"/>
    <sheet name="accuracy" sheetId="1" r:id="rId3"/>
    <sheet name="yield" sheetId="2" r:id="rId4"/>
    <sheet name="regression" sheetId="5" r:id="rId5"/>
  </sheets>
  <externalReferences>
    <externalReference r:id="rId6"/>
    <externalReference r:id="rId7"/>
  </externalReferences>
  <definedNames>
    <definedName name="_xlnm._FilterDatabase" localSheetId="2" hidden="1">accuracy!$A$1:$Q$130</definedName>
    <definedName name="_xlnm._FilterDatabase" localSheetId="1" hidden="1">'OAM with 10 attributes'!$A$3:$AA$132</definedName>
    <definedName name="_xlnm._FilterDatabase" localSheetId="4" hidden="1">regression!$A$4:$AB$133</definedName>
    <definedName name="_xlnm._FilterDatabase" localSheetId="3" hidden="1">yield!$A$1:$Q$130</definedName>
    <definedName name="solver_adj" localSheetId="4" hidden="1">regression!$D$1:$M$1</definedName>
    <definedName name="solver_cvg" localSheetId="4" hidden="1">"""""""0,0001"""""""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"""""""0,075"""""""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regression!$AB$3</definedName>
    <definedName name="solver_pre" localSheetId="4" hidden="1">"""""""0,000001"""""""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2</definedName>
    <definedName name="solver_val" localSheetId="4" hidden="1">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3" i="2" l="1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2" i="2" s="1"/>
  <c r="Q134" i="2"/>
  <c r="Q146" i="1"/>
  <c r="Q145" i="1"/>
  <c r="Q144" i="1"/>
  <c r="Q143" i="1"/>
  <c r="Q142" i="1"/>
  <c r="Q141" i="1"/>
  <c r="Q140" i="1"/>
  <c r="Q132" i="1" s="1"/>
  <c r="Q139" i="1"/>
  <c r="Q138" i="1"/>
  <c r="Q137" i="1"/>
  <c r="Q136" i="1"/>
  <c r="Q135" i="1"/>
  <c r="Q134" i="1"/>
  <c r="Y133" i="5"/>
  <c r="X133" i="5"/>
  <c r="W133" i="5"/>
  <c r="V133" i="5"/>
  <c r="U133" i="5"/>
  <c r="T133" i="5"/>
  <c r="S133" i="5"/>
  <c r="R133" i="5"/>
  <c r="Q133" i="5"/>
  <c r="P133" i="5"/>
  <c r="Y132" i="5"/>
  <c r="X132" i="5"/>
  <c r="W132" i="5"/>
  <c r="V132" i="5"/>
  <c r="U132" i="5"/>
  <c r="T132" i="5"/>
  <c r="S132" i="5"/>
  <c r="R132" i="5"/>
  <c r="Q132" i="5"/>
  <c r="P132" i="5"/>
  <c r="Y131" i="5"/>
  <c r="X131" i="5"/>
  <c r="W131" i="5"/>
  <c r="V131" i="5"/>
  <c r="U131" i="5"/>
  <c r="T131" i="5"/>
  <c r="S131" i="5"/>
  <c r="R131" i="5"/>
  <c r="Q131" i="5"/>
  <c r="P131" i="5"/>
  <c r="Y130" i="5"/>
  <c r="X130" i="5"/>
  <c r="W130" i="5"/>
  <c r="V130" i="5"/>
  <c r="U130" i="5"/>
  <c r="T130" i="5"/>
  <c r="S130" i="5"/>
  <c r="R130" i="5"/>
  <c r="Q130" i="5"/>
  <c r="P130" i="5"/>
  <c r="Y129" i="5"/>
  <c r="X129" i="5"/>
  <c r="W129" i="5"/>
  <c r="V129" i="5"/>
  <c r="U129" i="5"/>
  <c r="T129" i="5"/>
  <c r="S129" i="5"/>
  <c r="R129" i="5"/>
  <c r="Q129" i="5"/>
  <c r="P129" i="5"/>
  <c r="Y128" i="5"/>
  <c r="X128" i="5"/>
  <c r="W128" i="5"/>
  <c r="V128" i="5"/>
  <c r="U128" i="5"/>
  <c r="T128" i="5"/>
  <c r="S128" i="5"/>
  <c r="R128" i="5"/>
  <c r="Q128" i="5"/>
  <c r="P128" i="5"/>
  <c r="Y127" i="5"/>
  <c r="X127" i="5"/>
  <c r="W127" i="5"/>
  <c r="V127" i="5"/>
  <c r="U127" i="5"/>
  <c r="T127" i="5"/>
  <c r="S127" i="5"/>
  <c r="R127" i="5"/>
  <c r="Q127" i="5"/>
  <c r="P127" i="5"/>
  <c r="Y126" i="5"/>
  <c r="X126" i="5"/>
  <c r="W126" i="5"/>
  <c r="V126" i="5"/>
  <c r="U126" i="5"/>
  <c r="T126" i="5"/>
  <c r="S126" i="5"/>
  <c r="R126" i="5"/>
  <c r="Q126" i="5"/>
  <c r="P126" i="5"/>
  <c r="Y125" i="5"/>
  <c r="X125" i="5"/>
  <c r="W125" i="5"/>
  <c r="V125" i="5"/>
  <c r="U125" i="5"/>
  <c r="T125" i="5"/>
  <c r="S125" i="5"/>
  <c r="R125" i="5"/>
  <c r="Q125" i="5"/>
  <c r="P125" i="5"/>
  <c r="Y124" i="5"/>
  <c r="X124" i="5"/>
  <c r="W124" i="5"/>
  <c r="V124" i="5"/>
  <c r="U124" i="5"/>
  <c r="T124" i="5"/>
  <c r="S124" i="5"/>
  <c r="R124" i="5"/>
  <c r="Q124" i="5"/>
  <c r="P124" i="5"/>
  <c r="Y123" i="5"/>
  <c r="X123" i="5"/>
  <c r="W123" i="5"/>
  <c r="V123" i="5"/>
  <c r="U123" i="5"/>
  <c r="T123" i="5"/>
  <c r="S123" i="5"/>
  <c r="R123" i="5"/>
  <c r="Q123" i="5"/>
  <c r="P123" i="5"/>
  <c r="Y122" i="5"/>
  <c r="X122" i="5"/>
  <c r="W122" i="5"/>
  <c r="V122" i="5"/>
  <c r="U122" i="5"/>
  <c r="T122" i="5"/>
  <c r="S122" i="5"/>
  <c r="R122" i="5"/>
  <c r="Q122" i="5"/>
  <c r="P122" i="5"/>
  <c r="Y121" i="5"/>
  <c r="X121" i="5"/>
  <c r="W121" i="5"/>
  <c r="V121" i="5"/>
  <c r="U121" i="5"/>
  <c r="T121" i="5"/>
  <c r="S121" i="5"/>
  <c r="R121" i="5"/>
  <c r="Q121" i="5"/>
  <c r="P121" i="5"/>
  <c r="Y120" i="5"/>
  <c r="X120" i="5"/>
  <c r="W120" i="5"/>
  <c r="V120" i="5"/>
  <c r="U120" i="5"/>
  <c r="T120" i="5"/>
  <c r="S120" i="5"/>
  <c r="R120" i="5"/>
  <c r="Q120" i="5"/>
  <c r="P120" i="5"/>
  <c r="Y119" i="5"/>
  <c r="X119" i="5"/>
  <c r="W119" i="5"/>
  <c r="V119" i="5"/>
  <c r="U119" i="5"/>
  <c r="T119" i="5"/>
  <c r="S119" i="5"/>
  <c r="R119" i="5"/>
  <c r="Q119" i="5"/>
  <c r="P119" i="5"/>
  <c r="Y118" i="5"/>
  <c r="X118" i="5"/>
  <c r="W118" i="5"/>
  <c r="V118" i="5"/>
  <c r="U118" i="5"/>
  <c r="T118" i="5"/>
  <c r="S118" i="5"/>
  <c r="R118" i="5"/>
  <c r="Q118" i="5"/>
  <c r="P118" i="5"/>
  <c r="Y117" i="5"/>
  <c r="X117" i="5"/>
  <c r="W117" i="5"/>
  <c r="V117" i="5"/>
  <c r="U117" i="5"/>
  <c r="T117" i="5"/>
  <c r="S117" i="5"/>
  <c r="R117" i="5"/>
  <c r="Q117" i="5"/>
  <c r="P117" i="5"/>
  <c r="Y116" i="5"/>
  <c r="X116" i="5"/>
  <c r="W116" i="5"/>
  <c r="V116" i="5"/>
  <c r="U116" i="5"/>
  <c r="T116" i="5"/>
  <c r="S116" i="5"/>
  <c r="R116" i="5"/>
  <c r="Q116" i="5"/>
  <c r="P116" i="5"/>
  <c r="Y115" i="5"/>
  <c r="X115" i="5"/>
  <c r="W115" i="5"/>
  <c r="V115" i="5"/>
  <c r="U115" i="5"/>
  <c r="T115" i="5"/>
  <c r="S115" i="5"/>
  <c r="R115" i="5"/>
  <c r="Q115" i="5"/>
  <c r="P115" i="5"/>
  <c r="Y114" i="5"/>
  <c r="X114" i="5"/>
  <c r="W114" i="5"/>
  <c r="V114" i="5"/>
  <c r="U114" i="5"/>
  <c r="T114" i="5"/>
  <c r="S114" i="5"/>
  <c r="R114" i="5"/>
  <c r="Q114" i="5"/>
  <c r="P114" i="5"/>
  <c r="Y113" i="5"/>
  <c r="X113" i="5"/>
  <c r="W113" i="5"/>
  <c r="V113" i="5"/>
  <c r="U113" i="5"/>
  <c r="T113" i="5"/>
  <c r="S113" i="5"/>
  <c r="R113" i="5"/>
  <c r="Q113" i="5"/>
  <c r="P113" i="5"/>
  <c r="Y112" i="5"/>
  <c r="X112" i="5"/>
  <c r="W112" i="5"/>
  <c r="V112" i="5"/>
  <c r="U112" i="5"/>
  <c r="T112" i="5"/>
  <c r="S112" i="5"/>
  <c r="R112" i="5"/>
  <c r="Q112" i="5"/>
  <c r="P112" i="5"/>
  <c r="Y111" i="5"/>
  <c r="X111" i="5"/>
  <c r="W111" i="5"/>
  <c r="V111" i="5"/>
  <c r="U111" i="5"/>
  <c r="T111" i="5"/>
  <c r="S111" i="5"/>
  <c r="R111" i="5"/>
  <c r="Q111" i="5"/>
  <c r="P111" i="5"/>
  <c r="Y110" i="5"/>
  <c r="X110" i="5"/>
  <c r="W110" i="5"/>
  <c r="V110" i="5"/>
  <c r="U110" i="5"/>
  <c r="T110" i="5"/>
  <c r="S110" i="5"/>
  <c r="R110" i="5"/>
  <c r="Q110" i="5"/>
  <c r="P110" i="5"/>
  <c r="Y109" i="5"/>
  <c r="X109" i="5"/>
  <c r="W109" i="5"/>
  <c r="V109" i="5"/>
  <c r="U109" i="5"/>
  <c r="T109" i="5"/>
  <c r="S109" i="5"/>
  <c r="R109" i="5"/>
  <c r="Q109" i="5"/>
  <c r="P109" i="5"/>
  <c r="Y108" i="5"/>
  <c r="X108" i="5"/>
  <c r="W108" i="5"/>
  <c r="V108" i="5"/>
  <c r="U108" i="5"/>
  <c r="T108" i="5"/>
  <c r="S108" i="5"/>
  <c r="R108" i="5"/>
  <c r="Q108" i="5"/>
  <c r="P108" i="5"/>
  <c r="Y107" i="5"/>
  <c r="X107" i="5"/>
  <c r="W107" i="5"/>
  <c r="V107" i="5"/>
  <c r="U107" i="5"/>
  <c r="T107" i="5"/>
  <c r="S107" i="5"/>
  <c r="R107" i="5"/>
  <c r="Q107" i="5"/>
  <c r="P107" i="5"/>
  <c r="Y106" i="5"/>
  <c r="X106" i="5"/>
  <c r="W106" i="5"/>
  <c r="V106" i="5"/>
  <c r="U106" i="5"/>
  <c r="T106" i="5"/>
  <c r="S106" i="5"/>
  <c r="R106" i="5"/>
  <c r="Q106" i="5"/>
  <c r="P106" i="5"/>
  <c r="Y105" i="5"/>
  <c r="X105" i="5"/>
  <c r="W105" i="5"/>
  <c r="V105" i="5"/>
  <c r="U105" i="5"/>
  <c r="T105" i="5"/>
  <c r="S105" i="5"/>
  <c r="R105" i="5"/>
  <c r="Q105" i="5"/>
  <c r="P105" i="5"/>
  <c r="Y104" i="5"/>
  <c r="X104" i="5"/>
  <c r="W104" i="5"/>
  <c r="V104" i="5"/>
  <c r="U104" i="5"/>
  <c r="T104" i="5"/>
  <c r="S104" i="5"/>
  <c r="R104" i="5"/>
  <c r="Q104" i="5"/>
  <c r="P104" i="5"/>
  <c r="Y103" i="5"/>
  <c r="X103" i="5"/>
  <c r="W103" i="5"/>
  <c r="V103" i="5"/>
  <c r="U103" i="5"/>
  <c r="T103" i="5"/>
  <c r="S103" i="5"/>
  <c r="R103" i="5"/>
  <c r="Q103" i="5"/>
  <c r="P103" i="5"/>
  <c r="Y102" i="5"/>
  <c r="X102" i="5"/>
  <c r="W102" i="5"/>
  <c r="V102" i="5"/>
  <c r="U102" i="5"/>
  <c r="T102" i="5"/>
  <c r="S102" i="5"/>
  <c r="R102" i="5"/>
  <c r="Q102" i="5"/>
  <c r="P102" i="5"/>
  <c r="Y101" i="5"/>
  <c r="X101" i="5"/>
  <c r="W101" i="5"/>
  <c r="V101" i="5"/>
  <c r="U101" i="5"/>
  <c r="T101" i="5"/>
  <c r="S101" i="5"/>
  <c r="R101" i="5"/>
  <c r="Q101" i="5"/>
  <c r="P101" i="5"/>
  <c r="Y100" i="5"/>
  <c r="X100" i="5"/>
  <c r="W100" i="5"/>
  <c r="V100" i="5"/>
  <c r="U100" i="5"/>
  <c r="T100" i="5"/>
  <c r="S100" i="5"/>
  <c r="R100" i="5"/>
  <c r="Q100" i="5"/>
  <c r="P100" i="5"/>
  <c r="Y99" i="5"/>
  <c r="X99" i="5"/>
  <c r="W99" i="5"/>
  <c r="V99" i="5"/>
  <c r="U99" i="5"/>
  <c r="T99" i="5"/>
  <c r="S99" i="5"/>
  <c r="R99" i="5"/>
  <c r="Q99" i="5"/>
  <c r="P99" i="5"/>
  <c r="Y98" i="5"/>
  <c r="X98" i="5"/>
  <c r="W98" i="5"/>
  <c r="V98" i="5"/>
  <c r="U98" i="5"/>
  <c r="T98" i="5"/>
  <c r="S98" i="5"/>
  <c r="R98" i="5"/>
  <c r="Q98" i="5"/>
  <c r="P98" i="5"/>
  <c r="Y97" i="5"/>
  <c r="X97" i="5"/>
  <c r="W97" i="5"/>
  <c r="V97" i="5"/>
  <c r="U97" i="5"/>
  <c r="T97" i="5"/>
  <c r="S97" i="5"/>
  <c r="R97" i="5"/>
  <c r="Q97" i="5"/>
  <c r="P97" i="5"/>
  <c r="Y96" i="5"/>
  <c r="X96" i="5"/>
  <c r="W96" i="5"/>
  <c r="V96" i="5"/>
  <c r="U96" i="5"/>
  <c r="T96" i="5"/>
  <c r="S96" i="5"/>
  <c r="R96" i="5"/>
  <c r="Q96" i="5"/>
  <c r="P96" i="5"/>
  <c r="Y95" i="5"/>
  <c r="X95" i="5"/>
  <c r="W95" i="5"/>
  <c r="V95" i="5"/>
  <c r="U95" i="5"/>
  <c r="T95" i="5"/>
  <c r="S95" i="5"/>
  <c r="R95" i="5"/>
  <c r="Q95" i="5"/>
  <c r="P95" i="5"/>
  <c r="Y94" i="5"/>
  <c r="X94" i="5"/>
  <c r="W94" i="5"/>
  <c r="V94" i="5"/>
  <c r="U94" i="5"/>
  <c r="T94" i="5"/>
  <c r="S94" i="5"/>
  <c r="R94" i="5"/>
  <c r="Q94" i="5"/>
  <c r="P94" i="5"/>
  <c r="Y93" i="5"/>
  <c r="X93" i="5"/>
  <c r="W93" i="5"/>
  <c r="V93" i="5"/>
  <c r="U93" i="5"/>
  <c r="T93" i="5"/>
  <c r="S93" i="5"/>
  <c r="R93" i="5"/>
  <c r="Q93" i="5"/>
  <c r="P93" i="5"/>
  <c r="Y92" i="5"/>
  <c r="X92" i="5"/>
  <c r="W92" i="5"/>
  <c r="V92" i="5"/>
  <c r="U92" i="5"/>
  <c r="T92" i="5"/>
  <c r="S92" i="5"/>
  <c r="R92" i="5"/>
  <c r="Q92" i="5"/>
  <c r="P92" i="5"/>
  <c r="Y91" i="5"/>
  <c r="X91" i="5"/>
  <c r="W91" i="5"/>
  <c r="V91" i="5"/>
  <c r="U91" i="5"/>
  <c r="T91" i="5"/>
  <c r="S91" i="5"/>
  <c r="R91" i="5"/>
  <c r="Q91" i="5"/>
  <c r="P91" i="5"/>
  <c r="Y90" i="5"/>
  <c r="X90" i="5"/>
  <c r="W90" i="5"/>
  <c r="V90" i="5"/>
  <c r="U90" i="5"/>
  <c r="T90" i="5"/>
  <c r="S90" i="5"/>
  <c r="R90" i="5"/>
  <c r="Q90" i="5"/>
  <c r="P90" i="5"/>
  <c r="Y89" i="5"/>
  <c r="X89" i="5"/>
  <c r="W89" i="5"/>
  <c r="V89" i="5"/>
  <c r="U89" i="5"/>
  <c r="T89" i="5"/>
  <c r="S89" i="5"/>
  <c r="R89" i="5"/>
  <c r="Q89" i="5"/>
  <c r="P89" i="5"/>
  <c r="Y88" i="5"/>
  <c r="X88" i="5"/>
  <c r="W88" i="5"/>
  <c r="V88" i="5"/>
  <c r="U88" i="5"/>
  <c r="T88" i="5"/>
  <c r="S88" i="5"/>
  <c r="R88" i="5"/>
  <c r="Q88" i="5"/>
  <c r="P88" i="5"/>
  <c r="Y87" i="5"/>
  <c r="X87" i="5"/>
  <c r="W87" i="5"/>
  <c r="V87" i="5"/>
  <c r="U87" i="5"/>
  <c r="T87" i="5"/>
  <c r="S87" i="5"/>
  <c r="R87" i="5"/>
  <c r="Q87" i="5"/>
  <c r="P87" i="5"/>
  <c r="Y86" i="5"/>
  <c r="X86" i="5"/>
  <c r="W86" i="5"/>
  <c r="V86" i="5"/>
  <c r="U86" i="5"/>
  <c r="T86" i="5"/>
  <c r="S86" i="5"/>
  <c r="R86" i="5"/>
  <c r="Q86" i="5"/>
  <c r="P86" i="5"/>
  <c r="Y85" i="5"/>
  <c r="X85" i="5"/>
  <c r="W85" i="5"/>
  <c r="V85" i="5"/>
  <c r="U85" i="5"/>
  <c r="T85" i="5"/>
  <c r="S85" i="5"/>
  <c r="R85" i="5"/>
  <c r="Q85" i="5"/>
  <c r="P85" i="5"/>
  <c r="Y84" i="5"/>
  <c r="X84" i="5"/>
  <c r="W84" i="5"/>
  <c r="V84" i="5"/>
  <c r="U84" i="5"/>
  <c r="T84" i="5"/>
  <c r="S84" i="5"/>
  <c r="R84" i="5"/>
  <c r="Q84" i="5"/>
  <c r="P84" i="5"/>
  <c r="Y83" i="5"/>
  <c r="X83" i="5"/>
  <c r="W83" i="5"/>
  <c r="V83" i="5"/>
  <c r="U83" i="5"/>
  <c r="T83" i="5"/>
  <c r="S83" i="5"/>
  <c r="R83" i="5"/>
  <c r="Q83" i="5"/>
  <c r="P83" i="5"/>
  <c r="Y82" i="5"/>
  <c r="X82" i="5"/>
  <c r="W82" i="5"/>
  <c r="V82" i="5"/>
  <c r="U82" i="5"/>
  <c r="T82" i="5"/>
  <c r="S82" i="5"/>
  <c r="R82" i="5"/>
  <c r="Q82" i="5"/>
  <c r="P82" i="5"/>
  <c r="Y81" i="5"/>
  <c r="X81" i="5"/>
  <c r="W81" i="5"/>
  <c r="V81" i="5"/>
  <c r="U81" i="5"/>
  <c r="T81" i="5"/>
  <c r="S81" i="5"/>
  <c r="R81" i="5"/>
  <c r="Q81" i="5"/>
  <c r="P81" i="5"/>
  <c r="Y80" i="5"/>
  <c r="X80" i="5"/>
  <c r="W80" i="5"/>
  <c r="V80" i="5"/>
  <c r="U80" i="5"/>
  <c r="T80" i="5"/>
  <c r="S80" i="5"/>
  <c r="R80" i="5"/>
  <c r="Q80" i="5"/>
  <c r="P80" i="5"/>
  <c r="Y79" i="5"/>
  <c r="X79" i="5"/>
  <c r="W79" i="5"/>
  <c r="V79" i="5"/>
  <c r="U79" i="5"/>
  <c r="T79" i="5"/>
  <c r="S79" i="5"/>
  <c r="R79" i="5"/>
  <c r="Q79" i="5"/>
  <c r="P79" i="5"/>
  <c r="Y78" i="5"/>
  <c r="X78" i="5"/>
  <c r="W78" i="5"/>
  <c r="V78" i="5"/>
  <c r="U78" i="5"/>
  <c r="T78" i="5"/>
  <c r="S78" i="5"/>
  <c r="R78" i="5"/>
  <c r="Q78" i="5"/>
  <c r="P78" i="5"/>
  <c r="Y77" i="5"/>
  <c r="X77" i="5"/>
  <c r="W77" i="5"/>
  <c r="V77" i="5"/>
  <c r="U77" i="5"/>
  <c r="T77" i="5"/>
  <c r="S77" i="5"/>
  <c r="R77" i="5"/>
  <c r="Q77" i="5"/>
  <c r="P77" i="5"/>
  <c r="Y76" i="5"/>
  <c r="X76" i="5"/>
  <c r="W76" i="5"/>
  <c r="V76" i="5"/>
  <c r="U76" i="5"/>
  <c r="T76" i="5"/>
  <c r="S76" i="5"/>
  <c r="R76" i="5"/>
  <c r="Q76" i="5"/>
  <c r="P76" i="5"/>
  <c r="Y75" i="5"/>
  <c r="X75" i="5"/>
  <c r="W75" i="5"/>
  <c r="V75" i="5"/>
  <c r="U75" i="5"/>
  <c r="T75" i="5"/>
  <c r="S75" i="5"/>
  <c r="R75" i="5"/>
  <c r="Q75" i="5"/>
  <c r="P75" i="5"/>
  <c r="Y74" i="5"/>
  <c r="X74" i="5"/>
  <c r="W74" i="5"/>
  <c r="V74" i="5"/>
  <c r="U74" i="5"/>
  <c r="T74" i="5"/>
  <c r="S74" i="5"/>
  <c r="R74" i="5"/>
  <c r="Q74" i="5"/>
  <c r="P74" i="5"/>
  <c r="Y73" i="5"/>
  <c r="X73" i="5"/>
  <c r="W73" i="5"/>
  <c r="V73" i="5"/>
  <c r="U73" i="5"/>
  <c r="T73" i="5"/>
  <c r="S73" i="5"/>
  <c r="R73" i="5"/>
  <c r="Q73" i="5"/>
  <c r="P73" i="5"/>
  <c r="Y72" i="5"/>
  <c r="X72" i="5"/>
  <c r="W72" i="5"/>
  <c r="V72" i="5"/>
  <c r="U72" i="5"/>
  <c r="T72" i="5"/>
  <c r="S72" i="5"/>
  <c r="R72" i="5"/>
  <c r="Q72" i="5"/>
  <c r="P72" i="5"/>
  <c r="Y71" i="5"/>
  <c r="X71" i="5"/>
  <c r="W71" i="5"/>
  <c r="V71" i="5"/>
  <c r="U71" i="5"/>
  <c r="T71" i="5"/>
  <c r="S71" i="5"/>
  <c r="R71" i="5"/>
  <c r="Q71" i="5"/>
  <c r="P71" i="5"/>
  <c r="Y70" i="5"/>
  <c r="X70" i="5"/>
  <c r="W70" i="5"/>
  <c r="V70" i="5"/>
  <c r="U70" i="5"/>
  <c r="T70" i="5"/>
  <c r="S70" i="5"/>
  <c r="R70" i="5"/>
  <c r="Q70" i="5"/>
  <c r="P70" i="5"/>
  <c r="Y69" i="5"/>
  <c r="X69" i="5"/>
  <c r="W69" i="5"/>
  <c r="V69" i="5"/>
  <c r="U69" i="5"/>
  <c r="T69" i="5"/>
  <c r="S69" i="5"/>
  <c r="R69" i="5"/>
  <c r="Q69" i="5"/>
  <c r="P69" i="5"/>
  <c r="Y68" i="5"/>
  <c r="X68" i="5"/>
  <c r="W68" i="5"/>
  <c r="V68" i="5"/>
  <c r="U68" i="5"/>
  <c r="T68" i="5"/>
  <c r="S68" i="5"/>
  <c r="R68" i="5"/>
  <c r="Q68" i="5"/>
  <c r="P68" i="5"/>
  <c r="Y67" i="5"/>
  <c r="X67" i="5"/>
  <c r="W67" i="5"/>
  <c r="V67" i="5"/>
  <c r="U67" i="5"/>
  <c r="T67" i="5"/>
  <c r="S67" i="5"/>
  <c r="R67" i="5"/>
  <c r="Q67" i="5"/>
  <c r="P67" i="5"/>
  <c r="Y66" i="5"/>
  <c r="X66" i="5"/>
  <c r="W66" i="5"/>
  <c r="V66" i="5"/>
  <c r="U66" i="5"/>
  <c r="T66" i="5"/>
  <c r="S66" i="5"/>
  <c r="R66" i="5"/>
  <c r="Q66" i="5"/>
  <c r="P66" i="5"/>
  <c r="Y65" i="5"/>
  <c r="X65" i="5"/>
  <c r="W65" i="5"/>
  <c r="V65" i="5"/>
  <c r="U65" i="5"/>
  <c r="T65" i="5"/>
  <c r="S65" i="5"/>
  <c r="R65" i="5"/>
  <c r="Q65" i="5"/>
  <c r="P65" i="5"/>
  <c r="Y64" i="5"/>
  <c r="X64" i="5"/>
  <c r="W64" i="5"/>
  <c r="V64" i="5"/>
  <c r="U64" i="5"/>
  <c r="T64" i="5"/>
  <c r="S64" i="5"/>
  <c r="R64" i="5"/>
  <c r="Q64" i="5"/>
  <c r="P64" i="5"/>
  <c r="Y63" i="5"/>
  <c r="X63" i="5"/>
  <c r="W63" i="5"/>
  <c r="V63" i="5"/>
  <c r="U63" i="5"/>
  <c r="T63" i="5"/>
  <c r="S63" i="5"/>
  <c r="R63" i="5"/>
  <c r="Q63" i="5"/>
  <c r="P63" i="5"/>
  <c r="Y62" i="5"/>
  <c r="X62" i="5"/>
  <c r="W62" i="5"/>
  <c r="V62" i="5"/>
  <c r="U62" i="5"/>
  <c r="T62" i="5"/>
  <c r="S62" i="5"/>
  <c r="R62" i="5"/>
  <c r="Q62" i="5"/>
  <c r="P62" i="5"/>
  <c r="Y61" i="5"/>
  <c r="X61" i="5"/>
  <c r="W61" i="5"/>
  <c r="V61" i="5"/>
  <c r="U61" i="5"/>
  <c r="T61" i="5"/>
  <c r="S61" i="5"/>
  <c r="R61" i="5"/>
  <c r="Q61" i="5"/>
  <c r="P61" i="5"/>
  <c r="Y60" i="5"/>
  <c r="X60" i="5"/>
  <c r="W60" i="5"/>
  <c r="V60" i="5"/>
  <c r="U60" i="5"/>
  <c r="T60" i="5"/>
  <c r="S60" i="5"/>
  <c r="R60" i="5"/>
  <c r="Q60" i="5"/>
  <c r="P60" i="5"/>
  <c r="Y59" i="5"/>
  <c r="X59" i="5"/>
  <c r="W59" i="5"/>
  <c r="V59" i="5"/>
  <c r="U59" i="5"/>
  <c r="T59" i="5"/>
  <c r="S59" i="5"/>
  <c r="R59" i="5"/>
  <c r="Q59" i="5"/>
  <c r="P59" i="5"/>
  <c r="Y58" i="5"/>
  <c r="X58" i="5"/>
  <c r="W58" i="5"/>
  <c r="V58" i="5"/>
  <c r="U58" i="5"/>
  <c r="T58" i="5"/>
  <c r="S58" i="5"/>
  <c r="R58" i="5"/>
  <c r="Q58" i="5"/>
  <c r="P58" i="5"/>
  <c r="Y57" i="5"/>
  <c r="X57" i="5"/>
  <c r="W57" i="5"/>
  <c r="V57" i="5"/>
  <c r="U57" i="5"/>
  <c r="T57" i="5"/>
  <c r="S57" i="5"/>
  <c r="R57" i="5"/>
  <c r="Q57" i="5"/>
  <c r="P57" i="5"/>
  <c r="Y56" i="5"/>
  <c r="X56" i="5"/>
  <c r="W56" i="5"/>
  <c r="V56" i="5"/>
  <c r="U56" i="5"/>
  <c r="T56" i="5"/>
  <c r="S56" i="5"/>
  <c r="R56" i="5"/>
  <c r="Q56" i="5"/>
  <c r="P56" i="5"/>
  <c r="Y55" i="5"/>
  <c r="X55" i="5"/>
  <c r="W55" i="5"/>
  <c r="V55" i="5"/>
  <c r="U55" i="5"/>
  <c r="T55" i="5"/>
  <c r="S55" i="5"/>
  <c r="R55" i="5"/>
  <c r="Q55" i="5"/>
  <c r="P55" i="5"/>
  <c r="Y54" i="5"/>
  <c r="X54" i="5"/>
  <c r="W54" i="5"/>
  <c r="V54" i="5"/>
  <c r="U54" i="5"/>
  <c r="T54" i="5"/>
  <c r="S54" i="5"/>
  <c r="R54" i="5"/>
  <c r="Q54" i="5"/>
  <c r="P54" i="5"/>
  <c r="Y53" i="5"/>
  <c r="X53" i="5"/>
  <c r="W53" i="5"/>
  <c r="V53" i="5"/>
  <c r="U53" i="5"/>
  <c r="T53" i="5"/>
  <c r="S53" i="5"/>
  <c r="R53" i="5"/>
  <c r="Q53" i="5"/>
  <c r="P53" i="5"/>
  <c r="Y52" i="5"/>
  <c r="X52" i="5"/>
  <c r="W52" i="5"/>
  <c r="V52" i="5"/>
  <c r="U52" i="5"/>
  <c r="T52" i="5"/>
  <c r="S52" i="5"/>
  <c r="R52" i="5"/>
  <c r="Q52" i="5"/>
  <c r="P52" i="5"/>
  <c r="Y51" i="5"/>
  <c r="X51" i="5"/>
  <c r="W51" i="5"/>
  <c r="V51" i="5"/>
  <c r="U51" i="5"/>
  <c r="T51" i="5"/>
  <c r="S51" i="5"/>
  <c r="R51" i="5"/>
  <c r="Q51" i="5"/>
  <c r="P51" i="5"/>
  <c r="Y50" i="5"/>
  <c r="X50" i="5"/>
  <c r="W50" i="5"/>
  <c r="V50" i="5"/>
  <c r="U50" i="5"/>
  <c r="T50" i="5"/>
  <c r="S50" i="5"/>
  <c r="R50" i="5"/>
  <c r="Q50" i="5"/>
  <c r="P50" i="5"/>
  <c r="Y49" i="5"/>
  <c r="X49" i="5"/>
  <c r="W49" i="5"/>
  <c r="V49" i="5"/>
  <c r="U49" i="5"/>
  <c r="T49" i="5"/>
  <c r="S49" i="5"/>
  <c r="R49" i="5"/>
  <c r="Q49" i="5"/>
  <c r="P49" i="5"/>
  <c r="Y48" i="5"/>
  <c r="X48" i="5"/>
  <c r="W48" i="5"/>
  <c r="V48" i="5"/>
  <c r="U48" i="5"/>
  <c r="T48" i="5"/>
  <c r="S48" i="5"/>
  <c r="R48" i="5"/>
  <c r="Q48" i="5"/>
  <c r="P48" i="5"/>
  <c r="Y47" i="5"/>
  <c r="X47" i="5"/>
  <c r="W47" i="5"/>
  <c r="V47" i="5"/>
  <c r="U47" i="5"/>
  <c r="T47" i="5"/>
  <c r="S47" i="5"/>
  <c r="R47" i="5"/>
  <c r="Q47" i="5"/>
  <c r="P47" i="5"/>
  <c r="Y46" i="5"/>
  <c r="X46" i="5"/>
  <c r="W46" i="5"/>
  <c r="V46" i="5"/>
  <c r="U46" i="5"/>
  <c r="T46" i="5"/>
  <c r="S46" i="5"/>
  <c r="R46" i="5"/>
  <c r="Q46" i="5"/>
  <c r="P46" i="5"/>
  <c r="Y45" i="5"/>
  <c r="X45" i="5"/>
  <c r="W45" i="5"/>
  <c r="V45" i="5"/>
  <c r="U45" i="5"/>
  <c r="T45" i="5"/>
  <c r="S45" i="5"/>
  <c r="R45" i="5"/>
  <c r="Q45" i="5"/>
  <c r="P45" i="5"/>
  <c r="Y44" i="5"/>
  <c r="X44" i="5"/>
  <c r="W44" i="5"/>
  <c r="V44" i="5"/>
  <c r="U44" i="5"/>
  <c r="T44" i="5"/>
  <c r="S44" i="5"/>
  <c r="R44" i="5"/>
  <c r="Q44" i="5"/>
  <c r="P44" i="5"/>
  <c r="Y43" i="5"/>
  <c r="X43" i="5"/>
  <c r="W43" i="5"/>
  <c r="V43" i="5"/>
  <c r="U43" i="5"/>
  <c r="T43" i="5"/>
  <c r="S43" i="5"/>
  <c r="R43" i="5"/>
  <c r="Q43" i="5"/>
  <c r="P43" i="5"/>
  <c r="Y42" i="5"/>
  <c r="X42" i="5"/>
  <c r="W42" i="5"/>
  <c r="V42" i="5"/>
  <c r="U42" i="5"/>
  <c r="T42" i="5"/>
  <c r="S42" i="5"/>
  <c r="R42" i="5"/>
  <c r="Q42" i="5"/>
  <c r="P42" i="5"/>
  <c r="Y41" i="5"/>
  <c r="X41" i="5"/>
  <c r="W41" i="5"/>
  <c r="V41" i="5"/>
  <c r="U41" i="5"/>
  <c r="T41" i="5"/>
  <c r="S41" i="5"/>
  <c r="R41" i="5"/>
  <c r="Q41" i="5"/>
  <c r="P41" i="5"/>
  <c r="Y40" i="5"/>
  <c r="X40" i="5"/>
  <c r="W40" i="5"/>
  <c r="V40" i="5"/>
  <c r="U40" i="5"/>
  <c r="T40" i="5"/>
  <c r="S40" i="5"/>
  <c r="R40" i="5"/>
  <c r="Q40" i="5"/>
  <c r="P40" i="5"/>
  <c r="Y39" i="5"/>
  <c r="X39" i="5"/>
  <c r="W39" i="5"/>
  <c r="V39" i="5"/>
  <c r="U39" i="5"/>
  <c r="T39" i="5"/>
  <c r="S39" i="5"/>
  <c r="R39" i="5"/>
  <c r="Q39" i="5"/>
  <c r="P39" i="5"/>
  <c r="Y38" i="5"/>
  <c r="X38" i="5"/>
  <c r="W38" i="5"/>
  <c r="V38" i="5"/>
  <c r="U38" i="5"/>
  <c r="T38" i="5"/>
  <c r="S38" i="5"/>
  <c r="R38" i="5"/>
  <c r="Q38" i="5"/>
  <c r="P38" i="5"/>
  <c r="Y37" i="5"/>
  <c r="X37" i="5"/>
  <c r="W37" i="5"/>
  <c r="V37" i="5"/>
  <c r="U37" i="5"/>
  <c r="T37" i="5"/>
  <c r="S37" i="5"/>
  <c r="R37" i="5"/>
  <c r="Q37" i="5"/>
  <c r="P37" i="5"/>
  <c r="Y36" i="5"/>
  <c r="X36" i="5"/>
  <c r="W36" i="5"/>
  <c r="V36" i="5"/>
  <c r="U36" i="5"/>
  <c r="T36" i="5"/>
  <c r="S36" i="5"/>
  <c r="R36" i="5"/>
  <c r="Q36" i="5"/>
  <c r="P36" i="5"/>
  <c r="Y35" i="5"/>
  <c r="X35" i="5"/>
  <c r="W35" i="5"/>
  <c r="V35" i="5"/>
  <c r="U35" i="5"/>
  <c r="T35" i="5"/>
  <c r="S35" i="5"/>
  <c r="R35" i="5"/>
  <c r="Q35" i="5"/>
  <c r="P35" i="5"/>
  <c r="Y34" i="5"/>
  <c r="X34" i="5"/>
  <c r="W34" i="5"/>
  <c r="V34" i="5"/>
  <c r="U34" i="5"/>
  <c r="T34" i="5"/>
  <c r="S34" i="5"/>
  <c r="R34" i="5"/>
  <c r="Q34" i="5"/>
  <c r="P34" i="5"/>
  <c r="Y33" i="5"/>
  <c r="X33" i="5"/>
  <c r="W33" i="5"/>
  <c r="V33" i="5"/>
  <c r="U33" i="5"/>
  <c r="T33" i="5"/>
  <c r="S33" i="5"/>
  <c r="R33" i="5"/>
  <c r="Q33" i="5"/>
  <c r="P33" i="5"/>
  <c r="Y32" i="5"/>
  <c r="X32" i="5"/>
  <c r="W32" i="5"/>
  <c r="V32" i="5"/>
  <c r="U32" i="5"/>
  <c r="T32" i="5"/>
  <c r="S32" i="5"/>
  <c r="R32" i="5"/>
  <c r="Q32" i="5"/>
  <c r="P32" i="5"/>
  <c r="Y31" i="5"/>
  <c r="X31" i="5"/>
  <c r="W31" i="5"/>
  <c r="V31" i="5"/>
  <c r="U31" i="5"/>
  <c r="T31" i="5"/>
  <c r="S31" i="5"/>
  <c r="R31" i="5"/>
  <c r="Q31" i="5"/>
  <c r="P31" i="5"/>
  <c r="Y30" i="5"/>
  <c r="X30" i="5"/>
  <c r="W30" i="5"/>
  <c r="V30" i="5"/>
  <c r="U30" i="5"/>
  <c r="T30" i="5"/>
  <c r="S30" i="5"/>
  <c r="R30" i="5"/>
  <c r="Q30" i="5"/>
  <c r="P30" i="5"/>
  <c r="Y29" i="5"/>
  <c r="X29" i="5"/>
  <c r="W29" i="5"/>
  <c r="V29" i="5"/>
  <c r="U29" i="5"/>
  <c r="T29" i="5"/>
  <c r="S29" i="5"/>
  <c r="R29" i="5"/>
  <c r="Q29" i="5"/>
  <c r="P29" i="5"/>
  <c r="Y28" i="5"/>
  <c r="X28" i="5"/>
  <c r="W28" i="5"/>
  <c r="V28" i="5"/>
  <c r="U28" i="5"/>
  <c r="T28" i="5"/>
  <c r="S28" i="5"/>
  <c r="R28" i="5"/>
  <c r="Q28" i="5"/>
  <c r="P28" i="5"/>
  <c r="Y27" i="5"/>
  <c r="X27" i="5"/>
  <c r="W27" i="5"/>
  <c r="V27" i="5"/>
  <c r="U27" i="5"/>
  <c r="T27" i="5"/>
  <c r="S27" i="5"/>
  <c r="R27" i="5"/>
  <c r="Q27" i="5"/>
  <c r="P27" i="5"/>
  <c r="Y26" i="5"/>
  <c r="X26" i="5"/>
  <c r="W26" i="5"/>
  <c r="V26" i="5"/>
  <c r="U26" i="5"/>
  <c r="T26" i="5"/>
  <c r="S26" i="5"/>
  <c r="R26" i="5"/>
  <c r="Q26" i="5"/>
  <c r="P26" i="5"/>
  <c r="Y25" i="5"/>
  <c r="X25" i="5"/>
  <c r="W25" i="5"/>
  <c r="V25" i="5"/>
  <c r="U25" i="5"/>
  <c r="T25" i="5"/>
  <c r="S25" i="5"/>
  <c r="R25" i="5"/>
  <c r="Q25" i="5"/>
  <c r="P25" i="5"/>
  <c r="Y24" i="5"/>
  <c r="X24" i="5"/>
  <c r="W24" i="5"/>
  <c r="V24" i="5"/>
  <c r="U24" i="5"/>
  <c r="T24" i="5"/>
  <c r="S24" i="5"/>
  <c r="R24" i="5"/>
  <c r="Q24" i="5"/>
  <c r="P24" i="5"/>
  <c r="Y23" i="5"/>
  <c r="X23" i="5"/>
  <c r="W23" i="5"/>
  <c r="V23" i="5"/>
  <c r="U23" i="5"/>
  <c r="T23" i="5"/>
  <c r="S23" i="5"/>
  <c r="R23" i="5"/>
  <c r="Q23" i="5"/>
  <c r="P23" i="5"/>
  <c r="Y22" i="5"/>
  <c r="X22" i="5"/>
  <c r="W22" i="5"/>
  <c r="V22" i="5"/>
  <c r="U22" i="5"/>
  <c r="T22" i="5"/>
  <c r="S22" i="5"/>
  <c r="R22" i="5"/>
  <c r="Q22" i="5"/>
  <c r="P22" i="5"/>
  <c r="Y21" i="5"/>
  <c r="X21" i="5"/>
  <c r="W21" i="5"/>
  <c r="V21" i="5"/>
  <c r="U21" i="5"/>
  <c r="T21" i="5"/>
  <c r="S21" i="5"/>
  <c r="R21" i="5"/>
  <c r="Q21" i="5"/>
  <c r="P21" i="5"/>
  <c r="Y20" i="5"/>
  <c r="X20" i="5"/>
  <c r="W20" i="5"/>
  <c r="V20" i="5"/>
  <c r="U20" i="5"/>
  <c r="T20" i="5"/>
  <c r="S20" i="5"/>
  <c r="R20" i="5"/>
  <c r="Q20" i="5"/>
  <c r="P20" i="5"/>
  <c r="Y19" i="5"/>
  <c r="X19" i="5"/>
  <c r="W19" i="5"/>
  <c r="V19" i="5"/>
  <c r="U19" i="5"/>
  <c r="T19" i="5"/>
  <c r="S19" i="5"/>
  <c r="R19" i="5"/>
  <c r="Q19" i="5"/>
  <c r="P19" i="5"/>
  <c r="Y18" i="5"/>
  <c r="X18" i="5"/>
  <c r="W18" i="5"/>
  <c r="V18" i="5"/>
  <c r="U18" i="5"/>
  <c r="T18" i="5"/>
  <c r="S18" i="5"/>
  <c r="R18" i="5"/>
  <c r="Q18" i="5"/>
  <c r="P18" i="5"/>
  <c r="Y17" i="5"/>
  <c r="X17" i="5"/>
  <c r="W17" i="5"/>
  <c r="V17" i="5"/>
  <c r="U17" i="5"/>
  <c r="T17" i="5"/>
  <c r="S17" i="5"/>
  <c r="R17" i="5"/>
  <c r="Q17" i="5"/>
  <c r="P17" i="5"/>
  <c r="Y16" i="5"/>
  <c r="X16" i="5"/>
  <c r="W16" i="5"/>
  <c r="V16" i="5"/>
  <c r="U16" i="5"/>
  <c r="T16" i="5"/>
  <c r="S16" i="5"/>
  <c r="R16" i="5"/>
  <c r="Q16" i="5"/>
  <c r="P16" i="5"/>
  <c r="Y15" i="5"/>
  <c r="X15" i="5"/>
  <c r="W15" i="5"/>
  <c r="V15" i="5"/>
  <c r="U15" i="5"/>
  <c r="T15" i="5"/>
  <c r="S15" i="5"/>
  <c r="R15" i="5"/>
  <c r="Q15" i="5"/>
  <c r="P15" i="5"/>
  <c r="Y14" i="5"/>
  <c r="X14" i="5"/>
  <c r="W14" i="5"/>
  <c r="V14" i="5"/>
  <c r="U14" i="5"/>
  <c r="T14" i="5"/>
  <c r="S14" i="5"/>
  <c r="R14" i="5"/>
  <c r="Q14" i="5"/>
  <c r="P14" i="5"/>
  <c r="Y13" i="5"/>
  <c r="X13" i="5"/>
  <c r="W13" i="5"/>
  <c r="V13" i="5"/>
  <c r="U13" i="5"/>
  <c r="T13" i="5"/>
  <c r="S13" i="5"/>
  <c r="R13" i="5"/>
  <c r="Q13" i="5"/>
  <c r="P13" i="5"/>
  <c r="Y12" i="5"/>
  <c r="X12" i="5"/>
  <c r="W12" i="5"/>
  <c r="V12" i="5"/>
  <c r="U12" i="5"/>
  <c r="T12" i="5"/>
  <c r="S12" i="5"/>
  <c r="R12" i="5"/>
  <c r="Q12" i="5"/>
  <c r="P12" i="5"/>
  <c r="Y11" i="5"/>
  <c r="X11" i="5"/>
  <c r="W11" i="5"/>
  <c r="V11" i="5"/>
  <c r="U11" i="5"/>
  <c r="T11" i="5"/>
  <c r="S11" i="5"/>
  <c r="R11" i="5"/>
  <c r="Q11" i="5"/>
  <c r="P11" i="5"/>
  <c r="Y10" i="5"/>
  <c r="X10" i="5"/>
  <c r="W10" i="5"/>
  <c r="V10" i="5"/>
  <c r="U10" i="5"/>
  <c r="T10" i="5"/>
  <c r="S10" i="5"/>
  <c r="R10" i="5"/>
  <c r="Q10" i="5"/>
  <c r="P10" i="5"/>
  <c r="Y9" i="5"/>
  <c r="X9" i="5"/>
  <c r="W9" i="5"/>
  <c r="V9" i="5"/>
  <c r="U9" i="5"/>
  <c r="T9" i="5"/>
  <c r="S9" i="5"/>
  <c r="R9" i="5"/>
  <c r="Q9" i="5"/>
  <c r="P9" i="5"/>
  <c r="Y8" i="5"/>
  <c r="X8" i="5"/>
  <c r="W8" i="5"/>
  <c r="V8" i="5"/>
  <c r="U8" i="5"/>
  <c r="T8" i="5"/>
  <c r="S8" i="5"/>
  <c r="R8" i="5"/>
  <c r="Q8" i="5"/>
  <c r="P8" i="5"/>
  <c r="Y7" i="5"/>
  <c r="X7" i="5"/>
  <c r="W7" i="5"/>
  <c r="V7" i="5"/>
  <c r="U7" i="5"/>
  <c r="T7" i="5"/>
  <c r="S7" i="5"/>
  <c r="R7" i="5"/>
  <c r="Q7" i="5"/>
  <c r="P7" i="5"/>
  <c r="Y6" i="5"/>
  <c r="X6" i="5"/>
  <c r="W6" i="5"/>
  <c r="V6" i="5"/>
  <c r="U6" i="5"/>
  <c r="T6" i="5"/>
  <c r="S6" i="5"/>
  <c r="R6" i="5"/>
  <c r="Q6" i="5"/>
  <c r="P6" i="5"/>
  <c r="Y5" i="5"/>
  <c r="X5" i="5"/>
  <c r="W5" i="5"/>
  <c r="V5" i="5"/>
  <c r="U5" i="5"/>
  <c r="T5" i="5"/>
  <c r="S5" i="5"/>
  <c r="R5" i="5"/>
  <c r="Q5" i="5"/>
  <c r="P5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Y4" i="5"/>
  <c r="X4" i="5"/>
  <c r="W4" i="5"/>
  <c r="V4" i="5"/>
  <c r="U4" i="5"/>
  <c r="T4" i="5"/>
  <c r="S4" i="5"/>
  <c r="R4" i="5"/>
  <c r="Q4" i="5"/>
  <c r="P4" i="5"/>
  <c r="AA112" i="5" l="1"/>
  <c r="AB112" i="5" s="1"/>
  <c r="AA128" i="5"/>
  <c r="AB128" i="5" s="1"/>
  <c r="AA7" i="5"/>
  <c r="AB7" i="5" s="1"/>
  <c r="AA11" i="5"/>
  <c r="AB11" i="5" s="1"/>
  <c r="AA15" i="5"/>
  <c r="AB15" i="5" s="1"/>
  <c r="AA19" i="5"/>
  <c r="AB19" i="5" s="1"/>
  <c r="AA23" i="5"/>
  <c r="AB23" i="5" s="1"/>
  <c r="AA27" i="5"/>
  <c r="AB27" i="5" s="1"/>
  <c r="AA31" i="5"/>
  <c r="AB31" i="5" s="1"/>
  <c r="AA35" i="5"/>
  <c r="AB35" i="5" s="1"/>
  <c r="AA39" i="5"/>
  <c r="AB39" i="5" s="1"/>
  <c r="AA43" i="5"/>
  <c r="AB43" i="5" s="1"/>
  <c r="AA47" i="5"/>
  <c r="AB47" i="5" s="1"/>
  <c r="AA51" i="5"/>
  <c r="AB51" i="5" s="1"/>
  <c r="AA55" i="5"/>
  <c r="AB55" i="5" s="1"/>
  <c r="AA59" i="5"/>
  <c r="AB59" i="5" s="1"/>
  <c r="AA63" i="5"/>
  <c r="AB63" i="5" s="1"/>
  <c r="AA67" i="5"/>
  <c r="AB67" i="5" s="1"/>
  <c r="AA71" i="5"/>
  <c r="AB71" i="5" s="1"/>
  <c r="AA75" i="5"/>
  <c r="AB75" i="5" s="1"/>
  <c r="AA79" i="5"/>
  <c r="AB79" i="5" s="1"/>
  <c r="AA83" i="5"/>
  <c r="AB83" i="5" s="1"/>
  <c r="AA87" i="5"/>
  <c r="AB87" i="5" s="1"/>
  <c r="AA91" i="5"/>
  <c r="AB91" i="5" s="1"/>
  <c r="AA95" i="5"/>
  <c r="AB95" i="5" s="1"/>
  <c r="AA99" i="5"/>
  <c r="AB99" i="5" s="1"/>
  <c r="AA103" i="5"/>
  <c r="AB103" i="5" s="1"/>
  <c r="AA107" i="5"/>
  <c r="AB107" i="5" s="1"/>
  <c r="AA111" i="5"/>
  <c r="AB111" i="5" s="1"/>
  <c r="AA115" i="5"/>
  <c r="AB115" i="5" s="1"/>
  <c r="AA119" i="5"/>
  <c r="AB119" i="5" s="1"/>
  <c r="AA123" i="5"/>
  <c r="AB123" i="5" s="1"/>
  <c r="AA127" i="5"/>
  <c r="AB127" i="5" s="1"/>
  <c r="AA131" i="5"/>
  <c r="AB131" i="5" s="1"/>
  <c r="AA8" i="5"/>
  <c r="AB8" i="5" s="1"/>
  <c r="AA12" i="5"/>
  <c r="AB12" i="5" s="1"/>
  <c r="AA16" i="5"/>
  <c r="AB16" i="5" s="1"/>
  <c r="AA20" i="5"/>
  <c r="AB20" i="5" s="1"/>
  <c r="AA24" i="5"/>
  <c r="AB24" i="5" s="1"/>
  <c r="AA28" i="5"/>
  <c r="AB28" i="5" s="1"/>
  <c r="AA32" i="5"/>
  <c r="AB32" i="5" s="1"/>
  <c r="AA36" i="5"/>
  <c r="AB36" i="5" s="1"/>
  <c r="AA40" i="5"/>
  <c r="AB40" i="5" s="1"/>
  <c r="AA44" i="5"/>
  <c r="AB44" i="5" s="1"/>
  <c r="AA48" i="5"/>
  <c r="AB48" i="5" s="1"/>
  <c r="AA52" i="5"/>
  <c r="AB52" i="5" s="1"/>
  <c r="AA56" i="5"/>
  <c r="AB56" i="5" s="1"/>
  <c r="AA60" i="5"/>
  <c r="AB60" i="5" s="1"/>
  <c r="AA64" i="5"/>
  <c r="AB64" i="5" s="1"/>
  <c r="AA68" i="5"/>
  <c r="AB68" i="5" s="1"/>
  <c r="AA72" i="5"/>
  <c r="AB72" i="5" s="1"/>
  <c r="AA76" i="5"/>
  <c r="AB76" i="5" s="1"/>
  <c r="AA80" i="5"/>
  <c r="AB80" i="5" s="1"/>
  <c r="AA84" i="5"/>
  <c r="AB84" i="5" s="1"/>
  <c r="AA88" i="5"/>
  <c r="AB88" i="5" s="1"/>
  <c r="AA92" i="5"/>
  <c r="AB92" i="5" s="1"/>
  <c r="AA96" i="5"/>
  <c r="AB96" i="5" s="1"/>
  <c r="AA100" i="5"/>
  <c r="AB100" i="5" s="1"/>
  <c r="AA104" i="5"/>
  <c r="AB104" i="5" s="1"/>
  <c r="AA108" i="5"/>
  <c r="AB108" i="5" s="1"/>
  <c r="AA116" i="5"/>
  <c r="AB116" i="5" s="1"/>
  <c r="AA120" i="5"/>
  <c r="AB120" i="5" s="1"/>
  <c r="AA124" i="5"/>
  <c r="AB124" i="5" s="1"/>
  <c r="AA132" i="5"/>
  <c r="AB132" i="5" s="1"/>
  <c r="AA5" i="5"/>
  <c r="AB5" i="5" s="1"/>
  <c r="AA9" i="5"/>
  <c r="AB9" i="5" s="1"/>
  <c r="AA13" i="5"/>
  <c r="AB13" i="5" s="1"/>
  <c r="AA17" i="5"/>
  <c r="AB17" i="5" s="1"/>
  <c r="AA21" i="5"/>
  <c r="AB21" i="5" s="1"/>
  <c r="AA25" i="5"/>
  <c r="AB25" i="5" s="1"/>
  <c r="AA29" i="5"/>
  <c r="AB29" i="5" s="1"/>
  <c r="AA33" i="5"/>
  <c r="AB33" i="5" s="1"/>
  <c r="AA37" i="5"/>
  <c r="AB37" i="5" s="1"/>
  <c r="AA41" i="5"/>
  <c r="AB41" i="5" s="1"/>
  <c r="AA45" i="5"/>
  <c r="AB45" i="5" s="1"/>
  <c r="AA49" i="5"/>
  <c r="AB49" i="5" s="1"/>
  <c r="AA53" i="5"/>
  <c r="AB53" i="5" s="1"/>
  <c r="AA57" i="5"/>
  <c r="AB57" i="5" s="1"/>
  <c r="AA61" i="5"/>
  <c r="AB61" i="5" s="1"/>
  <c r="AA65" i="5"/>
  <c r="AB65" i="5" s="1"/>
  <c r="AA69" i="5"/>
  <c r="AB69" i="5" s="1"/>
  <c r="AA73" i="5"/>
  <c r="AB73" i="5" s="1"/>
  <c r="AA77" i="5"/>
  <c r="AB77" i="5" s="1"/>
  <c r="AA81" i="5"/>
  <c r="AB81" i="5" s="1"/>
  <c r="AA85" i="5"/>
  <c r="AB85" i="5" s="1"/>
  <c r="AA89" i="5"/>
  <c r="AB89" i="5" s="1"/>
  <c r="AA93" i="5"/>
  <c r="AB93" i="5" s="1"/>
  <c r="AA97" i="5"/>
  <c r="AB97" i="5" s="1"/>
  <c r="AA101" i="5"/>
  <c r="AB101" i="5" s="1"/>
  <c r="AA105" i="5"/>
  <c r="AB105" i="5" s="1"/>
  <c r="AA109" i="5"/>
  <c r="AB109" i="5" s="1"/>
  <c r="AA113" i="5"/>
  <c r="AB113" i="5" s="1"/>
  <c r="AA117" i="5"/>
  <c r="AB117" i="5" s="1"/>
  <c r="AA121" i="5"/>
  <c r="AB121" i="5" s="1"/>
  <c r="AA125" i="5"/>
  <c r="AB125" i="5" s="1"/>
  <c r="AA129" i="5"/>
  <c r="AB129" i="5" s="1"/>
  <c r="AA133" i="5"/>
  <c r="AB133" i="5" s="1"/>
  <c r="AA6" i="5"/>
  <c r="AB6" i="5" s="1"/>
  <c r="AA10" i="5"/>
  <c r="AB10" i="5" s="1"/>
  <c r="AA14" i="5"/>
  <c r="AB14" i="5" s="1"/>
  <c r="AA18" i="5"/>
  <c r="AB18" i="5" s="1"/>
  <c r="AA22" i="5"/>
  <c r="AB22" i="5" s="1"/>
  <c r="AA26" i="5"/>
  <c r="AB26" i="5" s="1"/>
  <c r="AA30" i="5"/>
  <c r="AB30" i="5" s="1"/>
  <c r="AA34" i="5"/>
  <c r="AB34" i="5" s="1"/>
  <c r="AA38" i="5"/>
  <c r="AB38" i="5" s="1"/>
  <c r="AA42" i="5"/>
  <c r="AB42" i="5" s="1"/>
  <c r="AA46" i="5"/>
  <c r="AB46" i="5" s="1"/>
  <c r="AA50" i="5"/>
  <c r="AB50" i="5" s="1"/>
  <c r="AA54" i="5"/>
  <c r="AB54" i="5" s="1"/>
  <c r="AA58" i="5"/>
  <c r="AB58" i="5" s="1"/>
  <c r="AA62" i="5"/>
  <c r="AB62" i="5" s="1"/>
  <c r="AA66" i="5"/>
  <c r="AB66" i="5" s="1"/>
  <c r="AA70" i="5"/>
  <c r="AB70" i="5" s="1"/>
  <c r="AA74" i="5"/>
  <c r="AB74" i="5" s="1"/>
  <c r="AA78" i="5"/>
  <c r="AB78" i="5" s="1"/>
  <c r="AA82" i="5"/>
  <c r="AB82" i="5" s="1"/>
  <c r="AA86" i="5"/>
  <c r="AB86" i="5" s="1"/>
  <c r="AA90" i="5"/>
  <c r="AB90" i="5" s="1"/>
  <c r="AA94" i="5"/>
  <c r="AB94" i="5" s="1"/>
  <c r="AA98" i="5"/>
  <c r="AB98" i="5" s="1"/>
  <c r="AA102" i="5"/>
  <c r="AB102" i="5" s="1"/>
  <c r="AA106" i="5"/>
  <c r="AB106" i="5" s="1"/>
  <c r="AA110" i="5"/>
  <c r="AB110" i="5" s="1"/>
  <c r="AA114" i="5"/>
  <c r="AB114" i="5" s="1"/>
  <c r="AA118" i="5"/>
  <c r="AB118" i="5" s="1"/>
  <c r="AA122" i="5"/>
  <c r="AB122" i="5" s="1"/>
  <c r="AA126" i="5"/>
  <c r="AB126" i="5" s="1"/>
  <c r="AA130" i="5"/>
  <c r="AB130" i="5" s="1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2" i="2" s="1"/>
  <c r="N134" i="2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2" i="1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3" i="4"/>
  <c r="Y132" i="4"/>
  <c r="X132" i="4"/>
  <c r="W132" i="4"/>
  <c r="V132" i="4"/>
  <c r="U132" i="4"/>
  <c r="T132" i="4"/>
  <c r="S132" i="4"/>
  <c r="R132" i="4"/>
  <c r="Q132" i="4"/>
  <c r="P132" i="4"/>
  <c r="Y131" i="4"/>
  <c r="X131" i="4"/>
  <c r="W131" i="4"/>
  <c r="V131" i="4"/>
  <c r="U131" i="4"/>
  <c r="T131" i="4"/>
  <c r="S131" i="4"/>
  <c r="R131" i="4"/>
  <c r="Q131" i="4"/>
  <c r="P131" i="4"/>
  <c r="Y130" i="4"/>
  <c r="X130" i="4"/>
  <c r="W130" i="4"/>
  <c r="V130" i="4"/>
  <c r="U130" i="4"/>
  <c r="T130" i="4"/>
  <c r="S130" i="4"/>
  <c r="R130" i="4"/>
  <c r="Q130" i="4"/>
  <c r="P130" i="4"/>
  <c r="Y129" i="4"/>
  <c r="X129" i="4"/>
  <c r="W129" i="4"/>
  <c r="V129" i="4"/>
  <c r="U129" i="4"/>
  <c r="T129" i="4"/>
  <c r="S129" i="4"/>
  <c r="R129" i="4"/>
  <c r="Q129" i="4"/>
  <c r="P129" i="4"/>
  <c r="Y128" i="4"/>
  <c r="X128" i="4"/>
  <c r="W128" i="4"/>
  <c r="V128" i="4"/>
  <c r="U128" i="4"/>
  <c r="T128" i="4"/>
  <c r="S128" i="4"/>
  <c r="R128" i="4"/>
  <c r="Q128" i="4"/>
  <c r="P128" i="4"/>
  <c r="Y127" i="4"/>
  <c r="X127" i="4"/>
  <c r="W127" i="4"/>
  <c r="V127" i="4"/>
  <c r="U127" i="4"/>
  <c r="T127" i="4"/>
  <c r="S127" i="4"/>
  <c r="R127" i="4"/>
  <c r="Q127" i="4"/>
  <c r="P127" i="4"/>
  <c r="Y126" i="4"/>
  <c r="X126" i="4"/>
  <c r="W126" i="4"/>
  <c r="V126" i="4"/>
  <c r="U126" i="4"/>
  <c r="T126" i="4"/>
  <c r="S126" i="4"/>
  <c r="R126" i="4"/>
  <c r="Q126" i="4"/>
  <c r="P126" i="4"/>
  <c r="Y125" i="4"/>
  <c r="X125" i="4"/>
  <c r="W125" i="4"/>
  <c r="V125" i="4"/>
  <c r="U125" i="4"/>
  <c r="T125" i="4"/>
  <c r="S125" i="4"/>
  <c r="R125" i="4"/>
  <c r="Q125" i="4"/>
  <c r="P125" i="4"/>
  <c r="Y124" i="4"/>
  <c r="X124" i="4"/>
  <c r="W124" i="4"/>
  <c r="V124" i="4"/>
  <c r="U124" i="4"/>
  <c r="T124" i="4"/>
  <c r="S124" i="4"/>
  <c r="R124" i="4"/>
  <c r="Q124" i="4"/>
  <c r="P124" i="4"/>
  <c r="Y123" i="4"/>
  <c r="X123" i="4"/>
  <c r="W123" i="4"/>
  <c r="V123" i="4"/>
  <c r="U123" i="4"/>
  <c r="T123" i="4"/>
  <c r="S123" i="4"/>
  <c r="R123" i="4"/>
  <c r="Q123" i="4"/>
  <c r="P123" i="4"/>
  <c r="Y122" i="4"/>
  <c r="X122" i="4"/>
  <c r="W122" i="4"/>
  <c r="V122" i="4"/>
  <c r="U122" i="4"/>
  <c r="T122" i="4"/>
  <c r="S122" i="4"/>
  <c r="R122" i="4"/>
  <c r="Q122" i="4"/>
  <c r="P122" i="4"/>
  <c r="Y121" i="4"/>
  <c r="X121" i="4"/>
  <c r="W121" i="4"/>
  <c r="V121" i="4"/>
  <c r="U121" i="4"/>
  <c r="T121" i="4"/>
  <c r="S121" i="4"/>
  <c r="R121" i="4"/>
  <c r="Q121" i="4"/>
  <c r="P121" i="4"/>
  <c r="Y120" i="4"/>
  <c r="X120" i="4"/>
  <c r="W120" i="4"/>
  <c r="V120" i="4"/>
  <c r="U120" i="4"/>
  <c r="T120" i="4"/>
  <c r="S120" i="4"/>
  <c r="R120" i="4"/>
  <c r="Q120" i="4"/>
  <c r="P120" i="4"/>
  <c r="Y119" i="4"/>
  <c r="X119" i="4"/>
  <c r="W119" i="4"/>
  <c r="V119" i="4"/>
  <c r="U119" i="4"/>
  <c r="T119" i="4"/>
  <c r="S119" i="4"/>
  <c r="R119" i="4"/>
  <c r="Q119" i="4"/>
  <c r="P119" i="4"/>
  <c r="Y118" i="4"/>
  <c r="X118" i="4"/>
  <c r="W118" i="4"/>
  <c r="V118" i="4"/>
  <c r="U118" i="4"/>
  <c r="T118" i="4"/>
  <c r="S118" i="4"/>
  <c r="R118" i="4"/>
  <c r="Q118" i="4"/>
  <c r="P118" i="4"/>
  <c r="Y117" i="4"/>
  <c r="X117" i="4"/>
  <c r="W117" i="4"/>
  <c r="V117" i="4"/>
  <c r="U117" i="4"/>
  <c r="T117" i="4"/>
  <c r="S117" i="4"/>
  <c r="R117" i="4"/>
  <c r="Q117" i="4"/>
  <c r="P117" i="4"/>
  <c r="Y116" i="4"/>
  <c r="X116" i="4"/>
  <c r="W116" i="4"/>
  <c r="V116" i="4"/>
  <c r="U116" i="4"/>
  <c r="T116" i="4"/>
  <c r="S116" i="4"/>
  <c r="R116" i="4"/>
  <c r="Q116" i="4"/>
  <c r="P116" i="4"/>
  <c r="Y115" i="4"/>
  <c r="X115" i="4"/>
  <c r="W115" i="4"/>
  <c r="V115" i="4"/>
  <c r="U115" i="4"/>
  <c r="T115" i="4"/>
  <c r="S115" i="4"/>
  <c r="R115" i="4"/>
  <c r="Q115" i="4"/>
  <c r="P115" i="4"/>
  <c r="Y114" i="4"/>
  <c r="X114" i="4"/>
  <c r="W114" i="4"/>
  <c r="V114" i="4"/>
  <c r="U114" i="4"/>
  <c r="T114" i="4"/>
  <c r="S114" i="4"/>
  <c r="R114" i="4"/>
  <c r="Q114" i="4"/>
  <c r="P114" i="4"/>
  <c r="Y113" i="4"/>
  <c r="X113" i="4"/>
  <c r="W113" i="4"/>
  <c r="V113" i="4"/>
  <c r="U113" i="4"/>
  <c r="T113" i="4"/>
  <c r="S113" i="4"/>
  <c r="R113" i="4"/>
  <c r="Q113" i="4"/>
  <c r="P113" i="4"/>
  <c r="Y112" i="4"/>
  <c r="X112" i="4"/>
  <c r="W112" i="4"/>
  <c r="V112" i="4"/>
  <c r="U112" i="4"/>
  <c r="T112" i="4"/>
  <c r="S112" i="4"/>
  <c r="R112" i="4"/>
  <c r="Q112" i="4"/>
  <c r="P112" i="4"/>
  <c r="Y111" i="4"/>
  <c r="X111" i="4"/>
  <c r="W111" i="4"/>
  <c r="V111" i="4"/>
  <c r="U111" i="4"/>
  <c r="T111" i="4"/>
  <c r="S111" i="4"/>
  <c r="R111" i="4"/>
  <c r="Q111" i="4"/>
  <c r="P111" i="4"/>
  <c r="Y110" i="4"/>
  <c r="X110" i="4"/>
  <c r="W110" i="4"/>
  <c r="V110" i="4"/>
  <c r="U110" i="4"/>
  <c r="T110" i="4"/>
  <c r="S110" i="4"/>
  <c r="R110" i="4"/>
  <c r="Q110" i="4"/>
  <c r="P110" i="4"/>
  <c r="Y109" i="4"/>
  <c r="X109" i="4"/>
  <c r="W109" i="4"/>
  <c r="V109" i="4"/>
  <c r="U109" i="4"/>
  <c r="T109" i="4"/>
  <c r="S109" i="4"/>
  <c r="R109" i="4"/>
  <c r="Q109" i="4"/>
  <c r="P109" i="4"/>
  <c r="Y108" i="4"/>
  <c r="X108" i="4"/>
  <c r="W108" i="4"/>
  <c r="V108" i="4"/>
  <c r="U108" i="4"/>
  <c r="T108" i="4"/>
  <c r="S108" i="4"/>
  <c r="R108" i="4"/>
  <c r="Q108" i="4"/>
  <c r="P108" i="4"/>
  <c r="Y107" i="4"/>
  <c r="X107" i="4"/>
  <c r="W107" i="4"/>
  <c r="V107" i="4"/>
  <c r="U107" i="4"/>
  <c r="T107" i="4"/>
  <c r="S107" i="4"/>
  <c r="R107" i="4"/>
  <c r="Q107" i="4"/>
  <c r="P107" i="4"/>
  <c r="Y106" i="4"/>
  <c r="X106" i="4"/>
  <c r="W106" i="4"/>
  <c r="V106" i="4"/>
  <c r="U106" i="4"/>
  <c r="T106" i="4"/>
  <c r="S106" i="4"/>
  <c r="R106" i="4"/>
  <c r="Q106" i="4"/>
  <c r="P106" i="4"/>
  <c r="Y105" i="4"/>
  <c r="X105" i="4"/>
  <c r="W105" i="4"/>
  <c r="V105" i="4"/>
  <c r="U105" i="4"/>
  <c r="T105" i="4"/>
  <c r="S105" i="4"/>
  <c r="R105" i="4"/>
  <c r="Q105" i="4"/>
  <c r="P105" i="4"/>
  <c r="Y104" i="4"/>
  <c r="X104" i="4"/>
  <c r="W104" i="4"/>
  <c r="V104" i="4"/>
  <c r="U104" i="4"/>
  <c r="T104" i="4"/>
  <c r="S104" i="4"/>
  <c r="R104" i="4"/>
  <c r="Q104" i="4"/>
  <c r="P104" i="4"/>
  <c r="Y103" i="4"/>
  <c r="X103" i="4"/>
  <c r="W103" i="4"/>
  <c r="V103" i="4"/>
  <c r="U103" i="4"/>
  <c r="T103" i="4"/>
  <c r="S103" i="4"/>
  <c r="R103" i="4"/>
  <c r="Q103" i="4"/>
  <c r="P103" i="4"/>
  <c r="Y102" i="4"/>
  <c r="X102" i="4"/>
  <c r="W102" i="4"/>
  <c r="V102" i="4"/>
  <c r="U102" i="4"/>
  <c r="T102" i="4"/>
  <c r="S102" i="4"/>
  <c r="R102" i="4"/>
  <c r="Q102" i="4"/>
  <c r="P102" i="4"/>
  <c r="Y101" i="4"/>
  <c r="X101" i="4"/>
  <c r="W101" i="4"/>
  <c r="V101" i="4"/>
  <c r="U101" i="4"/>
  <c r="T101" i="4"/>
  <c r="S101" i="4"/>
  <c r="R101" i="4"/>
  <c r="Q101" i="4"/>
  <c r="P101" i="4"/>
  <c r="Y100" i="4"/>
  <c r="X100" i="4"/>
  <c r="W100" i="4"/>
  <c r="V100" i="4"/>
  <c r="U100" i="4"/>
  <c r="T100" i="4"/>
  <c r="S100" i="4"/>
  <c r="R100" i="4"/>
  <c r="Q100" i="4"/>
  <c r="P100" i="4"/>
  <c r="Y99" i="4"/>
  <c r="X99" i="4"/>
  <c r="W99" i="4"/>
  <c r="V99" i="4"/>
  <c r="U99" i="4"/>
  <c r="T99" i="4"/>
  <c r="S99" i="4"/>
  <c r="R99" i="4"/>
  <c r="Q99" i="4"/>
  <c r="P99" i="4"/>
  <c r="Y98" i="4"/>
  <c r="X98" i="4"/>
  <c r="W98" i="4"/>
  <c r="V98" i="4"/>
  <c r="U98" i="4"/>
  <c r="T98" i="4"/>
  <c r="S98" i="4"/>
  <c r="R98" i="4"/>
  <c r="Q98" i="4"/>
  <c r="P98" i="4"/>
  <c r="Y97" i="4"/>
  <c r="X97" i="4"/>
  <c r="W97" i="4"/>
  <c r="V97" i="4"/>
  <c r="U97" i="4"/>
  <c r="T97" i="4"/>
  <c r="S97" i="4"/>
  <c r="R97" i="4"/>
  <c r="Q97" i="4"/>
  <c r="P97" i="4"/>
  <c r="Y96" i="4"/>
  <c r="X96" i="4"/>
  <c r="W96" i="4"/>
  <c r="V96" i="4"/>
  <c r="U96" i="4"/>
  <c r="T96" i="4"/>
  <c r="S96" i="4"/>
  <c r="R96" i="4"/>
  <c r="Q96" i="4"/>
  <c r="P96" i="4"/>
  <c r="Y95" i="4"/>
  <c r="X95" i="4"/>
  <c r="W95" i="4"/>
  <c r="V95" i="4"/>
  <c r="U95" i="4"/>
  <c r="T95" i="4"/>
  <c r="S95" i="4"/>
  <c r="R95" i="4"/>
  <c r="Q95" i="4"/>
  <c r="P95" i="4"/>
  <c r="Y94" i="4"/>
  <c r="X94" i="4"/>
  <c r="W94" i="4"/>
  <c r="V94" i="4"/>
  <c r="U94" i="4"/>
  <c r="T94" i="4"/>
  <c r="S94" i="4"/>
  <c r="R94" i="4"/>
  <c r="Q94" i="4"/>
  <c r="P94" i="4"/>
  <c r="Y93" i="4"/>
  <c r="X93" i="4"/>
  <c r="W93" i="4"/>
  <c r="V93" i="4"/>
  <c r="U93" i="4"/>
  <c r="T93" i="4"/>
  <c r="S93" i="4"/>
  <c r="R93" i="4"/>
  <c r="Q93" i="4"/>
  <c r="P93" i="4"/>
  <c r="Y92" i="4"/>
  <c r="X92" i="4"/>
  <c r="W92" i="4"/>
  <c r="V92" i="4"/>
  <c r="U92" i="4"/>
  <c r="T92" i="4"/>
  <c r="S92" i="4"/>
  <c r="R92" i="4"/>
  <c r="Q92" i="4"/>
  <c r="P92" i="4"/>
  <c r="Y91" i="4"/>
  <c r="X91" i="4"/>
  <c r="W91" i="4"/>
  <c r="V91" i="4"/>
  <c r="U91" i="4"/>
  <c r="T91" i="4"/>
  <c r="S91" i="4"/>
  <c r="R91" i="4"/>
  <c r="Q91" i="4"/>
  <c r="P91" i="4"/>
  <c r="Y90" i="4"/>
  <c r="X90" i="4"/>
  <c r="W90" i="4"/>
  <c r="V90" i="4"/>
  <c r="U90" i="4"/>
  <c r="T90" i="4"/>
  <c r="S90" i="4"/>
  <c r="R90" i="4"/>
  <c r="Q90" i="4"/>
  <c r="P90" i="4"/>
  <c r="Y89" i="4"/>
  <c r="X89" i="4"/>
  <c r="W89" i="4"/>
  <c r="V89" i="4"/>
  <c r="U89" i="4"/>
  <c r="T89" i="4"/>
  <c r="S89" i="4"/>
  <c r="R89" i="4"/>
  <c r="Q89" i="4"/>
  <c r="P89" i="4"/>
  <c r="Y88" i="4"/>
  <c r="X88" i="4"/>
  <c r="W88" i="4"/>
  <c r="V88" i="4"/>
  <c r="U88" i="4"/>
  <c r="T88" i="4"/>
  <c r="S88" i="4"/>
  <c r="R88" i="4"/>
  <c r="Q88" i="4"/>
  <c r="P88" i="4"/>
  <c r="Y87" i="4"/>
  <c r="X87" i="4"/>
  <c r="W87" i="4"/>
  <c r="V87" i="4"/>
  <c r="U87" i="4"/>
  <c r="T87" i="4"/>
  <c r="S87" i="4"/>
  <c r="R87" i="4"/>
  <c r="Q87" i="4"/>
  <c r="P87" i="4"/>
  <c r="Y86" i="4"/>
  <c r="X86" i="4"/>
  <c r="W86" i="4"/>
  <c r="V86" i="4"/>
  <c r="U86" i="4"/>
  <c r="T86" i="4"/>
  <c r="S86" i="4"/>
  <c r="R86" i="4"/>
  <c r="Q86" i="4"/>
  <c r="P86" i="4"/>
  <c r="Y85" i="4"/>
  <c r="X85" i="4"/>
  <c r="W85" i="4"/>
  <c r="V85" i="4"/>
  <c r="U85" i="4"/>
  <c r="T85" i="4"/>
  <c r="S85" i="4"/>
  <c r="R85" i="4"/>
  <c r="Q85" i="4"/>
  <c r="P85" i="4"/>
  <c r="Y84" i="4"/>
  <c r="X84" i="4"/>
  <c r="W84" i="4"/>
  <c r="V84" i="4"/>
  <c r="U84" i="4"/>
  <c r="T84" i="4"/>
  <c r="S84" i="4"/>
  <c r="R84" i="4"/>
  <c r="Q84" i="4"/>
  <c r="P84" i="4"/>
  <c r="Y83" i="4"/>
  <c r="X83" i="4"/>
  <c r="W83" i="4"/>
  <c r="V83" i="4"/>
  <c r="U83" i="4"/>
  <c r="T83" i="4"/>
  <c r="S83" i="4"/>
  <c r="R83" i="4"/>
  <c r="Q83" i="4"/>
  <c r="P83" i="4"/>
  <c r="Y82" i="4"/>
  <c r="X82" i="4"/>
  <c r="W82" i="4"/>
  <c r="V82" i="4"/>
  <c r="U82" i="4"/>
  <c r="T82" i="4"/>
  <c r="S82" i="4"/>
  <c r="R82" i="4"/>
  <c r="Q82" i="4"/>
  <c r="P82" i="4"/>
  <c r="Y81" i="4"/>
  <c r="X81" i="4"/>
  <c r="W81" i="4"/>
  <c r="V81" i="4"/>
  <c r="U81" i="4"/>
  <c r="T81" i="4"/>
  <c r="S81" i="4"/>
  <c r="R81" i="4"/>
  <c r="Q81" i="4"/>
  <c r="P81" i="4"/>
  <c r="Y80" i="4"/>
  <c r="X80" i="4"/>
  <c r="W80" i="4"/>
  <c r="V80" i="4"/>
  <c r="U80" i="4"/>
  <c r="T80" i="4"/>
  <c r="S80" i="4"/>
  <c r="R80" i="4"/>
  <c r="Q80" i="4"/>
  <c r="P80" i="4"/>
  <c r="Y79" i="4"/>
  <c r="X79" i="4"/>
  <c r="W79" i="4"/>
  <c r="V79" i="4"/>
  <c r="U79" i="4"/>
  <c r="T79" i="4"/>
  <c r="S79" i="4"/>
  <c r="R79" i="4"/>
  <c r="Q79" i="4"/>
  <c r="P79" i="4"/>
  <c r="Y78" i="4"/>
  <c r="X78" i="4"/>
  <c r="W78" i="4"/>
  <c r="V78" i="4"/>
  <c r="U78" i="4"/>
  <c r="T78" i="4"/>
  <c r="S78" i="4"/>
  <c r="R78" i="4"/>
  <c r="Q78" i="4"/>
  <c r="P78" i="4"/>
  <c r="Y77" i="4"/>
  <c r="X77" i="4"/>
  <c r="W77" i="4"/>
  <c r="V77" i="4"/>
  <c r="U77" i="4"/>
  <c r="T77" i="4"/>
  <c r="S77" i="4"/>
  <c r="R77" i="4"/>
  <c r="Q77" i="4"/>
  <c r="P77" i="4"/>
  <c r="Y76" i="4"/>
  <c r="X76" i="4"/>
  <c r="W76" i="4"/>
  <c r="V76" i="4"/>
  <c r="U76" i="4"/>
  <c r="T76" i="4"/>
  <c r="S76" i="4"/>
  <c r="R76" i="4"/>
  <c r="Q76" i="4"/>
  <c r="P76" i="4"/>
  <c r="Y75" i="4"/>
  <c r="X75" i="4"/>
  <c r="W75" i="4"/>
  <c r="V75" i="4"/>
  <c r="U75" i="4"/>
  <c r="T75" i="4"/>
  <c r="S75" i="4"/>
  <c r="R75" i="4"/>
  <c r="Q75" i="4"/>
  <c r="P75" i="4"/>
  <c r="Y74" i="4"/>
  <c r="X74" i="4"/>
  <c r="W74" i="4"/>
  <c r="V74" i="4"/>
  <c r="U74" i="4"/>
  <c r="T74" i="4"/>
  <c r="S74" i="4"/>
  <c r="R74" i="4"/>
  <c r="Q74" i="4"/>
  <c r="P74" i="4"/>
  <c r="Y73" i="4"/>
  <c r="X73" i="4"/>
  <c r="W73" i="4"/>
  <c r="V73" i="4"/>
  <c r="U73" i="4"/>
  <c r="T73" i="4"/>
  <c r="S73" i="4"/>
  <c r="R73" i="4"/>
  <c r="Q73" i="4"/>
  <c r="P73" i="4"/>
  <c r="Y72" i="4"/>
  <c r="X72" i="4"/>
  <c r="W72" i="4"/>
  <c r="V72" i="4"/>
  <c r="U72" i="4"/>
  <c r="T72" i="4"/>
  <c r="S72" i="4"/>
  <c r="R72" i="4"/>
  <c r="Q72" i="4"/>
  <c r="P72" i="4"/>
  <c r="Y71" i="4"/>
  <c r="X71" i="4"/>
  <c r="W71" i="4"/>
  <c r="V71" i="4"/>
  <c r="U71" i="4"/>
  <c r="T71" i="4"/>
  <c r="S71" i="4"/>
  <c r="R71" i="4"/>
  <c r="Q71" i="4"/>
  <c r="P71" i="4"/>
  <c r="Y70" i="4"/>
  <c r="X70" i="4"/>
  <c r="W70" i="4"/>
  <c r="V70" i="4"/>
  <c r="U70" i="4"/>
  <c r="T70" i="4"/>
  <c r="S70" i="4"/>
  <c r="R70" i="4"/>
  <c r="Q70" i="4"/>
  <c r="P70" i="4"/>
  <c r="Y69" i="4"/>
  <c r="X69" i="4"/>
  <c r="W69" i="4"/>
  <c r="V69" i="4"/>
  <c r="U69" i="4"/>
  <c r="T69" i="4"/>
  <c r="S69" i="4"/>
  <c r="R69" i="4"/>
  <c r="Q69" i="4"/>
  <c r="P69" i="4"/>
  <c r="Y68" i="4"/>
  <c r="X68" i="4"/>
  <c r="W68" i="4"/>
  <c r="V68" i="4"/>
  <c r="U68" i="4"/>
  <c r="T68" i="4"/>
  <c r="S68" i="4"/>
  <c r="R68" i="4"/>
  <c r="Q68" i="4"/>
  <c r="P68" i="4"/>
  <c r="Y67" i="4"/>
  <c r="X67" i="4"/>
  <c r="W67" i="4"/>
  <c r="V67" i="4"/>
  <c r="U67" i="4"/>
  <c r="T67" i="4"/>
  <c r="S67" i="4"/>
  <c r="R67" i="4"/>
  <c r="Q67" i="4"/>
  <c r="P67" i="4"/>
  <c r="Y66" i="4"/>
  <c r="X66" i="4"/>
  <c r="W66" i="4"/>
  <c r="V66" i="4"/>
  <c r="U66" i="4"/>
  <c r="T66" i="4"/>
  <c r="S66" i="4"/>
  <c r="R66" i="4"/>
  <c r="Q66" i="4"/>
  <c r="P66" i="4"/>
  <c r="Y65" i="4"/>
  <c r="X65" i="4"/>
  <c r="W65" i="4"/>
  <c r="V65" i="4"/>
  <c r="U65" i="4"/>
  <c r="T65" i="4"/>
  <c r="S65" i="4"/>
  <c r="R65" i="4"/>
  <c r="Q65" i="4"/>
  <c r="P65" i="4"/>
  <c r="Y64" i="4"/>
  <c r="X64" i="4"/>
  <c r="W64" i="4"/>
  <c r="V64" i="4"/>
  <c r="U64" i="4"/>
  <c r="T64" i="4"/>
  <c r="S64" i="4"/>
  <c r="R64" i="4"/>
  <c r="Q64" i="4"/>
  <c r="P64" i="4"/>
  <c r="Y63" i="4"/>
  <c r="X63" i="4"/>
  <c r="W63" i="4"/>
  <c r="V63" i="4"/>
  <c r="U63" i="4"/>
  <c r="T63" i="4"/>
  <c r="S63" i="4"/>
  <c r="R63" i="4"/>
  <c r="Q63" i="4"/>
  <c r="P63" i="4"/>
  <c r="Y62" i="4"/>
  <c r="X62" i="4"/>
  <c r="W62" i="4"/>
  <c r="V62" i="4"/>
  <c r="U62" i="4"/>
  <c r="T62" i="4"/>
  <c r="S62" i="4"/>
  <c r="R62" i="4"/>
  <c r="Q62" i="4"/>
  <c r="P62" i="4"/>
  <c r="Y61" i="4"/>
  <c r="X61" i="4"/>
  <c r="W61" i="4"/>
  <c r="V61" i="4"/>
  <c r="U61" i="4"/>
  <c r="T61" i="4"/>
  <c r="S61" i="4"/>
  <c r="R61" i="4"/>
  <c r="Q61" i="4"/>
  <c r="P61" i="4"/>
  <c r="Y60" i="4"/>
  <c r="X60" i="4"/>
  <c r="W60" i="4"/>
  <c r="V60" i="4"/>
  <c r="U60" i="4"/>
  <c r="T60" i="4"/>
  <c r="S60" i="4"/>
  <c r="R60" i="4"/>
  <c r="Q60" i="4"/>
  <c r="P60" i="4"/>
  <c r="Y59" i="4"/>
  <c r="X59" i="4"/>
  <c r="W59" i="4"/>
  <c r="V59" i="4"/>
  <c r="U59" i="4"/>
  <c r="T59" i="4"/>
  <c r="S59" i="4"/>
  <c r="R59" i="4"/>
  <c r="Q59" i="4"/>
  <c r="P59" i="4"/>
  <c r="Y58" i="4"/>
  <c r="X58" i="4"/>
  <c r="W58" i="4"/>
  <c r="V58" i="4"/>
  <c r="U58" i="4"/>
  <c r="T58" i="4"/>
  <c r="S58" i="4"/>
  <c r="R58" i="4"/>
  <c r="Q58" i="4"/>
  <c r="P58" i="4"/>
  <c r="Y57" i="4"/>
  <c r="X57" i="4"/>
  <c r="W57" i="4"/>
  <c r="V57" i="4"/>
  <c r="U57" i="4"/>
  <c r="T57" i="4"/>
  <c r="S57" i="4"/>
  <c r="R57" i="4"/>
  <c r="Q57" i="4"/>
  <c r="P57" i="4"/>
  <c r="Y56" i="4"/>
  <c r="X56" i="4"/>
  <c r="W56" i="4"/>
  <c r="V56" i="4"/>
  <c r="U56" i="4"/>
  <c r="T56" i="4"/>
  <c r="S56" i="4"/>
  <c r="R56" i="4"/>
  <c r="Q56" i="4"/>
  <c r="P56" i="4"/>
  <c r="Y55" i="4"/>
  <c r="X55" i="4"/>
  <c r="W55" i="4"/>
  <c r="V55" i="4"/>
  <c r="U55" i="4"/>
  <c r="T55" i="4"/>
  <c r="S55" i="4"/>
  <c r="R55" i="4"/>
  <c r="Q55" i="4"/>
  <c r="P55" i="4"/>
  <c r="Y54" i="4"/>
  <c r="X54" i="4"/>
  <c r="W54" i="4"/>
  <c r="V54" i="4"/>
  <c r="U54" i="4"/>
  <c r="T54" i="4"/>
  <c r="S54" i="4"/>
  <c r="R54" i="4"/>
  <c r="Q54" i="4"/>
  <c r="P54" i="4"/>
  <c r="Y53" i="4"/>
  <c r="X53" i="4"/>
  <c r="W53" i="4"/>
  <c r="V53" i="4"/>
  <c r="U53" i="4"/>
  <c r="T53" i="4"/>
  <c r="S53" i="4"/>
  <c r="R53" i="4"/>
  <c r="Q53" i="4"/>
  <c r="P53" i="4"/>
  <c r="Y52" i="4"/>
  <c r="X52" i="4"/>
  <c r="W52" i="4"/>
  <c r="V52" i="4"/>
  <c r="U52" i="4"/>
  <c r="T52" i="4"/>
  <c r="S52" i="4"/>
  <c r="R52" i="4"/>
  <c r="Q52" i="4"/>
  <c r="P52" i="4"/>
  <c r="Y51" i="4"/>
  <c r="X51" i="4"/>
  <c r="W51" i="4"/>
  <c r="V51" i="4"/>
  <c r="U51" i="4"/>
  <c r="T51" i="4"/>
  <c r="S51" i="4"/>
  <c r="R51" i="4"/>
  <c r="Q51" i="4"/>
  <c r="P51" i="4"/>
  <c r="Y50" i="4"/>
  <c r="X50" i="4"/>
  <c r="W50" i="4"/>
  <c r="V50" i="4"/>
  <c r="U50" i="4"/>
  <c r="T50" i="4"/>
  <c r="S50" i="4"/>
  <c r="R50" i="4"/>
  <c r="Q50" i="4"/>
  <c r="P50" i="4"/>
  <c r="Y49" i="4"/>
  <c r="X49" i="4"/>
  <c r="W49" i="4"/>
  <c r="V49" i="4"/>
  <c r="U49" i="4"/>
  <c r="T49" i="4"/>
  <c r="S49" i="4"/>
  <c r="R49" i="4"/>
  <c r="Q49" i="4"/>
  <c r="P49" i="4"/>
  <c r="Y48" i="4"/>
  <c r="X48" i="4"/>
  <c r="W48" i="4"/>
  <c r="V48" i="4"/>
  <c r="U48" i="4"/>
  <c r="T48" i="4"/>
  <c r="S48" i="4"/>
  <c r="R48" i="4"/>
  <c r="Q48" i="4"/>
  <c r="P48" i="4"/>
  <c r="Y47" i="4"/>
  <c r="X47" i="4"/>
  <c r="W47" i="4"/>
  <c r="V47" i="4"/>
  <c r="U47" i="4"/>
  <c r="T47" i="4"/>
  <c r="S47" i="4"/>
  <c r="R47" i="4"/>
  <c r="Q47" i="4"/>
  <c r="P47" i="4"/>
  <c r="Y46" i="4"/>
  <c r="X46" i="4"/>
  <c r="W46" i="4"/>
  <c r="V46" i="4"/>
  <c r="U46" i="4"/>
  <c r="T46" i="4"/>
  <c r="S46" i="4"/>
  <c r="R46" i="4"/>
  <c r="Q46" i="4"/>
  <c r="P46" i="4"/>
  <c r="Y45" i="4"/>
  <c r="X45" i="4"/>
  <c r="W45" i="4"/>
  <c r="V45" i="4"/>
  <c r="U45" i="4"/>
  <c r="T45" i="4"/>
  <c r="S45" i="4"/>
  <c r="R45" i="4"/>
  <c r="Q45" i="4"/>
  <c r="P45" i="4"/>
  <c r="Y44" i="4"/>
  <c r="X44" i="4"/>
  <c r="W44" i="4"/>
  <c r="V44" i="4"/>
  <c r="U44" i="4"/>
  <c r="T44" i="4"/>
  <c r="S44" i="4"/>
  <c r="R44" i="4"/>
  <c r="Q44" i="4"/>
  <c r="P44" i="4"/>
  <c r="Y43" i="4"/>
  <c r="X43" i="4"/>
  <c r="W43" i="4"/>
  <c r="V43" i="4"/>
  <c r="U43" i="4"/>
  <c r="T43" i="4"/>
  <c r="S43" i="4"/>
  <c r="R43" i="4"/>
  <c r="Q43" i="4"/>
  <c r="P43" i="4"/>
  <c r="Y42" i="4"/>
  <c r="X42" i="4"/>
  <c r="W42" i="4"/>
  <c r="V42" i="4"/>
  <c r="U42" i="4"/>
  <c r="T42" i="4"/>
  <c r="S42" i="4"/>
  <c r="R42" i="4"/>
  <c r="Q42" i="4"/>
  <c r="P42" i="4"/>
  <c r="Y41" i="4"/>
  <c r="X41" i="4"/>
  <c r="W41" i="4"/>
  <c r="V41" i="4"/>
  <c r="U41" i="4"/>
  <c r="T41" i="4"/>
  <c r="S41" i="4"/>
  <c r="R41" i="4"/>
  <c r="Q41" i="4"/>
  <c r="P41" i="4"/>
  <c r="Y40" i="4"/>
  <c r="X40" i="4"/>
  <c r="W40" i="4"/>
  <c r="V40" i="4"/>
  <c r="U40" i="4"/>
  <c r="T40" i="4"/>
  <c r="S40" i="4"/>
  <c r="R40" i="4"/>
  <c r="Q40" i="4"/>
  <c r="P40" i="4"/>
  <c r="Y39" i="4"/>
  <c r="X39" i="4"/>
  <c r="W39" i="4"/>
  <c r="V39" i="4"/>
  <c r="U39" i="4"/>
  <c r="T39" i="4"/>
  <c r="S39" i="4"/>
  <c r="R39" i="4"/>
  <c r="Q39" i="4"/>
  <c r="P39" i="4"/>
  <c r="Y38" i="4"/>
  <c r="X38" i="4"/>
  <c r="W38" i="4"/>
  <c r="V38" i="4"/>
  <c r="U38" i="4"/>
  <c r="T38" i="4"/>
  <c r="S38" i="4"/>
  <c r="R38" i="4"/>
  <c r="Q38" i="4"/>
  <c r="P38" i="4"/>
  <c r="Y37" i="4"/>
  <c r="X37" i="4"/>
  <c r="W37" i="4"/>
  <c r="V37" i="4"/>
  <c r="U37" i="4"/>
  <c r="T37" i="4"/>
  <c r="S37" i="4"/>
  <c r="R37" i="4"/>
  <c r="Q37" i="4"/>
  <c r="P37" i="4"/>
  <c r="Y36" i="4"/>
  <c r="X36" i="4"/>
  <c r="W36" i="4"/>
  <c r="V36" i="4"/>
  <c r="U36" i="4"/>
  <c r="T36" i="4"/>
  <c r="S36" i="4"/>
  <c r="R36" i="4"/>
  <c r="Q36" i="4"/>
  <c r="P36" i="4"/>
  <c r="Y35" i="4"/>
  <c r="X35" i="4"/>
  <c r="W35" i="4"/>
  <c r="V35" i="4"/>
  <c r="U35" i="4"/>
  <c r="T35" i="4"/>
  <c r="S35" i="4"/>
  <c r="R35" i="4"/>
  <c r="Q35" i="4"/>
  <c r="P35" i="4"/>
  <c r="Y34" i="4"/>
  <c r="X34" i="4"/>
  <c r="W34" i="4"/>
  <c r="V34" i="4"/>
  <c r="U34" i="4"/>
  <c r="T34" i="4"/>
  <c r="S34" i="4"/>
  <c r="R34" i="4"/>
  <c r="Q34" i="4"/>
  <c r="P34" i="4"/>
  <c r="Y33" i="4"/>
  <c r="X33" i="4"/>
  <c r="W33" i="4"/>
  <c r="V33" i="4"/>
  <c r="U33" i="4"/>
  <c r="T33" i="4"/>
  <c r="S33" i="4"/>
  <c r="R33" i="4"/>
  <c r="Q33" i="4"/>
  <c r="P33" i="4"/>
  <c r="Y32" i="4"/>
  <c r="X32" i="4"/>
  <c r="W32" i="4"/>
  <c r="V32" i="4"/>
  <c r="U32" i="4"/>
  <c r="T32" i="4"/>
  <c r="S32" i="4"/>
  <c r="R32" i="4"/>
  <c r="Q32" i="4"/>
  <c r="P32" i="4"/>
  <c r="Y31" i="4"/>
  <c r="X31" i="4"/>
  <c r="W31" i="4"/>
  <c r="V31" i="4"/>
  <c r="U31" i="4"/>
  <c r="T31" i="4"/>
  <c r="S31" i="4"/>
  <c r="R31" i="4"/>
  <c r="Q31" i="4"/>
  <c r="P31" i="4"/>
  <c r="Y30" i="4"/>
  <c r="X30" i="4"/>
  <c r="W30" i="4"/>
  <c r="V30" i="4"/>
  <c r="U30" i="4"/>
  <c r="T30" i="4"/>
  <c r="S30" i="4"/>
  <c r="R30" i="4"/>
  <c r="Q30" i="4"/>
  <c r="P30" i="4"/>
  <c r="Y29" i="4"/>
  <c r="X29" i="4"/>
  <c r="W29" i="4"/>
  <c r="V29" i="4"/>
  <c r="U29" i="4"/>
  <c r="T29" i="4"/>
  <c r="S29" i="4"/>
  <c r="R29" i="4"/>
  <c r="Q29" i="4"/>
  <c r="P29" i="4"/>
  <c r="Y28" i="4"/>
  <c r="X28" i="4"/>
  <c r="W28" i="4"/>
  <c r="V28" i="4"/>
  <c r="U28" i="4"/>
  <c r="T28" i="4"/>
  <c r="S28" i="4"/>
  <c r="R28" i="4"/>
  <c r="Q28" i="4"/>
  <c r="P28" i="4"/>
  <c r="Y27" i="4"/>
  <c r="X27" i="4"/>
  <c r="W27" i="4"/>
  <c r="V27" i="4"/>
  <c r="U27" i="4"/>
  <c r="T27" i="4"/>
  <c r="S27" i="4"/>
  <c r="R27" i="4"/>
  <c r="Q27" i="4"/>
  <c r="P27" i="4"/>
  <c r="Y26" i="4"/>
  <c r="X26" i="4"/>
  <c r="W26" i="4"/>
  <c r="V26" i="4"/>
  <c r="U26" i="4"/>
  <c r="T26" i="4"/>
  <c r="S26" i="4"/>
  <c r="R26" i="4"/>
  <c r="Q26" i="4"/>
  <c r="P26" i="4"/>
  <c r="Y25" i="4"/>
  <c r="X25" i="4"/>
  <c r="W25" i="4"/>
  <c r="V25" i="4"/>
  <c r="U25" i="4"/>
  <c r="T25" i="4"/>
  <c r="S25" i="4"/>
  <c r="R25" i="4"/>
  <c r="Q25" i="4"/>
  <c r="P25" i="4"/>
  <c r="Y24" i="4"/>
  <c r="X24" i="4"/>
  <c r="W24" i="4"/>
  <c r="V24" i="4"/>
  <c r="U24" i="4"/>
  <c r="T24" i="4"/>
  <c r="S24" i="4"/>
  <c r="R24" i="4"/>
  <c r="Q24" i="4"/>
  <c r="P24" i="4"/>
  <c r="Y23" i="4"/>
  <c r="X23" i="4"/>
  <c r="W23" i="4"/>
  <c r="V23" i="4"/>
  <c r="U23" i="4"/>
  <c r="T23" i="4"/>
  <c r="S23" i="4"/>
  <c r="R23" i="4"/>
  <c r="Q23" i="4"/>
  <c r="P23" i="4"/>
  <c r="Y22" i="4"/>
  <c r="X22" i="4"/>
  <c r="W22" i="4"/>
  <c r="V22" i="4"/>
  <c r="U22" i="4"/>
  <c r="T22" i="4"/>
  <c r="S22" i="4"/>
  <c r="R22" i="4"/>
  <c r="Q22" i="4"/>
  <c r="P22" i="4"/>
  <c r="Y21" i="4"/>
  <c r="X21" i="4"/>
  <c r="W21" i="4"/>
  <c r="V21" i="4"/>
  <c r="U21" i="4"/>
  <c r="T21" i="4"/>
  <c r="S21" i="4"/>
  <c r="R21" i="4"/>
  <c r="Q21" i="4"/>
  <c r="P21" i="4"/>
  <c r="Y20" i="4"/>
  <c r="X20" i="4"/>
  <c r="W20" i="4"/>
  <c r="V20" i="4"/>
  <c r="U20" i="4"/>
  <c r="T20" i="4"/>
  <c r="S20" i="4"/>
  <c r="R20" i="4"/>
  <c r="Q20" i="4"/>
  <c r="P20" i="4"/>
  <c r="Y19" i="4"/>
  <c r="X19" i="4"/>
  <c r="W19" i="4"/>
  <c r="V19" i="4"/>
  <c r="U19" i="4"/>
  <c r="T19" i="4"/>
  <c r="S19" i="4"/>
  <c r="R19" i="4"/>
  <c r="Q19" i="4"/>
  <c r="P19" i="4"/>
  <c r="Y18" i="4"/>
  <c r="X18" i="4"/>
  <c r="W18" i="4"/>
  <c r="V18" i="4"/>
  <c r="U18" i="4"/>
  <c r="T18" i="4"/>
  <c r="S18" i="4"/>
  <c r="R18" i="4"/>
  <c r="Q18" i="4"/>
  <c r="P18" i="4"/>
  <c r="Y17" i="4"/>
  <c r="X17" i="4"/>
  <c r="W17" i="4"/>
  <c r="V17" i="4"/>
  <c r="U17" i="4"/>
  <c r="T17" i="4"/>
  <c r="S17" i="4"/>
  <c r="R17" i="4"/>
  <c r="Q17" i="4"/>
  <c r="P17" i="4"/>
  <c r="Y16" i="4"/>
  <c r="X16" i="4"/>
  <c r="W16" i="4"/>
  <c r="V16" i="4"/>
  <c r="U16" i="4"/>
  <c r="T16" i="4"/>
  <c r="S16" i="4"/>
  <c r="R16" i="4"/>
  <c r="Q16" i="4"/>
  <c r="P16" i="4"/>
  <c r="Y15" i="4"/>
  <c r="X15" i="4"/>
  <c r="W15" i="4"/>
  <c r="V15" i="4"/>
  <c r="U15" i="4"/>
  <c r="T15" i="4"/>
  <c r="S15" i="4"/>
  <c r="R15" i="4"/>
  <c r="Q15" i="4"/>
  <c r="P15" i="4"/>
  <c r="Y14" i="4"/>
  <c r="X14" i="4"/>
  <c r="W14" i="4"/>
  <c r="V14" i="4"/>
  <c r="U14" i="4"/>
  <c r="T14" i="4"/>
  <c r="S14" i="4"/>
  <c r="R14" i="4"/>
  <c r="Q14" i="4"/>
  <c r="P14" i="4"/>
  <c r="Y13" i="4"/>
  <c r="X13" i="4"/>
  <c r="W13" i="4"/>
  <c r="V13" i="4"/>
  <c r="U13" i="4"/>
  <c r="T13" i="4"/>
  <c r="S13" i="4"/>
  <c r="R13" i="4"/>
  <c r="Q13" i="4"/>
  <c r="P13" i="4"/>
  <c r="Y12" i="4"/>
  <c r="X12" i="4"/>
  <c r="W12" i="4"/>
  <c r="V12" i="4"/>
  <c r="U12" i="4"/>
  <c r="T12" i="4"/>
  <c r="S12" i="4"/>
  <c r="R12" i="4"/>
  <c r="Q12" i="4"/>
  <c r="P12" i="4"/>
  <c r="Y11" i="4"/>
  <c r="X11" i="4"/>
  <c r="W11" i="4"/>
  <c r="V11" i="4"/>
  <c r="U11" i="4"/>
  <c r="T11" i="4"/>
  <c r="S11" i="4"/>
  <c r="R11" i="4"/>
  <c r="Q11" i="4"/>
  <c r="P11" i="4"/>
  <c r="Y10" i="4"/>
  <c r="X10" i="4"/>
  <c r="W10" i="4"/>
  <c r="V10" i="4"/>
  <c r="U10" i="4"/>
  <c r="T10" i="4"/>
  <c r="S10" i="4"/>
  <c r="R10" i="4"/>
  <c r="Q10" i="4"/>
  <c r="P10" i="4"/>
  <c r="Y9" i="4"/>
  <c r="X9" i="4"/>
  <c r="W9" i="4"/>
  <c r="V9" i="4"/>
  <c r="U9" i="4"/>
  <c r="T9" i="4"/>
  <c r="S9" i="4"/>
  <c r="R9" i="4"/>
  <c r="Q9" i="4"/>
  <c r="P9" i="4"/>
  <c r="Y8" i="4"/>
  <c r="X8" i="4"/>
  <c r="W8" i="4"/>
  <c r="V8" i="4"/>
  <c r="U8" i="4"/>
  <c r="T8" i="4"/>
  <c r="S8" i="4"/>
  <c r="R8" i="4"/>
  <c r="Q8" i="4"/>
  <c r="P8" i="4"/>
  <c r="Y7" i="4"/>
  <c r="X7" i="4"/>
  <c r="W7" i="4"/>
  <c r="V7" i="4"/>
  <c r="U7" i="4"/>
  <c r="T7" i="4"/>
  <c r="S7" i="4"/>
  <c r="R7" i="4"/>
  <c r="Q7" i="4"/>
  <c r="P7" i="4"/>
  <c r="Y6" i="4"/>
  <c r="X6" i="4"/>
  <c r="W6" i="4"/>
  <c r="V6" i="4"/>
  <c r="U6" i="4"/>
  <c r="T6" i="4"/>
  <c r="S6" i="4"/>
  <c r="R6" i="4"/>
  <c r="Q6" i="4"/>
  <c r="P6" i="4"/>
  <c r="Y5" i="4"/>
  <c r="X5" i="4"/>
  <c r="W5" i="4"/>
  <c r="V5" i="4"/>
  <c r="U5" i="4"/>
  <c r="T5" i="4"/>
  <c r="S5" i="4"/>
  <c r="R5" i="4"/>
  <c r="Q5" i="4"/>
  <c r="P5" i="4"/>
  <c r="Y4" i="4"/>
  <c r="X4" i="4"/>
  <c r="W4" i="4"/>
  <c r="V4" i="4"/>
  <c r="U4" i="4"/>
  <c r="T4" i="4"/>
  <c r="S4" i="4"/>
  <c r="R4" i="4"/>
  <c r="Q4" i="4"/>
  <c r="Y3" i="4"/>
  <c r="X3" i="4"/>
  <c r="W3" i="4"/>
  <c r="V3" i="4"/>
  <c r="U3" i="4"/>
  <c r="T3" i="4"/>
  <c r="S3" i="4"/>
  <c r="R3" i="4"/>
  <c r="Q3" i="4"/>
  <c r="P3" i="4"/>
  <c r="P4" i="4"/>
  <c r="A12" i="3"/>
  <c r="A11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K135" i="2"/>
  <c r="K136" i="2"/>
  <c r="K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34" i="2"/>
  <c r="B132" i="2"/>
  <c r="H130" i="2"/>
  <c r="K130" i="2" s="1"/>
  <c r="G130" i="2"/>
  <c r="F130" i="2"/>
  <c r="I130" i="2" s="1"/>
  <c r="E130" i="2"/>
  <c r="C130" i="2"/>
  <c r="H129" i="2"/>
  <c r="G129" i="2"/>
  <c r="F129" i="2"/>
  <c r="E129" i="2"/>
  <c r="I129" i="2" s="1"/>
  <c r="C129" i="2"/>
  <c r="H128" i="2"/>
  <c r="G128" i="2"/>
  <c r="F128" i="2"/>
  <c r="E128" i="2"/>
  <c r="I128" i="2" s="1"/>
  <c r="C128" i="2"/>
  <c r="H127" i="2"/>
  <c r="G127" i="2"/>
  <c r="F127" i="2"/>
  <c r="E127" i="2"/>
  <c r="I127" i="2" s="1"/>
  <c r="C127" i="2"/>
  <c r="H126" i="2"/>
  <c r="G126" i="2"/>
  <c r="F126" i="2"/>
  <c r="E126" i="2"/>
  <c r="I126" i="2" s="1"/>
  <c r="C126" i="2"/>
  <c r="I125" i="2"/>
  <c r="H125" i="2"/>
  <c r="G125" i="2"/>
  <c r="F125" i="2"/>
  <c r="E125" i="2"/>
  <c r="C125" i="2"/>
  <c r="H124" i="2"/>
  <c r="I124" i="2" s="1"/>
  <c r="G124" i="2"/>
  <c r="F124" i="2"/>
  <c r="E124" i="2"/>
  <c r="C124" i="2"/>
  <c r="H123" i="2"/>
  <c r="K123" i="2" s="1"/>
  <c r="G123" i="2"/>
  <c r="F123" i="2"/>
  <c r="E123" i="2"/>
  <c r="C123" i="2"/>
  <c r="H122" i="2"/>
  <c r="K122" i="2" s="1"/>
  <c r="G122" i="2"/>
  <c r="F122" i="2"/>
  <c r="E122" i="2"/>
  <c r="C122" i="2"/>
  <c r="H121" i="2"/>
  <c r="K121" i="2" s="1"/>
  <c r="G121" i="2"/>
  <c r="F121" i="2"/>
  <c r="E121" i="2"/>
  <c r="C121" i="2"/>
  <c r="H120" i="2"/>
  <c r="G120" i="2"/>
  <c r="F120" i="2"/>
  <c r="I120" i="2" s="1"/>
  <c r="E120" i="2"/>
  <c r="C120" i="2"/>
  <c r="H119" i="2"/>
  <c r="G119" i="2"/>
  <c r="F119" i="2"/>
  <c r="I119" i="2" s="1"/>
  <c r="E119" i="2"/>
  <c r="C119" i="2"/>
  <c r="H118" i="2"/>
  <c r="K118" i="2" s="1"/>
  <c r="G118" i="2"/>
  <c r="F118" i="2"/>
  <c r="I118" i="2" s="1"/>
  <c r="E118" i="2"/>
  <c r="C118" i="2"/>
  <c r="H117" i="2"/>
  <c r="K117" i="2" s="1"/>
  <c r="G117" i="2"/>
  <c r="F117" i="2"/>
  <c r="I117" i="2" s="1"/>
  <c r="E117" i="2"/>
  <c r="C117" i="2"/>
  <c r="H116" i="2"/>
  <c r="G116" i="2"/>
  <c r="F116" i="2"/>
  <c r="E116" i="2"/>
  <c r="I116" i="2" s="1"/>
  <c r="C116" i="2"/>
  <c r="H115" i="2"/>
  <c r="G115" i="2"/>
  <c r="F115" i="2"/>
  <c r="E115" i="2"/>
  <c r="I115" i="2" s="1"/>
  <c r="C115" i="2"/>
  <c r="H114" i="2"/>
  <c r="G114" i="2"/>
  <c r="F114" i="2"/>
  <c r="E114" i="2"/>
  <c r="I114" i="2" s="1"/>
  <c r="C114" i="2"/>
  <c r="H113" i="2"/>
  <c r="G113" i="2"/>
  <c r="F113" i="2"/>
  <c r="E113" i="2"/>
  <c r="I113" i="2" s="1"/>
  <c r="C113" i="2"/>
  <c r="I112" i="2"/>
  <c r="H112" i="2"/>
  <c r="G112" i="2"/>
  <c r="F112" i="2"/>
  <c r="E112" i="2"/>
  <c r="C112" i="2"/>
  <c r="H111" i="2"/>
  <c r="I111" i="2" s="1"/>
  <c r="G111" i="2"/>
  <c r="F111" i="2"/>
  <c r="E111" i="2"/>
  <c r="C111" i="2"/>
  <c r="H110" i="2"/>
  <c r="G110" i="2"/>
  <c r="F110" i="2"/>
  <c r="I110" i="2" s="1"/>
  <c r="E110" i="2"/>
  <c r="C110" i="2"/>
  <c r="H109" i="2"/>
  <c r="G109" i="2"/>
  <c r="F109" i="2"/>
  <c r="I109" i="2" s="1"/>
  <c r="E109" i="2"/>
  <c r="C109" i="2"/>
  <c r="H108" i="2"/>
  <c r="G108" i="2"/>
  <c r="F108" i="2"/>
  <c r="E108" i="2"/>
  <c r="I108" i="2" s="1"/>
  <c r="C108" i="2"/>
  <c r="H107" i="2"/>
  <c r="G107" i="2"/>
  <c r="F107" i="2"/>
  <c r="E107" i="2"/>
  <c r="I107" i="2" s="1"/>
  <c r="C107" i="2"/>
  <c r="H106" i="2"/>
  <c r="G106" i="2"/>
  <c r="F106" i="2"/>
  <c r="E106" i="2"/>
  <c r="I106" i="2" s="1"/>
  <c r="C106" i="2"/>
  <c r="K105" i="2"/>
  <c r="H105" i="2"/>
  <c r="G105" i="2"/>
  <c r="F105" i="2"/>
  <c r="E105" i="2"/>
  <c r="I105" i="2" s="1"/>
  <c r="C105" i="2"/>
  <c r="K104" i="2"/>
  <c r="H104" i="2"/>
  <c r="G104" i="2"/>
  <c r="F104" i="2"/>
  <c r="E104" i="2"/>
  <c r="I104" i="2" s="1"/>
  <c r="C104" i="2"/>
  <c r="H103" i="2"/>
  <c r="G103" i="2"/>
  <c r="F103" i="2"/>
  <c r="E103" i="2"/>
  <c r="I103" i="2" s="1"/>
  <c r="C103" i="2"/>
  <c r="K102" i="2"/>
  <c r="H102" i="2"/>
  <c r="G102" i="2"/>
  <c r="F102" i="2"/>
  <c r="E102" i="2"/>
  <c r="I102" i="2" s="1"/>
  <c r="C102" i="2"/>
  <c r="K101" i="2"/>
  <c r="H101" i="2"/>
  <c r="G101" i="2"/>
  <c r="F101" i="2"/>
  <c r="E101" i="2"/>
  <c r="I101" i="2" s="1"/>
  <c r="C101" i="2"/>
  <c r="K100" i="2"/>
  <c r="H100" i="2"/>
  <c r="G100" i="2"/>
  <c r="F100" i="2"/>
  <c r="E100" i="2"/>
  <c r="I100" i="2" s="1"/>
  <c r="C100" i="2"/>
  <c r="K99" i="2"/>
  <c r="H99" i="2"/>
  <c r="G99" i="2"/>
  <c r="F99" i="2"/>
  <c r="E99" i="2"/>
  <c r="I99" i="2" s="1"/>
  <c r="C99" i="2"/>
  <c r="K98" i="2"/>
  <c r="H98" i="2"/>
  <c r="G98" i="2"/>
  <c r="F98" i="2"/>
  <c r="E98" i="2"/>
  <c r="I98" i="2" s="1"/>
  <c r="C98" i="2"/>
  <c r="K97" i="2"/>
  <c r="H97" i="2"/>
  <c r="G97" i="2"/>
  <c r="F97" i="2"/>
  <c r="E97" i="2"/>
  <c r="I97" i="2" s="1"/>
  <c r="C97" i="2"/>
  <c r="I96" i="2"/>
  <c r="H96" i="2"/>
  <c r="G96" i="2"/>
  <c r="F96" i="2"/>
  <c r="E96" i="2"/>
  <c r="C96" i="2"/>
  <c r="K95" i="2"/>
  <c r="I95" i="2"/>
  <c r="H95" i="2"/>
  <c r="G95" i="2"/>
  <c r="F95" i="2"/>
  <c r="E95" i="2"/>
  <c r="C95" i="2"/>
  <c r="K94" i="2"/>
  <c r="I94" i="2"/>
  <c r="H94" i="2"/>
  <c r="G94" i="2"/>
  <c r="F94" i="2"/>
  <c r="E94" i="2"/>
  <c r="C94" i="2"/>
  <c r="H93" i="2"/>
  <c r="I93" i="2" s="1"/>
  <c r="G93" i="2"/>
  <c r="F93" i="2"/>
  <c r="E93" i="2"/>
  <c r="C93" i="2"/>
  <c r="H92" i="2"/>
  <c r="K92" i="2" s="1"/>
  <c r="G92" i="2"/>
  <c r="F92" i="2"/>
  <c r="E92" i="2"/>
  <c r="C92" i="2"/>
  <c r="H91" i="2"/>
  <c r="G91" i="2"/>
  <c r="F91" i="2"/>
  <c r="I91" i="2" s="1"/>
  <c r="E91" i="2"/>
  <c r="C91" i="2"/>
  <c r="H90" i="2"/>
  <c r="K90" i="2" s="1"/>
  <c r="G90" i="2"/>
  <c r="F90" i="2"/>
  <c r="I90" i="2" s="1"/>
  <c r="E90" i="2"/>
  <c r="C90" i="2"/>
  <c r="H89" i="2"/>
  <c r="G89" i="2"/>
  <c r="F89" i="2"/>
  <c r="I89" i="2" s="1"/>
  <c r="E89" i="2"/>
  <c r="C89" i="2"/>
  <c r="H88" i="2"/>
  <c r="K88" i="2" s="1"/>
  <c r="G88" i="2"/>
  <c r="F88" i="2"/>
  <c r="I88" i="2" s="1"/>
  <c r="E88" i="2"/>
  <c r="C88" i="2"/>
  <c r="H87" i="2"/>
  <c r="G87" i="2"/>
  <c r="F87" i="2"/>
  <c r="E87" i="2"/>
  <c r="I87" i="2" s="1"/>
  <c r="C87" i="2"/>
  <c r="H86" i="2"/>
  <c r="G86" i="2"/>
  <c r="F86" i="2"/>
  <c r="E86" i="2"/>
  <c r="I86" i="2" s="1"/>
  <c r="C86" i="2"/>
  <c r="K85" i="2"/>
  <c r="H85" i="2"/>
  <c r="G85" i="2"/>
  <c r="F85" i="2"/>
  <c r="E85" i="2"/>
  <c r="I85" i="2" s="1"/>
  <c r="C85" i="2"/>
  <c r="H84" i="2"/>
  <c r="G84" i="2"/>
  <c r="F84" i="2"/>
  <c r="E84" i="2"/>
  <c r="I84" i="2" s="1"/>
  <c r="C84" i="2"/>
  <c r="H83" i="2"/>
  <c r="G83" i="2"/>
  <c r="F83" i="2"/>
  <c r="E83" i="2"/>
  <c r="I83" i="2" s="1"/>
  <c r="C83" i="2"/>
  <c r="I82" i="2"/>
  <c r="H82" i="2"/>
  <c r="G82" i="2"/>
  <c r="F82" i="2"/>
  <c r="E82" i="2"/>
  <c r="C82" i="2"/>
  <c r="I81" i="2"/>
  <c r="H81" i="2"/>
  <c r="K81" i="2" s="1"/>
  <c r="G81" i="2"/>
  <c r="F81" i="2"/>
  <c r="E81" i="2"/>
  <c r="C81" i="2"/>
  <c r="H80" i="2"/>
  <c r="I80" i="2" s="1"/>
  <c r="G80" i="2"/>
  <c r="F80" i="2"/>
  <c r="E80" i="2"/>
  <c r="C80" i="2"/>
  <c r="H79" i="2"/>
  <c r="I79" i="2" s="1"/>
  <c r="G79" i="2"/>
  <c r="F79" i="2"/>
  <c r="E79" i="2"/>
  <c r="C79" i="2"/>
  <c r="H78" i="2"/>
  <c r="G78" i="2"/>
  <c r="F78" i="2"/>
  <c r="I78" i="2" s="1"/>
  <c r="E78" i="2"/>
  <c r="C78" i="2"/>
  <c r="H77" i="2"/>
  <c r="K77" i="2" s="1"/>
  <c r="G77" i="2"/>
  <c r="F77" i="2"/>
  <c r="I77" i="2" s="1"/>
  <c r="E77" i="2"/>
  <c r="C77" i="2"/>
  <c r="H76" i="2"/>
  <c r="K76" i="2" s="1"/>
  <c r="G76" i="2"/>
  <c r="F76" i="2"/>
  <c r="I76" i="2" s="1"/>
  <c r="E76" i="2"/>
  <c r="C76" i="2"/>
  <c r="H75" i="2"/>
  <c r="G75" i="2"/>
  <c r="F75" i="2"/>
  <c r="I75" i="2" s="1"/>
  <c r="E75" i="2"/>
  <c r="C75" i="2"/>
  <c r="H74" i="2"/>
  <c r="G74" i="2"/>
  <c r="F74" i="2"/>
  <c r="E74" i="2"/>
  <c r="I74" i="2" s="1"/>
  <c r="C74" i="2"/>
  <c r="H73" i="2"/>
  <c r="K73" i="2" s="1"/>
  <c r="G73" i="2"/>
  <c r="F73" i="2"/>
  <c r="E73" i="2"/>
  <c r="I73" i="2" s="1"/>
  <c r="C73" i="2"/>
  <c r="H72" i="2"/>
  <c r="G72" i="2"/>
  <c r="F72" i="2"/>
  <c r="E72" i="2"/>
  <c r="I72" i="2" s="1"/>
  <c r="C72" i="2"/>
  <c r="H71" i="2"/>
  <c r="G71" i="2"/>
  <c r="F71" i="2"/>
  <c r="E71" i="2"/>
  <c r="I71" i="2" s="1"/>
  <c r="C71" i="2"/>
  <c r="K70" i="2"/>
  <c r="H70" i="2"/>
  <c r="G70" i="2"/>
  <c r="F70" i="2"/>
  <c r="E70" i="2"/>
  <c r="I70" i="2" s="1"/>
  <c r="C70" i="2"/>
  <c r="H69" i="2"/>
  <c r="G69" i="2"/>
  <c r="F69" i="2"/>
  <c r="E69" i="2"/>
  <c r="I69" i="2" s="1"/>
  <c r="C69" i="2"/>
  <c r="I68" i="2"/>
  <c r="H68" i="2"/>
  <c r="G68" i="2"/>
  <c r="F68" i="2"/>
  <c r="E68" i="2"/>
  <c r="C68" i="2"/>
  <c r="H67" i="2"/>
  <c r="I67" i="2" s="1"/>
  <c r="G67" i="2"/>
  <c r="F67" i="2"/>
  <c r="E67" i="2"/>
  <c r="C67" i="2"/>
  <c r="H66" i="2"/>
  <c r="K66" i="2" s="1"/>
  <c r="G66" i="2"/>
  <c r="F66" i="2"/>
  <c r="E66" i="2"/>
  <c r="C66" i="2"/>
  <c r="H65" i="2"/>
  <c r="G65" i="2"/>
  <c r="F65" i="2"/>
  <c r="I65" i="2" s="1"/>
  <c r="E65" i="2"/>
  <c r="C65" i="2"/>
  <c r="H64" i="2"/>
  <c r="G64" i="2"/>
  <c r="F64" i="2"/>
  <c r="I64" i="2" s="1"/>
  <c r="E64" i="2"/>
  <c r="C64" i="2"/>
  <c r="H63" i="2"/>
  <c r="G63" i="2"/>
  <c r="F63" i="2"/>
  <c r="E63" i="2"/>
  <c r="I63" i="2" s="1"/>
  <c r="C63" i="2"/>
  <c r="H62" i="2"/>
  <c r="G62" i="2"/>
  <c r="F62" i="2"/>
  <c r="E62" i="2"/>
  <c r="I62" i="2" s="1"/>
  <c r="C62" i="2"/>
  <c r="H61" i="2"/>
  <c r="G61" i="2"/>
  <c r="F61" i="2"/>
  <c r="E61" i="2"/>
  <c r="I61" i="2" s="1"/>
  <c r="C61" i="2"/>
  <c r="H60" i="2"/>
  <c r="G60" i="2"/>
  <c r="F60" i="2"/>
  <c r="E60" i="2"/>
  <c r="I60" i="2" s="1"/>
  <c r="C60" i="2"/>
  <c r="I59" i="2"/>
  <c r="H59" i="2"/>
  <c r="G59" i="2"/>
  <c r="F59" i="2"/>
  <c r="E59" i="2"/>
  <c r="C59" i="2"/>
  <c r="I58" i="2"/>
  <c r="H58" i="2"/>
  <c r="K58" i="2" s="1"/>
  <c r="G58" i="2"/>
  <c r="F58" i="2"/>
  <c r="E58" i="2"/>
  <c r="C58" i="2"/>
  <c r="H57" i="2"/>
  <c r="I57" i="2" s="1"/>
  <c r="G57" i="2"/>
  <c r="F57" i="2"/>
  <c r="E57" i="2"/>
  <c r="C57" i="2"/>
  <c r="H56" i="2"/>
  <c r="G56" i="2"/>
  <c r="F56" i="2"/>
  <c r="I56" i="2" s="1"/>
  <c r="E56" i="2"/>
  <c r="C56" i="2"/>
  <c r="H55" i="2"/>
  <c r="G55" i="2"/>
  <c r="F55" i="2"/>
  <c r="I55" i="2" s="1"/>
  <c r="E55" i="2"/>
  <c r="C55" i="2"/>
  <c r="H54" i="2"/>
  <c r="G54" i="2"/>
  <c r="F54" i="2"/>
  <c r="E54" i="2"/>
  <c r="I54" i="2" s="1"/>
  <c r="C54" i="2"/>
  <c r="H53" i="2"/>
  <c r="G53" i="2"/>
  <c r="F53" i="2"/>
  <c r="E53" i="2"/>
  <c r="I53" i="2" s="1"/>
  <c r="C53" i="2"/>
  <c r="H52" i="2"/>
  <c r="G52" i="2"/>
  <c r="F52" i="2"/>
  <c r="E52" i="2"/>
  <c r="I52" i="2" s="1"/>
  <c r="C52" i="2"/>
  <c r="H51" i="2"/>
  <c r="G51" i="2"/>
  <c r="F51" i="2"/>
  <c r="E51" i="2"/>
  <c r="I51" i="2" s="1"/>
  <c r="C51" i="2"/>
  <c r="I50" i="2"/>
  <c r="H50" i="2"/>
  <c r="G50" i="2"/>
  <c r="F50" i="2"/>
  <c r="E50" i="2"/>
  <c r="C50" i="2"/>
  <c r="H49" i="2"/>
  <c r="I49" i="2" s="1"/>
  <c r="G49" i="2"/>
  <c r="F49" i="2"/>
  <c r="E49" i="2"/>
  <c r="C49" i="2"/>
  <c r="H48" i="2"/>
  <c r="G48" i="2"/>
  <c r="F48" i="2"/>
  <c r="I48" i="2" s="1"/>
  <c r="E48" i="2"/>
  <c r="C48" i="2"/>
  <c r="H47" i="2"/>
  <c r="G47" i="2"/>
  <c r="F47" i="2"/>
  <c r="I47" i="2" s="1"/>
  <c r="E47" i="2"/>
  <c r="C47" i="2"/>
  <c r="H46" i="2"/>
  <c r="G46" i="2"/>
  <c r="F46" i="2"/>
  <c r="E46" i="2"/>
  <c r="I46" i="2" s="1"/>
  <c r="C46" i="2"/>
  <c r="H45" i="2"/>
  <c r="G45" i="2"/>
  <c r="F45" i="2"/>
  <c r="E45" i="2"/>
  <c r="I45" i="2" s="1"/>
  <c r="C45" i="2"/>
  <c r="H44" i="2"/>
  <c r="G44" i="2"/>
  <c r="F44" i="2"/>
  <c r="E44" i="2"/>
  <c r="I44" i="2" s="1"/>
  <c r="C44" i="2"/>
  <c r="H43" i="2"/>
  <c r="G43" i="2"/>
  <c r="F43" i="2"/>
  <c r="E43" i="2"/>
  <c r="I43" i="2" s="1"/>
  <c r="C43" i="2"/>
  <c r="I42" i="2"/>
  <c r="H42" i="2"/>
  <c r="G42" i="2"/>
  <c r="F42" i="2"/>
  <c r="E42" i="2"/>
  <c r="C42" i="2"/>
  <c r="H41" i="2"/>
  <c r="I41" i="2" s="1"/>
  <c r="G41" i="2"/>
  <c r="F41" i="2"/>
  <c r="E41" i="2"/>
  <c r="C41" i="2"/>
  <c r="H40" i="2"/>
  <c r="G40" i="2"/>
  <c r="F40" i="2"/>
  <c r="I40" i="2" s="1"/>
  <c r="E40" i="2"/>
  <c r="C40" i="2"/>
  <c r="H39" i="2"/>
  <c r="G39" i="2"/>
  <c r="F39" i="2"/>
  <c r="I39" i="2" s="1"/>
  <c r="E39" i="2"/>
  <c r="C39" i="2"/>
  <c r="H38" i="2"/>
  <c r="G38" i="2"/>
  <c r="F38" i="2"/>
  <c r="E38" i="2"/>
  <c r="I38" i="2" s="1"/>
  <c r="C38" i="2"/>
  <c r="H37" i="2"/>
  <c r="G37" i="2"/>
  <c r="F37" i="2"/>
  <c r="E37" i="2"/>
  <c r="I37" i="2" s="1"/>
  <c r="C37" i="2"/>
  <c r="H36" i="2"/>
  <c r="G36" i="2"/>
  <c r="F36" i="2"/>
  <c r="E36" i="2"/>
  <c r="I36" i="2" s="1"/>
  <c r="C36" i="2"/>
  <c r="H35" i="2"/>
  <c r="G35" i="2"/>
  <c r="F35" i="2"/>
  <c r="E35" i="2"/>
  <c r="I35" i="2" s="1"/>
  <c r="C35" i="2"/>
  <c r="I34" i="2"/>
  <c r="H34" i="2"/>
  <c r="G34" i="2"/>
  <c r="F34" i="2"/>
  <c r="E34" i="2"/>
  <c r="C34" i="2"/>
  <c r="H33" i="2"/>
  <c r="I33" i="2" s="1"/>
  <c r="G33" i="2"/>
  <c r="F33" i="2"/>
  <c r="E33" i="2"/>
  <c r="C33" i="2"/>
  <c r="H32" i="2"/>
  <c r="G32" i="2"/>
  <c r="F32" i="2"/>
  <c r="I32" i="2" s="1"/>
  <c r="E32" i="2"/>
  <c r="C32" i="2"/>
  <c r="H31" i="2"/>
  <c r="G31" i="2"/>
  <c r="F31" i="2"/>
  <c r="I31" i="2" s="1"/>
  <c r="E31" i="2"/>
  <c r="C31" i="2"/>
  <c r="H30" i="2"/>
  <c r="G30" i="2"/>
  <c r="F30" i="2"/>
  <c r="E30" i="2"/>
  <c r="I30" i="2" s="1"/>
  <c r="C30" i="2"/>
  <c r="H29" i="2"/>
  <c r="G29" i="2"/>
  <c r="F29" i="2"/>
  <c r="E29" i="2"/>
  <c r="I29" i="2" s="1"/>
  <c r="C29" i="2"/>
  <c r="H28" i="2"/>
  <c r="G28" i="2"/>
  <c r="F28" i="2"/>
  <c r="E28" i="2"/>
  <c r="I28" i="2" s="1"/>
  <c r="C28" i="2"/>
  <c r="H27" i="2"/>
  <c r="G27" i="2"/>
  <c r="F27" i="2"/>
  <c r="E27" i="2"/>
  <c r="I27" i="2" s="1"/>
  <c r="C27" i="2"/>
  <c r="I26" i="2"/>
  <c r="H26" i="2"/>
  <c r="G26" i="2"/>
  <c r="F26" i="2"/>
  <c r="E26" i="2"/>
  <c r="C26" i="2"/>
  <c r="H25" i="2"/>
  <c r="I25" i="2" s="1"/>
  <c r="G25" i="2"/>
  <c r="F25" i="2"/>
  <c r="E25" i="2"/>
  <c r="C25" i="2"/>
  <c r="H24" i="2"/>
  <c r="G24" i="2"/>
  <c r="F24" i="2"/>
  <c r="I24" i="2" s="1"/>
  <c r="E24" i="2"/>
  <c r="C24" i="2"/>
  <c r="H23" i="2"/>
  <c r="G23" i="2"/>
  <c r="F23" i="2"/>
  <c r="I23" i="2" s="1"/>
  <c r="E23" i="2"/>
  <c r="C23" i="2"/>
  <c r="H22" i="2"/>
  <c r="G22" i="2"/>
  <c r="F22" i="2"/>
  <c r="E22" i="2"/>
  <c r="I22" i="2" s="1"/>
  <c r="C22" i="2"/>
  <c r="H21" i="2"/>
  <c r="G21" i="2"/>
  <c r="F21" i="2"/>
  <c r="E21" i="2"/>
  <c r="I21" i="2" s="1"/>
  <c r="C21" i="2"/>
  <c r="H20" i="2"/>
  <c r="G20" i="2"/>
  <c r="F20" i="2"/>
  <c r="E20" i="2"/>
  <c r="I20" i="2" s="1"/>
  <c r="C20" i="2"/>
  <c r="H19" i="2"/>
  <c r="G19" i="2"/>
  <c r="F19" i="2"/>
  <c r="E19" i="2"/>
  <c r="I19" i="2" s="1"/>
  <c r="C19" i="2"/>
  <c r="I18" i="2"/>
  <c r="H18" i="2"/>
  <c r="G18" i="2"/>
  <c r="F18" i="2"/>
  <c r="E18" i="2"/>
  <c r="C18" i="2"/>
  <c r="H17" i="2"/>
  <c r="I17" i="2" s="1"/>
  <c r="G17" i="2"/>
  <c r="F17" i="2"/>
  <c r="E17" i="2"/>
  <c r="C17" i="2"/>
  <c r="H16" i="2"/>
  <c r="G16" i="2"/>
  <c r="I16" i="2" s="1"/>
  <c r="F16" i="2"/>
  <c r="E16" i="2"/>
  <c r="C16" i="2"/>
  <c r="H15" i="2"/>
  <c r="G15" i="2"/>
  <c r="F15" i="2"/>
  <c r="I15" i="2" s="1"/>
  <c r="E15" i="2"/>
  <c r="C15" i="2"/>
  <c r="H14" i="2"/>
  <c r="G14" i="2"/>
  <c r="F14" i="2"/>
  <c r="E14" i="2"/>
  <c r="I14" i="2" s="1"/>
  <c r="C14" i="2"/>
  <c r="H13" i="2"/>
  <c r="G13" i="2"/>
  <c r="F13" i="2"/>
  <c r="E13" i="2"/>
  <c r="I13" i="2" s="1"/>
  <c r="C13" i="2"/>
  <c r="H12" i="2"/>
  <c r="G12" i="2"/>
  <c r="F12" i="2"/>
  <c r="E12" i="2"/>
  <c r="I12" i="2" s="1"/>
  <c r="C12" i="2"/>
  <c r="H11" i="2"/>
  <c r="G11" i="2"/>
  <c r="F11" i="2"/>
  <c r="E11" i="2"/>
  <c r="I11" i="2" s="1"/>
  <c r="C11" i="2"/>
  <c r="I10" i="2"/>
  <c r="H10" i="2"/>
  <c r="G10" i="2"/>
  <c r="F10" i="2"/>
  <c r="E10" i="2"/>
  <c r="C10" i="2"/>
  <c r="H9" i="2"/>
  <c r="I9" i="2" s="1"/>
  <c r="G9" i="2"/>
  <c r="F9" i="2"/>
  <c r="E9" i="2"/>
  <c r="C9" i="2"/>
  <c r="H8" i="2"/>
  <c r="G8" i="2"/>
  <c r="I8" i="2" s="1"/>
  <c r="F8" i="2"/>
  <c r="E8" i="2"/>
  <c r="C8" i="2"/>
  <c r="H7" i="2"/>
  <c r="G7" i="2"/>
  <c r="F7" i="2"/>
  <c r="I7" i="2" s="1"/>
  <c r="E7" i="2"/>
  <c r="C7" i="2"/>
  <c r="H6" i="2"/>
  <c r="G6" i="2"/>
  <c r="F6" i="2"/>
  <c r="E6" i="2"/>
  <c r="I6" i="2" s="1"/>
  <c r="C6" i="2"/>
  <c r="H5" i="2"/>
  <c r="G5" i="2"/>
  <c r="F5" i="2"/>
  <c r="E5" i="2"/>
  <c r="I5" i="2" s="1"/>
  <c r="C5" i="2"/>
  <c r="K4" i="2"/>
  <c r="H4" i="2"/>
  <c r="G4" i="2"/>
  <c r="F4" i="2"/>
  <c r="E4" i="2"/>
  <c r="I4" i="2" s="1"/>
  <c r="C4" i="2"/>
  <c r="H3" i="2"/>
  <c r="G3" i="2"/>
  <c r="F3" i="2"/>
  <c r="E3" i="2"/>
  <c r="I3" i="2" s="1"/>
  <c r="C3" i="2"/>
  <c r="H2" i="2"/>
  <c r="G2" i="2"/>
  <c r="F2" i="2"/>
  <c r="E2" i="2"/>
  <c r="I2" i="2" s="1"/>
  <c r="C2" i="2"/>
  <c r="K132" i="1"/>
  <c r="E132" i="1"/>
  <c r="H132" i="1"/>
  <c r="K136" i="1"/>
  <c r="K135" i="1"/>
  <c r="K134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3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2" i="1"/>
  <c r="H3" i="1"/>
  <c r="H4" i="1"/>
  <c r="K4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K58" i="1" s="1"/>
  <c r="H59" i="1"/>
  <c r="H60" i="1"/>
  <c r="H61" i="1"/>
  <c r="H62" i="1"/>
  <c r="H63" i="1"/>
  <c r="H64" i="1"/>
  <c r="H65" i="1"/>
  <c r="H66" i="1"/>
  <c r="K66" i="1" s="1"/>
  <c r="H67" i="1"/>
  <c r="H68" i="1"/>
  <c r="H69" i="1"/>
  <c r="H70" i="1"/>
  <c r="K70" i="1" s="1"/>
  <c r="H71" i="1"/>
  <c r="H72" i="1"/>
  <c r="H73" i="1"/>
  <c r="K73" i="1" s="1"/>
  <c r="H74" i="1"/>
  <c r="H75" i="1"/>
  <c r="H76" i="1"/>
  <c r="K76" i="1" s="1"/>
  <c r="H77" i="1"/>
  <c r="K77" i="1" s="1"/>
  <c r="H78" i="1"/>
  <c r="H79" i="1"/>
  <c r="K79" i="1" s="1"/>
  <c r="H80" i="1"/>
  <c r="H81" i="1"/>
  <c r="K81" i="1" s="1"/>
  <c r="H82" i="1"/>
  <c r="H83" i="1"/>
  <c r="H84" i="1"/>
  <c r="H85" i="1"/>
  <c r="K85" i="1" s="1"/>
  <c r="H86" i="1"/>
  <c r="H87" i="1"/>
  <c r="H88" i="1"/>
  <c r="K88" i="1" s="1"/>
  <c r="H89" i="1"/>
  <c r="H90" i="1"/>
  <c r="K90" i="1" s="1"/>
  <c r="H91" i="1"/>
  <c r="H92" i="1"/>
  <c r="K92" i="1" s="1"/>
  <c r="H93" i="1"/>
  <c r="H94" i="1"/>
  <c r="K94" i="1" s="1"/>
  <c r="H95" i="1"/>
  <c r="K95" i="1" s="1"/>
  <c r="H96" i="1"/>
  <c r="H97" i="1"/>
  <c r="K97" i="1" s="1"/>
  <c r="H98" i="1"/>
  <c r="K98" i="1" s="1"/>
  <c r="H99" i="1"/>
  <c r="K99" i="1" s="1"/>
  <c r="H100" i="1"/>
  <c r="K100" i="1" s="1"/>
  <c r="H101" i="1"/>
  <c r="K101" i="1" s="1"/>
  <c r="H102" i="1"/>
  <c r="K102" i="1" s="1"/>
  <c r="H103" i="1"/>
  <c r="H104" i="1"/>
  <c r="K104" i="1" s="1"/>
  <c r="H105" i="1"/>
  <c r="K105" i="1" s="1"/>
  <c r="H106" i="1"/>
  <c r="H107" i="1"/>
  <c r="H108" i="1"/>
  <c r="H109" i="1"/>
  <c r="H110" i="1"/>
  <c r="H111" i="1"/>
  <c r="H112" i="1"/>
  <c r="H113" i="1"/>
  <c r="H114" i="1"/>
  <c r="H115" i="1"/>
  <c r="H116" i="1"/>
  <c r="H117" i="1"/>
  <c r="K117" i="1" s="1"/>
  <c r="H118" i="1"/>
  <c r="K118" i="1" s="1"/>
  <c r="H119" i="1"/>
  <c r="H120" i="1"/>
  <c r="H121" i="1"/>
  <c r="K121" i="1" s="1"/>
  <c r="H122" i="1"/>
  <c r="K122" i="1" s="1"/>
  <c r="H123" i="1"/>
  <c r="K123" i="1" s="1"/>
  <c r="H124" i="1"/>
  <c r="H125" i="1"/>
  <c r="H126" i="1"/>
  <c r="H127" i="1"/>
  <c r="H128" i="1"/>
  <c r="H129" i="1"/>
  <c r="H130" i="1"/>
  <c r="K130" i="1" s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2" i="1"/>
  <c r="AB3" i="5" l="1"/>
  <c r="K132" i="2"/>
  <c r="H132" i="2"/>
  <c r="J129" i="2"/>
  <c r="J130" i="2"/>
  <c r="J125" i="2"/>
  <c r="E132" i="2"/>
  <c r="J128" i="2"/>
  <c r="J124" i="2"/>
  <c r="J126" i="2"/>
  <c r="J31" i="2"/>
  <c r="J127" i="2"/>
  <c r="I66" i="2"/>
  <c r="J35" i="2" s="1"/>
  <c r="I121" i="2"/>
  <c r="J113" i="2" s="1"/>
  <c r="I123" i="2"/>
  <c r="J123" i="2" s="1"/>
  <c r="I92" i="2"/>
  <c r="J77" i="2" s="1"/>
  <c r="I122" i="2"/>
  <c r="J122" i="2" s="1"/>
  <c r="K79" i="2"/>
  <c r="I91" i="1"/>
  <c r="I83" i="1"/>
  <c r="I75" i="1"/>
  <c r="I67" i="1"/>
  <c r="I59" i="1"/>
  <c r="I51" i="1"/>
  <c r="I43" i="1"/>
  <c r="I35" i="1"/>
  <c r="I27" i="1"/>
  <c r="I19" i="1"/>
  <c r="I11" i="1"/>
  <c r="I3" i="1"/>
  <c r="I88" i="1"/>
  <c r="I80" i="1"/>
  <c r="I125" i="1"/>
  <c r="I117" i="1"/>
  <c r="I109" i="1"/>
  <c r="I101" i="1"/>
  <c r="I93" i="1"/>
  <c r="I85" i="1"/>
  <c r="I77" i="1"/>
  <c r="I69" i="1"/>
  <c r="I61" i="1"/>
  <c r="I53" i="1"/>
  <c r="I45" i="1"/>
  <c r="I37" i="1"/>
  <c r="I29" i="1"/>
  <c r="I21" i="1"/>
  <c r="I13" i="1"/>
  <c r="I5" i="1"/>
  <c r="I128" i="1"/>
  <c r="I120" i="1"/>
  <c r="I112" i="1"/>
  <c r="I104" i="1"/>
  <c r="I96" i="1"/>
  <c r="I72" i="1"/>
  <c r="I64" i="1"/>
  <c r="I56" i="1"/>
  <c r="I48" i="1"/>
  <c r="I40" i="1"/>
  <c r="I32" i="1"/>
  <c r="I24" i="1"/>
  <c r="I16" i="1"/>
  <c r="I8" i="1"/>
  <c r="I124" i="1"/>
  <c r="I116" i="1"/>
  <c r="I108" i="1"/>
  <c r="I100" i="1"/>
  <c r="I92" i="1"/>
  <c r="I84" i="1"/>
  <c r="I76" i="1"/>
  <c r="I68" i="1"/>
  <c r="I60" i="1"/>
  <c r="I52" i="1"/>
  <c r="I44" i="1"/>
  <c r="I36" i="1"/>
  <c r="I28" i="1"/>
  <c r="I20" i="1"/>
  <c r="I12" i="1"/>
  <c r="I4" i="1"/>
  <c r="I127" i="1"/>
  <c r="I119" i="1"/>
  <c r="I111" i="1"/>
  <c r="I103" i="1"/>
  <c r="I95" i="1"/>
  <c r="I87" i="1"/>
  <c r="I79" i="1"/>
  <c r="I71" i="1"/>
  <c r="I63" i="1"/>
  <c r="I55" i="1"/>
  <c r="I47" i="1"/>
  <c r="I39" i="1"/>
  <c r="I31" i="1"/>
  <c r="I23" i="1"/>
  <c r="I15" i="1"/>
  <c r="I7" i="1"/>
  <c r="I126" i="1"/>
  <c r="I118" i="1"/>
  <c r="I110" i="1"/>
  <c r="I102" i="1"/>
  <c r="I94" i="1"/>
  <c r="I86" i="1"/>
  <c r="I78" i="1"/>
  <c r="I70" i="1"/>
  <c r="I62" i="1"/>
  <c r="I54" i="1"/>
  <c r="I46" i="1"/>
  <c r="I38" i="1"/>
  <c r="I30" i="1"/>
  <c r="I22" i="1"/>
  <c r="I14" i="1"/>
  <c r="I6" i="1"/>
  <c r="I2" i="1"/>
  <c r="I123" i="1"/>
  <c r="I115" i="1"/>
  <c r="I107" i="1"/>
  <c r="I99" i="1"/>
  <c r="I130" i="1"/>
  <c r="J130" i="1" s="1"/>
  <c r="I122" i="1"/>
  <c r="I114" i="1"/>
  <c r="I106" i="1"/>
  <c r="I98" i="1"/>
  <c r="I90" i="1"/>
  <c r="I82" i="1"/>
  <c r="I74" i="1"/>
  <c r="I66" i="1"/>
  <c r="I58" i="1"/>
  <c r="I50" i="1"/>
  <c r="I42" i="1"/>
  <c r="I34" i="1"/>
  <c r="I26" i="1"/>
  <c r="I18" i="1"/>
  <c r="I10" i="1"/>
  <c r="I129" i="1"/>
  <c r="J129" i="1" s="1"/>
  <c r="I121" i="1"/>
  <c r="I113" i="1"/>
  <c r="I105" i="1"/>
  <c r="I97" i="1"/>
  <c r="I89" i="1"/>
  <c r="I81" i="1"/>
  <c r="I73" i="1"/>
  <c r="I65" i="1"/>
  <c r="I57" i="1"/>
  <c r="I49" i="1"/>
  <c r="I41" i="1"/>
  <c r="I33" i="1"/>
  <c r="I25" i="1"/>
  <c r="I17" i="1"/>
  <c r="I9" i="1"/>
  <c r="J101" i="2" l="1"/>
  <c r="J15" i="2"/>
  <c r="J84" i="2"/>
  <c r="J28" i="2"/>
  <c r="J12" i="2"/>
  <c r="J120" i="2"/>
  <c r="J4" i="2"/>
  <c r="J119" i="2"/>
  <c r="J56" i="2"/>
  <c r="J55" i="2"/>
  <c r="J68" i="2"/>
  <c r="J65" i="2"/>
  <c r="J6" i="2"/>
  <c r="J98" i="2"/>
  <c r="J40" i="2"/>
  <c r="J8" i="2"/>
  <c r="J36" i="2"/>
  <c r="J60" i="2"/>
  <c r="J118" i="2"/>
  <c r="J2" i="2"/>
  <c r="J86" i="2"/>
  <c r="J24" i="2"/>
  <c r="J116" i="2"/>
  <c r="J53" i="2"/>
  <c r="J25" i="2"/>
  <c r="J26" i="2"/>
  <c r="J62" i="2"/>
  <c r="J3" i="2"/>
  <c r="J96" i="2"/>
  <c r="J37" i="2"/>
  <c r="J110" i="2"/>
  <c r="J9" i="2"/>
  <c r="J58" i="2"/>
  <c r="J75" i="2"/>
  <c r="J83" i="2"/>
  <c r="J21" i="2"/>
  <c r="J107" i="2"/>
  <c r="J67" i="2"/>
  <c r="J93" i="2"/>
  <c r="J16" i="2"/>
  <c r="J97" i="2"/>
  <c r="J78" i="2"/>
  <c r="J112" i="2"/>
  <c r="J85" i="2"/>
  <c r="J38" i="2"/>
  <c r="J94" i="2"/>
  <c r="J18" i="2"/>
  <c r="J47" i="2"/>
  <c r="J108" i="2"/>
  <c r="J45" i="2"/>
  <c r="J79" i="2"/>
  <c r="J80" i="2"/>
  <c r="J34" i="2"/>
  <c r="J109" i="2"/>
  <c r="J41" i="2"/>
  <c r="J13" i="2"/>
  <c r="J11" i="2"/>
  <c r="J50" i="2"/>
  <c r="J115" i="2"/>
  <c r="J121" i="2"/>
  <c r="J76" i="2"/>
  <c r="J14" i="2"/>
  <c r="J17" i="2"/>
  <c r="J105" i="2"/>
  <c r="J23" i="2"/>
  <c r="J117" i="2"/>
  <c r="J71" i="2"/>
  <c r="J69" i="2"/>
  <c r="J19" i="2"/>
  <c r="J106" i="2"/>
  <c r="J32" i="2"/>
  <c r="J82" i="2"/>
  <c r="J103" i="2"/>
  <c r="J46" i="2"/>
  <c r="J52" i="2"/>
  <c r="J57" i="2"/>
  <c r="J54" i="2"/>
  <c r="J81" i="2"/>
  <c r="J5" i="2"/>
  <c r="J43" i="2"/>
  <c r="J63" i="2"/>
  <c r="J111" i="2"/>
  <c r="J95" i="2"/>
  <c r="J114" i="2"/>
  <c r="J51" i="2"/>
  <c r="J42" i="2"/>
  <c r="J104" i="2"/>
  <c r="J29" i="2"/>
  <c r="J61" i="2"/>
  <c r="J99" i="2"/>
  <c r="J100" i="2"/>
  <c r="J22" i="2"/>
  <c r="J91" i="2"/>
  <c r="J59" i="2"/>
  <c r="J92" i="2"/>
  <c r="J48" i="2"/>
  <c r="J64" i="2"/>
  <c r="J39" i="2"/>
  <c r="J66" i="2"/>
  <c r="J73" i="2"/>
  <c r="J20" i="2"/>
  <c r="J70" i="2"/>
  <c r="J72" i="2"/>
  <c r="J90" i="2"/>
  <c r="J88" i="2"/>
  <c r="J10" i="2"/>
  <c r="J102" i="2"/>
  <c r="J49" i="2"/>
  <c r="J27" i="2"/>
  <c r="J87" i="2"/>
  <c r="J74" i="2"/>
  <c r="J7" i="2"/>
  <c r="J44" i="2"/>
  <c r="J89" i="2"/>
  <c r="J33" i="2"/>
  <c r="J30" i="2"/>
  <c r="J67" i="1"/>
  <c r="J11" i="1"/>
  <c r="J3" i="1"/>
  <c r="J75" i="1"/>
  <c r="J65" i="1"/>
  <c r="J51" i="1"/>
  <c r="J59" i="1"/>
  <c r="J66" i="1"/>
  <c r="J24" i="1"/>
  <c r="J73" i="1"/>
  <c r="J94" i="1"/>
  <c r="J112" i="1"/>
  <c r="J80" i="1"/>
  <c r="J81" i="1"/>
  <c r="J102" i="1"/>
  <c r="J40" i="1"/>
  <c r="J115" i="1"/>
  <c r="J44" i="1"/>
  <c r="J125" i="1"/>
  <c r="J87" i="1"/>
  <c r="J37" i="1"/>
  <c r="J10" i="1"/>
  <c r="J31" i="1"/>
  <c r="J32" i="1"/>
  <c r="J17" i="1"/>
  <c r="J107" i="1"/>
  <c r="J36" i="1"/>
  <c r="J120" i="1"/>
  <c r="J26" i="1"/>
  <c r="J47" i="1"/>
  <c r="J61" i="1"/>
  <c r="J33" i="1"/>
  <c r="J97" i="1"/>
  <c r="J34" i="1"/>
  <c r="J98" i="1"/>
  <c r="J123" i="1"/>
  <c r="J54" i="1"/>
  <c r="J118" i="1"/>
  <c r="J55" i="1"/>
  <c r="J119" i="1"/>
  <c r="J52" i="1"/>
  <c r="J116" i="1"/>
  <c r="J56" i="1"/>
  <c r="J5" i="1"/>
  <c r="J69" i="1"/>
  <c r="J22" i="1"/>
  <c r="J20" i="1"/>
  <c r="J101" i="1"/>
  <c r="J74" i="1"/>
  <c r="J95" i="1"/>
  <c r="J45" i="1"/>
  <c r="J43" i="1"/>
  <c r="J82" i="1"/>
  <c r="J103" i="1"/>
  <c r="J53" i="1"/>
  <c r="J90" i="1"/>
  <c r="J110" i="1"/>
  <c r="J128" i="1"/>
  <c r="J41" i="1"/>
  <c r="J105" i="1"/>
  <c r="J42" i="1"/>
  <c r="J106" i="1"/>
  <c r="J2" i="1"/>
  <c r="J62" i="1"/>
  <c r="J126" i="1"/>
  <c r="J63" i="1"/>
  <c r="J127" i="1"/>
  <c r="J60" i="1"/>
  <c r="J124" i="1"/>
  <c r="J64" i="1"/>
  <c r="J13" i="1"/>
  <c r="J77" i="1"/>
  <c r="J86" i="1"/>
  <c r="J84" i="1"/>
  <c r="J9" i="1"/>
  <c r="J30" i="1"/>
  <c r="J92" i="1"/>
  <c r="J18" i="1"/>
  <c r="J39" i="1"/>
  <c r="J117" i="1"/>
  <c r="J88" i="1"/>
  <c r="J89" i="1"/>
  <c r="J111" i="1"/>
  <c r="J48" i="1"/>
  <c r="J49" i="1"/>
  <c r="J113" i="1"/>
  <c r="J50" i="1"/>
  <c r="J114" i="1"/>
  <c r="J6" i="1"/>
  <c r="J70" i="1"/>
  <c r="J7" i="1"/>
  <c r="J71" i="1"/>
  <c r="J4" i="1"/>
  <c r="J68" i="1"/>
  <c r="J8" i="1"/>
  <c r="J72" i="1"/>
  <c r="J21" i="1"/>
  <c r="J85" i="1"/>
  <c r="J19" i="1"/>
  <c r="J83" i="1"/>
  <c r="J23" i="1"/>
  <c r="J104" i="1"/>
  <c r="J35" i="1"/>
  <c r="J99" i="1"/>
  <c r="J28" i="1"/>
  <c r="J109" i="1"/>
  <c r="J38" i="1"/>
  <c r="J100" i="1"/>
  <c r="J25" i="1"/>
  <c r="J46" i="1"/>
  <c r="J108" i="1"/>
  <c r="J57" i="1"/>
  <c r="J121" i="1"/>
  <c r="J58" i="1"/>
  <c r="J122" i="1"/>
  <c r="J14" i="1"/>
  <c r="J78" i="1"/>
  <c r="J15" i="1"/>
  <c r="J79" i="1"/>
  <c r="J12" i="1"/>
  <c r="J76" i="1"/>
  <c r="J16" i="1"/>
  <c r="J96" i="1"/>
  <c r="J29" i="1"/>
  <c r="J93" i="1"/>
  <c r="J27" i="1"/>
  <c r="J91" i="1"/>
</calcChain>
</file>

<file path=xl/sharedStrings.xml><?xml version="1.0" encoding="utf-8"?>
<sst xmlns="http://schemas.openxmlformats.org/spreadsheetml/2006/main" count="4932" uniqueCount="2172">
  <si>
    <t>Name</t>
  </si>
  <si>
    <t>Deniz Türüç</t>
  </si>
  <si>
    <t>Erdem Sen</t>
  </si>
  <si>
    <t>Hasan Kurucay</t>
  </si>
  <si>
    <t>Nadir Çiftçi</t>
  </si>
  <si>
    <t>Emre Okur</t>
  </si>
  <si>
    <t>Caner Osmanpaşa</t>
  </si>
  <si>
    <t>Ömer Ali Şahiner</t>
  </si>
  <si>
    <t>Hüseyin Çolak</t>
  </si>
  <si>
    <t>Ahmet İlhan Özek</t>
  </si>
  <si>
    <t>Sercan Sararer</t>
  </si>
  <si>
    <t>Deniz Kadah</t>
  </si>
  <si>
    <t>Gökhan Töre</t>
  </si>
  <si>
    <t>Tunay Torun</t>
  </si>
  <si>
    <t>Ömer Şişmanoğlu</t>
  </si>
  <si>
    <t>Aykut Demir</t>
  </si>
  <si>
    <t>Ergin Keleş</t>
  </si>
  <si>
    <t>Burak Yilmaz</t>
  </si>
  <si>
    <t>Mehmet Topal</t>
  </si>
  <si>
    <t>Colin Kazim-Richards</t>
  </si>
  <si>
    <t>Salih Kurşunlu</t>
  </si>
  <si>
    <t>Aydın Karabulut</t>
  </si>
  <si>
    <t>Serdar Aziz</t>
  </si>
  <si>
    <t>Çağlar Birinci</t>
  </si>
  <si>
    <t>Semih Kaya</t>
  </si>
  <si>
    <t>Ersan Gülüm</t>
  </si>
  <si>
    <t>Ahmet Aras</t>
  </si>
  <si>
    <t>Mahmut Tekdemir</t>
  </si>
  <si>
    <t>Seçkin Getbay</t>
  </si>
  <si>
    <t>Mustafa Pektemek</t>
  </si>
  <si>
    <t>Arif Morkaya</t>
  </si>
  <si>
    <t>Sercan Türkeri</t>
  </si>
  <si>
    <t>Berkan Yıldırım</t>
  </si>
  <si>
    <t>Gençer Cansev</t>
  </si>
  <si>
    <t>Yılmaz Özeren</t>
  </si>
  <si>
    <t>Bekir Yılmaz</t>
  </si>
  <si>
    <t>Tayfur Yılmaz</t>
  </si>
  <si>
    <t>Görkem Arslan</t>
  </si>
  <si>
    <t>Taha Yalçıner</t>
  </si>
  <si>
    <t>Sercan Kaya</t>
  </si>
  <si>
    <t>Mansur Çalar</t>
  </si>
  <si>
    <t>Muammer Yıldırım</t>
  </si>
  <si>
    <t>Hakan Arslan</t>
  </si>
  <si>
    <t>Necip Uysal</t>
  </si>
  <si>
    <t>Timur Kosovalı</t>
  </si>
  <si>
    <t>İsmail Köybaşı</t>
  </si>
  <si>
    <t>Müslüm Yelken</t>
  </si>
  <si>
    <t>Alican Karadağ</t>
  </si>
  <si>
    <t>Sakib Aytaç</t>
  </si>
  <si>
    <t>Erdinç Çepoğlu</t>
  </si>
  <si>
    <t>Üstün Bilgi</t>
  </si>
  <si>
    <t>Hasan Güleryüz</t>
  </si>
  <si>
    <t>Metin Yüksel</t>
  </si>
  <si>
    <t>Abdülaziz Demircan</t>
  </si>
  <si>
    <t>Şaban Genişyürek</t>
  </si>
  <si>
    <t>Çağrı Ortakaya</t>
  </si>
  <si>
    <t>Mustafa Akbaş</t>
  </si>
  <si>
    <t>İbrahim Yılmaz</t>
  </si>
  <si>
    <t>Onur Demir</t>
  </si>
  <si>
    <t>Onur Ergün</t>
  </si>
  <si>
    <t>Abdulkadir Özdemir</t>
  </si>
  <si>
    <t>Selim Ay</t>
  </si>
  <si>
    <t>Bülent Cevahir</t>
  </si>
  <si>
    <t>Erkan Kaş</t>
  </si>
  <si>
    <t>Aytaç Kara</t>
  </si>
  <si>
    <t>Okan Deniz</t>
  </si>
  <si>
    <t>Yıldıray Koçal</t>
  </si>
  <si>
    <t>Yusuf Abdioğlu</t>
  </si>
  <si>
    <t>Oğuz Ceylan</t>
  </si>
  <si>
    <t>İsmail Ünsal</t>
  </si>
  <si>
    <t>Emre Gültekin</t>
  </si>
  <si>
    <t>Tolga Ünlü</t>
  </si>
  <si>
    <t>Abdülkerim Bardakcı</t>
  </si>
  <si>
    <t>Maksut Taşkıran</t>
  </si>
  <si>
    <t>Sami Can Keskin</t>
  </si>
  <si>
    <t>Okan Kocuk</t>
  </si>
  <si>
    <t>Hasan Acar</t>
  </si>
  <si>
    <t>Hüseyin Avcu</t>
  </si>
  <si>
    <t>Atabey Çiçek</t>
  </si>
  <si>
    <t>Süheyl Çetin</t>
  </si>
  <si>
    <t>Ozan Tufan</t>
  </si>
  <si>
    <t>Anıl Şahin</t>
  </si>
  <si>
    <t>Batuhan Altintas</t>
  </si>
  <si>
    <t>Umut Nayir</t>
  </si>
  <si>
    <t>Ertuğrul Ersoy</t>
  </si>
  <si>
    <t>Enes Ünal</t>
  </si>
  <si>
    <t>Mikail Koçak</t>
  </si>
  <si>
    <t>Mustafa Çeçenoğlu</t>
  </si>
  <si>
    <t>Hakan Olkan</t>
  </si>
  <si>
    <t>Ömer Yıldız</t>
  </si>
  <si>
    <t>Yüksel Şişman</t>
  </si>
  <si>
    <t>Oğulcan Çağlayan</t>
  </si>
  <si>
    <t>Fatih Çıplak</t>
  </si>
  <si>
    <t>Çaglar Söyüncü</t>
  </si>
  <si>
    <t>Fatih Aktay</t>
  </si>
  <si>
    <t>Caner Koca</t>
  </si>
  <si>
    <t>Furkan Ünver</t>
  </si>
  <si>
    <t>Mehmet Çelik</t>
  </si>
  <si>
    <t>İsmail Ayaz</t>
  </si>
  <si>
    <t>Muhammed Şengezer</t>
  </si>
  <si>
    <t>Karahan Subaşı</t>
  </si>
  <si>
    <t>Mert Örnek</t>
  </si>
  <si>
    <t>Muhammet Beşir</t>
  </si>
  <si>
    <t>Mahmut Alioğlu</t>
  </si>
  <si>
    <t>Rüştü Hanlı</t>
  </si>
  <si>
    <t>Mevlüt Erdinç</t>
  </si>
  <si>
    <t>Cihan Can</t>
  </si>
  <si>
    <t>Yaser Yıldız</t>
  </si>
  <si>
    <t>Hakan Aslantaş</t>
  </si>
  <si>
    <t>Cenk Gönen</t>
  </si>
  <si>
    <t>Caner Erkin</t>
  </si>
  <si>
    <t>Abdulhamit Yıldız</t>
  </si>
  <si>
    <t>Ömer Toprak</t>
  </si>
  <si>
    <t>Cenk Tosun</t>
  </si>
  <si>
    <t>Oguzhan Kefkir</t>
  </si>
  <si>
    <t>Sefa Yılmaz</t>
  </si>
  <si>
    <t>Kaan Ayhan</t>
  </si>
  <si>
    <t>Kerem Demirbay</t>
  </si>
  <si>
    <t>Selim Gündüz</t>
  </si>
  <si>
    <t>Tolga Ciğerci</t>
  </si>
  <si>
    <t>Taşkın Çalış</t>
  </si>
  <si>
    <t>Kenan Karaman</t>
  </si>
  <si>
    <t>Sinan Bakış</t>
  </si>
  <si>
    <t>Ozan Pekdemir</t>
  </si>
  <si>
    <t>Alper Uludağ</t>
  </si>
  <si>
    <t>Cüneyt Köz</t>
  </si>
  <si>
    <t>Günay Güvenç</t>
  </si>
  <si>
    <t>Onur Ayık</t>
  </si>
  <si>
    <t>Burakcan Kunt</t>
  </si>
  <si>
    <t>Berkay Özcan</t>
  </si>
  <si>
    <t>UID</t>
  </si>
  <si>
    <t xml:space="preserve"> €7.5M   </t>
  </si>
  <si>
    <t xml:space="preserve"> UID      </t>
  </si>
  <si>
    <t xml:space="preserve"> Name                                 </t>
  </si>
  <si>
    <t xml:space="preserve"> Kaan Ayhan                           </t>
  </si>
  <si>
    <t xml:space="preserve"> Sinan Bakis                          </t>
  </si>
  <si>
    <t xml:space="preserve"> Zeki Çelik                           </t>
  </si>
  <si>
    <t xml:space="preserve"> Kerem Demirbay                       </t>
  </si>
  <si>
    <t xml:space="preserve"> Ertuğrul Ersoy                       </t>
  </si>
  <si>
    <t xml:space="preserve"> Selim Gündüz                         </t>
  </si>
  <si>
    <t xml:space="preserve"> Kenan Karaman                        </t>
  </si>
  <si>
    <t xml:space="preserve"> Oguzhan Kefkir                       </t>
  </si>
  <si>
    <t xml:space="preserve"> Ismail Köybasi                       </t>
  </si>
  <si>
    <t xml:space="preserve"> Sercan Sararer                       </t>
  </si>
  <si>
    <t xml:space="preserve"> Ömer Toprak                          </t>
  </si>
  <si>
    <t xml:space="preserve"> Enes Ünal                            </t>
  </si>
  <si>
    <t xml:space="preserve"> Müslüm Yelken                        </t>
  </si>
  <si>
    <t xml:space="preserve"> Colin Kazim-Richards                </t>
  </si>
  <si>
    <t xml:space="preserve"> Yusuf Abdioğlu                    </t>
  </si>
  <si>
    <t xml:space="preserve"> Hasan Hüseyin Acar                </t>
  </si>
  <si>
    <t xml:space="preserve"> Mustafa Akbaş                     </t>
  </si>
  <si>
    <t xml:space="preserve"> Fatih Aktay                       </t>
  </si>
  <si>
    <t xml:space="preserve"> Mahmut Alioğlu                    </t>
  </si>
  <si>
    <t xml:space="preserve"> Batuhan Altintas                  </t>
  </si>
  <si>
    <t xml:space="preserve"> Ahmet Aras                        </t>
  </si>
  <si>
    <t xml:space="preserve"> Görkem Arslan                     </t>
  </si>
  <si>
    <t xml:space="preserve"> Hakan Arslan                      </t>
  </si>
  <si>
    <t xml:space="preserve"> Hakan Aslantaş                    </t>
  </si>
  <si>
    <t xml:space="preserve"> Cihan Avcu                        </t>
  </si>
  <si>
    <t xml:space="preserve"> Selim Ay                          </t>
  </si>
  <si>
    <t xml:space="preserve"> İsmail Ayaz                       </t>
  </si>
  <si>
    <t xml:space="preserve"> Onur Ayık                         </t>
  </si>
  <si>
    <t xml:space="preserve"> Sakib Aytaç                       </t>
  </si>
  <si>
    <t xml:space="preserve"> Serdar Aziz                       </t>
  </si>
  <si>
    <t xml:space="preserve"> Abdülkerim Bardakcı               </t>
  </si>
  <si>
    <t xml:space="preserve"> Muhammet Beşir                    </t>
  </si>
  <si>
    <t xml:space="preserve"> Üstün Bilgi                       </t>
  </si>
  <si>
    <t xml:space="preserve"> Çağlar Birinci                    </t>
  </si>
  <si>
    <t xml:space="preserve"> Oğulcan Çağlayan                  </t>
  </si>
  <si>
    <t xml:space="preserve"> Mansur Çalar                      </t>
  </si>
  <si>
    <t xml:space="preserve"> Taşkın Çalış                      </t>
  </si>
  <si>
    <t xml:space="preserve"> Cihan Can                         </t>
  </si>
  <si>
    <t xml:space="preserve"> Gençer Cansev                     </t>
  </si>
  <si>
    <t xml:space="preserve"> Mustafa Çeçenoğlu                 </t>
  </si>
  <si>
    <t xml:space="preserve"> Erdinç Çepoğlu                    </t>
  </si>
  <si>
    <t xml:space="preserve"> Süheyl Çetin                      </t>
  </si>
  <si>
    <t xml:space="preserve"> Bülent Cevahir                    </t>
  </si>
  <si>
    <t xml:space="preserve"> Oğuz Ceylan                       </t>
  </si>
  <si>
    <t xml:space="preserve"> Atabey Çiçek                      </t>
  </si>
  <si>
    <t xml:space="preserve"> Nadir Çiftçi                      </t>
  </si>
  <si>
    <t xml:space="preserve"> Tolga Ciğerci                     </t>
  </si>
  <si>
    <t xml:space="preserve"> Fatih Çıplak                      </t>
  </si>
  <si>
    <t xml:space="preserve"> Hüseyin Çolak                     </t>
  </si>
  <si>
    <t xml:space="preserve"> Aykut Demir                       </t>
  </si>
  <si>
    <t xml:space="preserve"> Onur Demir                        </t>
  </si>
  <si>
    <t xml:space="preserve"> Abdülaziz Demircan                </t>
  </si>
  <si>
    <t xml:space="preserve"> Okan Deniz                        </t>
  </si>
  <si>
    <t xml:space="preserve"> Mevlüt Erdinç                     </t>
  </si>
  <si>
    <t xml:space="preserve"> Onur Ergün                        </t>
  </si>
  <si>
    <t xml:space="preserve"> Caner Erkin                       </t>
  </si>
  <si>
    <t xml:space="preserve"> Şaban Genişyürek                  </t>
  </si>
  <si>
    <t xml:space="preserve"> Seçkin Getbay                     </t>
  </si>
  <si>
    <t xml:space="preserve"> Cenk Gönen                        </t>
  </si>
  <si>
    <t xml:space="preserve"> Hasan Güleryüz                    </t>
  </si>
  <si>
    <t xml:space="preserve"> Emre Gültekin                     </t>
  </si>
  <si>
    <t xml:space="preserve"> Ersan Gülüm                       </t>
  </si>
  <si>
    <t xml:space="preserve"> Günay Güvenç                      </t>
  </si>
  <si>
    <t xml:space="preserve"> Rüştü Hanlı                       </t>
  </si>
  <si>
    <t xml:space="preserve"> Deniz Kadah                       </t>
  </si>
  <si>
    <t xml:space="preserve"> Aytaç Kara                        </t>
  </si>
  <si>
    <t xml:space="preserve"> Aydın Karabulut                   </t>
  </si>
  <si>
    <t xml:space="preserve"> Alican Karadağ                    </t>
  </si>
  <si>
    <t xml:space="preserve"> Erkan Kaş                         </t>
  </si>
  <si>
    <t xml:space="preserve"> Sercan Kaya                       </t>
  </si>
  <si>
    <t xml:space="preserve"> Ergin Keleş                       </t>
  </si>
  <si>
    <t xml:space="preserve"> Sami Can Keskin                   </t>
  </si>
  <si>
    <t xml:space="preserve"> Caner Koca                        </t>
  </si>
  <si>
    <t xml:space="preserve"> Mikail Koçak                      </t>
  </si>
  <si>
    <t xml:space="preserve"> Yıldıray Koçal                    </t>
  </si>
  <si>
    <t xml:space="preserve"> Okan Kocuk                        </t>
  </si>
  <si>
    <t xml:space="preserve"> Timur Kosovalı                    </t>
  </si>
  <si>
    <t xml:space="preserve"> Cüneyt Köz                        </t>
  </si>
  <si>
    <t xml:space="preserve"> Burakcan Kunt                     </t>
  </si>
  <si>
    <t xml:space="preserve"> Salih Kurşunlu                    </t>
  </si>
  <si>
    <t xml:space="preserve"> Hasan Kuruçay                     </t>
  </si>
  <si>
    <t xml:space="preserve"> Arif Morkaya                      </t>
  </si>
  <si>
    <t xml:space="preserve"> Umut Nayir                        </t>
  </si>
  <si>
    <t xml:space="preserve"> Emre Okur                         </t>
  </si>
  <si>
    <t xml:space="preserve"> Hakan Olkan                       </t>
  </si>
  <si>
    <t xml:space="preserve"> Mert Örnek                        </t>
  </si>
  <si>
    <t xml:space="preserve"> Çağrı Ortakaya                    </t>
  </si>
  <si>
    <t xml:space="preserve"> Caner Osmanpaşa                   </t>
  </si>
  <si>
    <t xml:space="preserve"> Berkay Özcan                      </t>
  </si>
  <si>
    <t xml:space="preserve"> Abdulkadir Özdemir                </t>
  </si>
  <si>
    <t xml:space="preserve"> Ahmet İlhan Özek                  </t>
  </si>
  <si>
    <t xml:space="preserve"> Yılmaz Özeren                     </t>
  </si>
  <si>
    <t xml:space="preserve"> Ozan Pekdemir                     </t>
  </si>
  <si>
    <t xml:space="preserve"> Mustafa Pektemek                  </t>
  </si>
  <si>
    <t xml:space="preserve"> Anıl Şahin                        </t>
  </si>
  <si>
    <t xml:space="preserve"> Ömer Ali Şahiner                  </t>
  </si>
  <si>
    <t xml:space="preserve"> Erdem Şen                         </t>
  </si>
  <si>
    <t xml:space="preserve"> Muhammed Şengezer                 </t>
  </si>
  <si>
    <t xml:space="preserve"> Yüksel Şişman                     </t>
  </si>
  <si>
    <t xml:space="preserve"> Ömer Şişmanoğlu                   </t>
  </si>
  <si>
    <t xml:space="preserve"> Yasir Subaşı                      </t>
  </si>
  <si>
    <t xml:space="preserve"> Maksut Taşkıran                   </t>
  </si>
  <si>
    <t xml:space="preserve"> Mahmut Tekdemir                   </t>
  </si>
  <si>
    <t xml:space="preserve"> Mehmet Topal                      </t>
  </si>
  <si>
    <t xml:space="preserve"> Gökhan Töre                       </t>
  </si>
  <si>
    <t xml:space="preserve"> Tunay Torun                       </t>
  </si>
  <si>
    <t xml:space="preserve"> Ozan Tufan                        </t>
  </si>
  <si>
    <t xml:space="preserve"> Sercan Türkeri                    </t>
  </si>
  <si>
    <t xml:space="preserve"> Deniz Türüç                       </t>
  </si>
  <si>
    <t xml:space="preserve"> Alper Uludağ                      </t>
  </si>
  <si>
    <t xml:space="preserve"> Tolga Ünlü                        </t>
  </si>
  <si>
    <t xml:space="preserve"> Berk Ünsal                        </t>
  </si>
  <si>
    <t xml:space="preserve"> Furkan Ünver                      </t>
  </si>
  <si>
    <t xml:space="preserve"> Necip Uysal                       </t>
  </si>
  <si>
    <t xml:space="preserve"> Taha Yalçıner                     </t>
  </si>
  <si>
    <t xml:space="preserve"> Berkan Yıldırım                   </t>
  </si>
  <si>
    <t xml:space="preserve"> Muammer Yıldırım                  </t>
  </si>
  <si>
    <t xml:space="preserve"> Abdulhamit Yıldız                 </t>
  </si>
  <si>
    <t xml:space="preserve"> Ömer Yıldız                       </t>
  </si>
  <si>
    <t xml:space="preserve"> Yaser Yıldız                      </t>
  </si>
  <si>
    <t xml:space="preserve"> Bekir Yılmaz                      </t>
  </si>
  <si>
    <t xml:space="preserve"> Burak Yılmaz                      </t>
  </si>
  <si>
    <t xml:space="preserve"> İbrahim Yılmaz                    </t>
  </si>
  <si>
    <t xml:space="preserve"> Sefa Yılmaz                       </t>
  </si>
  <si>
    <t xml:space="preserve"> Tayfur Yılmaz                     </t>
  </si>
  <si>
    <t xml:space="preserve"> Metin Yüksel                      </t>
  </si>
  <si>
    <t xml:space="preserve"> Çaglar Söyüncü                         </t>
  </si>
  <si>
    <t xml:space="preserve"> Semih Kaya                             </t>
  </si>
  <si>
    <t xml:space="preserve"> Cenk Tosun                             </t>
  </si>
  <si>
    <t xml:space="preserve"> €7.75M  </t>
  </si>
  <si>
    <t xml:space="preserve"> €800K   </t>
  </si>
  <si>
    <t xml:space="preserve"> €22M    </t>
  </si>
  <si>
    <t xml:space="preserve"> €750K   </t>
  </si>
  <si>
    <t xml:space="preserve"> €275K   </t>
  </si>
  <si>
    <t xml:space="preserve"> €2.7M   </t>
  </si>
  <si>
    <t xml:space="preserve"> €160K   </t>
  </si>
  <si>
    <t xml:space="preserve"> €500K   </t>
  </si>
  <si>
    <t xml:space="preserve"> €97K    </t>
  </si>
  <si>
    <t xml:space="preserve"> €9M     </t>
  </si>
  <si>
    <t xml:space="preserve"> €3.9M   </t>
  </si>
  <si>
    <t xml:space="preserve"> €575K   </t>
  </si>
  <si>
    <t xml:space="preserve"> €650K   </t>
  </si>
  <si>
    <t xml:space="preserve"> €1.4M   </t>
  </si>
  <si>
    <t xml:space="preserve"> €48.5K  </t>
  </si>
  <si>
    <t xml:space="preserve"> €27K    </t>
  </si>
  <si>
    <t xml:space="preserve"> €76K    </t>
  </si>
  <si>
    <t xml:space="preserve"> €42.5K  </t>
  </si>
  <si>
    <t xml:space="preserve"> €26K    </t>
  </si>
  <si>
    <t xml:space="preserve"> €5.75M  </t>
  </si>
  <si>
    <t xml:space="preserve"> €3.8K   </t>
  </si>
  <si>
    <t xml:space="preserve"> €250K   </t>
  </si>
  <si>
    <t xml:space="preserve"> €850K   </t>
  </si>
  <si>
    <t xml:space="preserve"> €7.25M  </t>
  </si>
  <si>
    <t xml:space="preserve"> €1.2M   </t>
  </si>
  <si>
    <t xml:space="preserve"> €35K    </t>
  </si>
  <si>
    <t xml:space="preserve"> €20K    </t>
  </si>
  <si>
    <t xml:space="preserve"> €550K   </t>
  </si>
  <si>
    <t xml:space="preserve"> €7.25K  </t>
  </si>
  <si>
    <t xml:space="preserve"> €475K   </t>
  </si>
  <si>
    <t xml:space="preserve"> €21K    </t>
  </si>
  <si>
    <t xml:space="preserve"> €220K   </t>
  </si>
  <si>
    <t xml:space="preserve"> €25.5K  </t>
  </si>
  <si>
    <t xml:space="preserve"> €27.5K  </t>
  </si>
  <si>
    <t xml:space="preserve"> €235K   </t>
  </si>
  <si>
    <t xml:space="preserve"> €300K   </t>
  </si>
  <si>
    <t xml:space="preserve"> €23.5K  </t>
  </si>
  <si>
    <t xml:space="preserve"> €99K    </t>
  </si>
  <si>
    <t xml:space="preserve"> €725K   </t>
  </si>
  <si>
    <t xml:space="preserve"> €24.5K  </t>
  </si>
  <si>
    <t xml:space="preserve"> €23K    </t>
  </si>
  <si>
    <t xml:space="preserve"> €54K    </t>
  </si>
  <si>
    <t xml:space="preserve"> €2.2M   </t>
  </si>
  <si>
    <t xml:space="preserve"> €3M     </t>
  </si>
  <si>
    <t xml:space="preserve"> €52K    </t>
  </si>
  <si>
    <t xml:space="preserve"> €975K   </t>
  </si>
  <si>
    <t xml:space="preserve"> €5.75K  </t>
  </si>
  <si>
    <t xml:space="preserve"> €140K   </t>
  </si>
  <si>
    <t xml:space="preserve"> €600K   </t>
  </si>
  <si>
    <t xml:space="preserve"> €625K   </t>
  </si>
  <si>
    <t xml:space="preserve"> €100K   </t>
  </si>
  <si>
    <t xml:space="preserve"> €450K   </t>
  </si>
  <si>
    <t xml:space="preserve"> €200K   </t>
  </si>
  <si>
    <t xml:space="preserve"> €35.5K  </t>
  </si>
  <si>
    <t xml:space="preserve"> €42K    </t>
  </si>
  <si>
    <t xml:space="preserve"> €57K    </t>
  </si>
  <si>
    <t xml:space="preserve"> €43.5K  </t>
  </si>
  <si>
    <t xml:space="preserve"> €170K   </t>
  </si>
  <si>
    <t xml:space="preserve"> €25K    </t>
  </si>
  <si>
    <t xml:space="preserve"> €1.5M   </t>
  </si>
  <si>
    <t xml:space="preserve"> €20.5K  </t>
  </si>
  <si>
    <t xml:space="preserve"> €79K    </t>
  </si>
  <si>
    <t xml:space="preserve"> €29.5K  </t>
  </si>
  <si>
    <t xml:space="preserve"> €28.5K  </t>
  </si>
  <si>
    <t xml:space="preserve"> €88K    </t>
  </si>
  <si>
    <t xml:space="preserve"> €1.1M   </t>
  </si>
  <si>
    <t xml:space="preserve"> €81K    </t>
  </si>
  <si>
    <t xml:space="preserve"> €45.5K  </t>
  </si>
  <si>
    <t xml:space="preserve"> €1.6M   </t>
  </si>
  <si>
    <t xml:space="preserve"> €47.5K  </t>
  </si>
  <si>
    <t xml:space="preserve"> €32.5K  </t>
  </si>
  <si>
    <t xml:space="preserve"> €16.25K </t>
  </si>
  <si>
    <t xml:space="preserve"> €16.5K  </t>
  </si>
  <si>
    <t xml:space="preserve"> €95K    </t>
  </si>
  <si>
    <t xml:space="preserve"> €4.8M   </t>
  </si>
  <si>
    <t xml:space="preserve"> €2M     </t>
  </si>
  <si>
    <t xml:space="preserve"> €1.9M   </t>
  </si>
  <si>
    <t xml:space="preserve"> €6.75M  </t>
  </si>
  <si>
    <t xml:space="preserve"> €19K    </t>
  </si>
  <si>
    <t xml:space="preserve"> €115K   </t>
  </si>
  <si>
    <t xml:space="preserve"> €15K    </t>
  </si>
  <si>
    <t xml:space="preserve"> €56K    </t>
  </si>
  <si>
    <t xml:space="preserve"> €28K    </t>
  </si>
  <si>
    <t xml:space="preserve"> €325K   </t>
  </si>
  <si>
    <t xml:space="preserve"> €33.5K  </t>
  </si>
  <si>
    <t xml:space="preserve"> €35M    </t>
  </si>
  <si>
    <t xml:space="preserve"> €17.5M  </t>
  </si>
  <si>
    <t xml:space="preserve"> Cenk Tosun                         </t>
  </si>
  <si>
    <t xml:space="preserve"> Ozan Tufan                         </t>
  </si>
  <si>
    <t xml:space="preserve"> Serdar Aziz                        </t>
  </si>
  <si>
    <t xml:space="preserve"> Deniz Türüç                        </t>
  </si>
  <si>
    <t xml:space="preserve"> Ömer Ali Şahiner                   </t>
  </si>
  <si>
    <t xml:space="preserve"> Mahmut Tekdemir                    </t>
  </si>
  <si>
    <t xml:space="preserve"> Hakan Arslan                       </t>
  </si>
  <si>
    <t xml:space="preserve"> Caner Erkin                        </t>
  </si>
  <si>
    <t xml:space="preserve"> Semih Kaya                         </t>
  </si>
  <si>
    <t xml:space="preserve"> Necip Uysal                        </t>
  </si>
  <si>
    <t xml:space="preserve"> Abdülkerim Bardakcı                </t>
  </si>
  <si>
    <t xml:space="preserve"> Oğulcan Çağlayan                   </t>
  </si>
  <si>
    <t xml:space="preserve"> Berkay Özcan                       </t>
  </si>
  <si>
    <t xml:space="preserve"> Okan Kocuk                         </t>
  </si>
  <si>
    <t xml:space="preserve"> Muhammed Şengezer                  </t>
  </si>
  <si>
    <t xml:space="preserve"> Aytaç Kara                         </t>
  </si>
  <si>
    <t xml:space="preserve"> Tolga Ciğerci                      </t>
  </si>
  <si>
    <t xml:space="preserve"> Gökhan Töre                        </t>
  </si>
  <si>
    <t xml:space="preserve"> Onur Ergün                         </t>
  </si>
  <si>
    <t xml:space="preserve"> Tunay Torun                        </t>
  </si>
  <si>
    <t xml:space="preserve"> Alper Uludağ                       </t>
  </si>
  <si>
    <t xml:space="preserve"> Nadir Çiftçi                       </t>
  </si>
  <si>
    <t xml:space="preserve"> Mustafa Pektemek                   </t>
  </si>
  <si>
    <t xml:space="preserve"> Hasan Hüseyin Acar                 </t>
  </si>
  <si>
    <t xml:space="preserve"> Mevlüt Erdinç                      </t>
  </si>
  <si>
    <t xml:space="preserve"> Taşkın Çalış                       </t>
  </si>
  <si>
    <t xml:space="preserve"> Cenk Gönen                         </t>
  </si>
  <si>
    <t xml:space="preserve"> Mehmet Topal                       </t>
  </si>
  <si>
    <t xml:space="preserve"> Günay Güvenç                       </t>
  </si>
  <si>
    <t xml:space="preserve"> Muammer Yıldırım                   </t>
  </si>
  <si>
    <t xml:space="preserve"> Sefa Yılmaz                        </t>
  </si>
  <si>
    <t xml:space="preserve"> Sakib Aytaç                        </t>
  </si>
  <si>
    <t xml:space="preserve"> Oğuz Ceylan                        </t>
  </si>
  <si>
    <t xml:space="preserve"> Ahmet İlhan Özek                   </t>
  </si>
  <si>
    <t xml:space="preserve"> Ömer Şişmanoğlu                    </t>
  </si>
  <si>
    <t xml:space="preserve"> Yusuf Abdioğlu                     </t>
  </si>
  <si>
    <t xml:space="preserve"> Yasir Subaşı                       </t>
  </si>
  <si>
    <t xml:space="preserve"> Bülent Cevahir                     </t>
  </si>
  <si>
    <t xml:space="preserve"> İsmail Köybaşı                     </t>
  </si>
  <si>
    <t xml:space="preserve"> Ertuğrul Ersoy                     </t>
  </si>
  <si>
    <t xml:space="preserve"> Selim Ay                           </t>
  </si>
  <si>
    <t xml:space="preserve"> Caner Osmanpaşa                    </t>
  </si>
  <si>
    <t xml:space="preserve"> Aykut Demir                        </t>
  </si>
  <si>
    <t xml:space="preserve"> Mustafa Çeçenoğlu                  </t>
  </si>
  <si>
    <t xml:space="preserve"> Gençer Cansev                      </t>
  </si>
  <si>
    <t xml:space="preserve"> Mustafa Akbaş                      </t>
  </si>
  <si>
    <t xml:space="preserve"> İbrahim Yılmaz                     </t>
  </si>
  <si>
    <t xml:space="preserve"> Ersan Gülüm                        </t>
  </si>
  <si>
    <t xml:space="preserve"> Seçkin Getbay                      </t>
  </si>
  <si>
    <t xml:space="preserve"> Onur Ayık                          </t>
  </si>
  <si>
    <t xml:space="preserve"> Erkan Kaş                          </t>
  </si>
  <si>
    <t xml:space="preserve"> Tolga Ünlü                         </t>
  </si>
  <si>
    <t xml:space="preserve"> Hüseyin Çolak                      </t>
  </si>
  <si>
    <t xml:space="preserve"> Bekir Yılmaz                       </t>
  </si>
  <si>
    <t xml:space="preserve"> Mert Örnek                         </t>
  </si>
  <si>
    <t xml:space="preserve"> Arif Morkaya                       </t>
  </si>
  <si>
    <t xml:space="preserve"> Batuhan Altıntaş                   </t>
  </si>
  <si>
    <t xml:space="preserve"> Aydın Karabulut                    </t>
  </si>
  <si>
    <t xml:space="preserve"> Furkan Ünver                       </t>
  </si>
  <si>
    <t xml:space="preserve"> Deniz Kadah                        </t>
  </si>
  <si>
    <t xml:space="preserve"> Okan Deniz                         </t>
  </si>
  <si>
    <t xml:space="preserve"> Berk Ünsal                         </t>
  </si>
  <si>
    <t xml:space="preserve"> Muhammet Beşir                     </t>
  </si>
  <si>
    <t xml:space="preserve"> Emre Gültekin                      </t>
  </si>
  <si>
    <t xml:space="preserve"> Maksut Taşkıran                    </t>
  </si>
  <si>
    <t xml:space="preserve"> Çağrı Ortakaya                     </t>
  </si>
  <si>
    <t xml:space="preserve"> Taha Yalçıner                      </t>
  </si>
  <si>
    <t xml:space="preserve"> Rüştü Hanlı                        </t>
  </si>
  <si>
    <t xml:space="preserve"> Yılmaz Özeren                      </t>
  </si>
  <si>
    <t xml:space="preserve"> Cüneyt Köz                         </t>
  </si>
  <si>
    <t xml:space="preserve"> Ergin Keleş                        </t>
  </si>
  <si>
    <t xml:space="preserve"> Caner Koca                         </t>
  </si>
  <si>
    <t xml:space="preserve"> Abdulkadir Özdemir                 </t>
  </si>
  <si>
    <t xml:space="preserve"> Süheyl Çetin                       </t>
  </si>
  <si>
    <t xml:space="preserve"> Alican Karadağ                     </t>
  </si>
  <si>
    <t xml:space="preserve"> Hasan Kuruçay                      </t>
  </si>
  <si>
    <t xml:space="preserve"> Mahmut Alioğlu                     </t>
  </si>
  <si>
    <t xml:space="preserve"> Sami Can Keskin                    </t>
  </si>
  <si>
    <t xml:space="preserve"> İsmail Ayaz                        </t>
  </si>
  <si>
    <t xml:space="preserve"> Abdülaziz Demircan                 </t>
  </si>
  <si>
    <t xml:space="preserve"> Ömer Yıldız                        </t>
  </si>
  <si>
    <t xml:space="preserve"> Sercan Kaya                        </t>
  </si>
  <si>
    <t xml:space="preserve"> Yüksel Şişman                      </t>
  </si>
  <si>
    <t xml:space="preserve"> Erdinç Çepoğlu                     </t>
  </si>
  <si>
    <t xml:space="preserve"> Fatih Çıplak                       </t>
  </si>
  <si>
    <t xml:space="preserve"> Görkem Arslan                      </t>
  </si>
  <si>
    <t xml:space="preserve"> Mikail Koçak                       </t>
  </si>
  <si>
    <t xml:space="preserve"> Fatih Aktay                        </t>
  </si>
  <si>
    <t xml:space="preserve"> Salih Kurşunlu                     </t>
  </si>
  <si>
    <t xml:space="preserve"> Hakan Olkan                        </t>
  </si>
  <si>
    <t xml:space="preserve"> Cihan Avcu                         </t>
  </si>
  <si>
    <t xml:space="preserve"> Burakcan Kunt                      </t>
  </si>
  <si>
    <t xml:space="preserve"> Metin Yüksel                       </t>
  </si>
  <si>
    <t xml:space="preserve"> Ozan Pekdemir                      </t>
  </si>
  <si>
    <t xml:space="preserve"> Yıldıray Koçal                     </t>
  </si>
  <si>
    <t xml:space="preserve"> Anıl Şahin                         </t>
  </si>
  <si>
    <t xml:space="preserve"> Mansur Çalar                       </t>
  </si>
  <si>
    <t xml:space="preserve"> Abdulhamit Yıldız                  </t>
  </si>
  <si>
    <t xml:space="preserve"> Üstün Bilgi                        </t>
  </si>
  <si>
    <t xml:space="preserve"> Sercan Türkeri                     </t>
  </si>
  <si>
    <t xml:space="preserve"> Timur Kosovalı                     </t>
  </si>
  <si>
    <t xml:space="preserve"> Onur Demir                         </t>
  </si>
  <si>
    <t xml:space="preserve"> Cihan Can                          </t>
  </si>
  <si>
    <t xml:space="preserve"> Tayfur Yılmaz                      </t>
  </si>
  <si>
    <t xml:space="preserve"> Hakan Aslantaş                     </t>
  </si>
  <si>
    <t xml:space="preserve"> Çağlar Birinci                     </t>
  </si>
  <si>
    <t xml:space="preserve"> Berkan Yıldırım                    </t>
  </si>
  <si>
    <t xml:space="preserve"> Hasan Güleryüz                     </t>
  </si>
  <si>
    <t xml:space="preserve"> Emre Okur                          </t>
  </si>
  <si>
    <t xml:space="preserve"> Erdem Şen                          </t>
  </si>
  <si>
    <t xml:space="preserve"> Yaser Yıldız                       </t>
  </si>
  <si>
    <t xml:space="preserve"> Ahmet Aras                         </t>
  </si>
  <si>
    <t xml:space="preserve"> Şaban Genişyürek                   </t>
  </si>
  <si>
    <t xml:space="preserve"> Çağlar Söyüncü                         </t>
  </si>
  <si>
    <t xml:space="preserve"> Umut Nayir                             </t>
  </si>
  <si>
    <t xml:space="preserve"> Colin Kazim-Richards                   </t>
  </si>
  <si>
    <t xml:space="preserve"> Burak Yılmaz                         </t>
  </si>
  <si>
    <t xml:space="preserve"> Atabey Çiçek                         </t>
  </si>
  <si>
    <t xml:space="preserve"> Oğuzhan Kefkir                       </t>
  </si>
  <si>
    <t xml:space="preserve"> €18.5M  </t>
  </si>
  <si>
    <t xml:space="preserve"> €8.5M   </t>
  </si>
  <si>
    <t xml:space="preserve"> €6M     </t>
  </si>
  <si>
    <t xml:space="preserve"> €4M     </t>
  </si>
  <si>
    <t xml:space="preserve"> €3.5M   </t>
  </si>
  <si>
    <t xml:space="preserve"> €3.1M   </t>
  </si>
  <si>
    <t xml:space="preserve"> €2.3M   </t>
  </si>
  <si>
    <t xml:space="preserve"> €1.8M   </t>
  </si>
  <si>
    <t xml:space="preserve"> €1.7M   </t>
  </si>
  <si>
    <t xml:space="preserve"> €1.3M   </t>
  </si>
  <si>
    <t xml:space="preserve"> €1M     </t>
  </si>
  <si>
    <t xml:space="preserve"> €925K   </t>
  </si>
  <si>
    <t xml:space="preserve"> €700K   </t>
  </si>
  <si>
    <t xml:space="preserve"> €675K   </t>
  </si>
  <si>
    <t xml:space="preserve"> €525K   </t>
  </si>
  <si>
    <t xml:space="preserve"> €425K   </t>
  </si>
  <si>
    <t xml:space="preserve"> €375K   </t>
  </si>
  <si>
    <t xml:space="preserve"> €225K   </t>
  </si>
  <si>
    <t xml:space="preserve"> €210K   </t>
  </si>
  <si>
    <t xml:space="preserve"> €195K   </t>
  </si>
  <si>
    <t xml:space="preserve"> €190K   </t>
  </si>
  <si>
    <t xml:space="preserve"> €185K   </t>
  </si>
  <si>
    <t xml:space="preserve"> €165K   </t>
  </si>
  <si>
    <t xml:space="preserve"> €125K   </t>
  </si>
  <si>
    <t xml:space="preserve"> €120K   </t>
  </si>
  <si>
    <t xml:space="preserve"> €93K    </t>
  </si>
  <si>
    <t xml:space="preserve"> €91K    </t>
  </si>
  <si>
    <t xml:space="preserve"> €83K    </t>
  </si>
  <si>
    <t xml:space="preserve"> €73K    </t>
  </si>
  <si>
    <t xml:space="preserve"> €66K    </t>
  </si>
  <si>
    <t xml:space="preserve"> €60K    </t>
  </si>
  <si>
    <t xml:space="preserve"> €55K    </t>
  </si>
  <si>
    <t xml:space="preserve"> €50K    </t>
  </si>
  <si>
    <t xml:space="preserve"> €48K    </t>
  </si>
  <si>
    <t xml:space="preserve"> €47K    </t>
  </si>
  <si>
    <t xml:space="preserve"> €41K    </t>
  </si>
  <si>
    <t xml:space="preserve"> €38K    </t>
  </si>
  <si>
    <t xml:space="preserve"> €37.5K  </t>
  </si>
  <si>
    <t xml:space="preserve"> €22.5K  </t>
  </si>
  <si>
    <t xml:space="preserve"> €18.5K  </t>
  </si>
  <si>
    <t xml:space="preserve"> €14.75K </t>
  </si>
  <si>
    <t xml:space="preserve"> €14.5K  </t>
  </si>
  <si>
    <t xml:space="preserve"> €14K    </t>
  </si>
  <si>
    <t xml:space="preserve"> €13.75K </t>
  </si>
  <si>
    <t xml:space="preserve"> €13.5K  </t>
  </si>
  <si>
    <t xml:space="preserve"> €12.75K </t>
  </si>
  <si>
    <t xml:space="preserve"> €11.75K </t>
  </si>
  <si>
    <t xml:space="preserve"> €10.75K </t>
  </si>
  <si>
    <t xml:space="preserve"> €10K    </t>
  </si>
  <si>
    <t xml:space="preserve"> €9.75K  </t>
  </si>
  <si>
    <t xml:space="preserve"> €9.5K   </t>
  </si>
  <si>
    <t xml:space="preserve"> €9.25K  </t>
  </si>
  <si>
    <t xml:space="preserve"> €7.5K   </t>
  </si>
  <si>
    <t xml:space="preserve"> €7K     </t>
  </si>
  <si>
    <t xml:space="preserve"> €6.25K  </t>
  </si>
  <si>
    <t xml:space="preserve"> €6K     </t>
  </si>
  <si>
    <t xml:space="preserve"> €5.25K  </t>
  </si>
  <si>
    <t xml:space="preserve"> €5K     </t>
  </si>
  <si>
    <t xml:space="preserve"> €4.7K   </t>
  </si>
  <si>
    <t xml:space="preserve"> €2.6K   </t>
  </si>
  <si>
    <t xml:space="preserve"> €2.5K   </t>
  </si>
  <si>
    <t xml:space="preserve"> €2.2K   </t>
  </si>
  <si>
    <t xml:space="preserve"> €2.1K   </t>
  </si>
  <si>
    <t xml:space="preserve"> €1.4K   </t>
  </si>
  <si>
    <t xml:space="preserve"> €32.5M  </t>
  </si>
  <si>
    <t xml:space="preserve"> €18.25M </t>
  </si>
  <si>
    <t xml:space="preserve"> €10.25M </t>
  </si>
  <si>
    <t xml:space="preserve"> €5.5M   </t>
  </si>
  <si>
    <t xml:space="preserve"> €5M     </t>
  </si>
  <si>
    <t xml:space="preserve"> €92K    </t>
  </si>
  <si>
    <t xml:space="preserve"> €5.4M           </t>
  </si>
  <si>
    <t xml:space="preserve"> €62M - €92M     </t>
  </si>
  <si>
    <t xml:space="preserve"> €375K - €3.8M   </t>
  </si>
  <si>
    <t xml:space="preserve"> €150K - €1.5M   </t>
  </si>
  <si>
    <t xml:space="preserve"> €8.8M - €13M    </t>
  </si>
  <si>
    <t xml:space="preserve"> €0 - €28K       </t>
  </si>
  <si>
    <t xml:space="preserve"> €60K - €600K    </t>
  </si>
  <si>
    <t xml:space="preserve"> Not for Sale    </t>
  </si>
  <si>
    <t xml:space="preserve"> €150K - €7.2M   </t>
  </si>
  <si>
    <t xml:space="preserve"> €5.2M - €7.8M   </t>
  </si>
  <si>
    <t xml:space="preserve"> €5.4M - €8M     </t>
  </si>
  <si>
    <t xml:space="preserve"> €400K - €3.9M   </t>
  </si>
  <si>
    <t xml:space="preserve"> €40K - €5M      </t>
  </si>
  <si>
    <t xml:space="preserve"> €3M - €6M       </t>
  </si>
  <si>
    <t xml:space="preserve"> €120K - €350K   </t>
  </si>
  <si>
    <t xml:space="preserve"> €2.3M - €4.7M   </t>
  </si>
  <si>
    <t xml:space="preserve"> €160K - €1.6M   </t>
  </si>
  <si>
    <t xml:space="preserve"> €70K - €700K    </t>
  </si>
  <si>
    <t xml:space="preserve"> €230K - €2.3M   </t>
  </si>
  <si>
    <t xml:space="preserve"> €350K - €3.5M   </t>
  </si>
  <si>
    <t xml:space="preserve"> €325K - €3.2M   </t>
  </si>
  <si>
    <t xml:space="preserve"> €375K - €3.7M   </t>
  </si>
  <si>
    <t xml:space="preserve"> €275K - €2.7M   </t>
  </si>
  <si>
    <t xml:space="preserve"> €1.5M - €3M     </t>
  </si>
  <si>
    <t xml:space="preserve"> €550K - €1.6M   </t>
  </si>
  <si>
    <t xml:space="preserve"> €75K - €750K    </t>
  </si>
  <si>
    <t xml:space="preserve"> €55K - €550K    </t>
  </si>
  <si>
    <t xml:space="preserve"> €200K - €2M     </t>
  </si>
  <si>
    <t xml:space="preserve"> €190K - €1.9M   </t>
  </si>
  <si>
    <t xml:space="preserve"> €180K - €1.8M   </t>
  </si>
  <si>
    <t xml:space="preserve"> €375K - €1.1M   </t>
  </si>
  <si>
    <t xml:space="preserve"> €210K - €600K   </t>
  </si>
  <si>
    <t xml:space="preserve"> €300K - €900K   </t>
  </si>
  <si>
    <t xml:space="preserve"> €0 - €100K      </t>
  </si>
  <si>
    <t xml:space="preserve"> €18K - €180K    </t>
  </si>
  <si>
    <t xml:space="preserve"> €24K - €230K    </t>
  </si>
  <si>
    <t xml:space="preserve"> €85K - €850K    </t>
  </si>
  <si>
    <t xml:space="preserve"> €750K - €1.6M   </t>
  </si>
  <si>
    <t xml:space="preserve"> €40K - €400K    </t>
  </si>
  <si>
    <t xml:space="preserve"> €9K - €90K      </t>
  </si>
  <si>
    <t xml:space="preserve"> €50K - €150K    </t>
  </si>
  <si>
    <t xml:space="preserve"> €100K - €1M     </t>
  </si>
  <si>
    <t xml:space="preserve"> €40K - €375K    </t>
  </si>
  <si>
    <t xml:space="preserve"> €350K - €1.1M   </t>
  </si>
  <si>
    <t xml:space="preserve"> €26K - €250K    </t>
  </si>
  <si>
    <t xml:space="preserve"> €35K - €350K    </t>
  </si>
  <si>
    <t xml:space="preserve"> €65K - €650K    </t>
  </si>
  <si>
    <t xml:space="preserve"> €5K - €55K      </t>
  </si>
  <si>
    <t xml:space="preserve"> €75K - €220K    </t>
  </si>
  <si>
    <t xml:space="preserve"> €9K - €85K      </t>
  </si>
  <si>
    <t xml:space="preserve"> €24K - €250K    </t>
  </si>
  <si>
    <t xml:space="preserve"> €24K - €75K     </t>
  </si>
  <si>
    <t xml:space="preserve"> €3K - €30K      </t>
  </si>
  <si>
    <t xml:space="preserve"> €28K - €85K     </t>
  </si>
  <si>
    <t xml:space="preserve"> €24K - €70K     </t>
  </si>
  <si>
    <t xml:space="preserve"> €30K - €95K     </t>
  </si>
  <si>
    <t xml:space="preserve"> €14K - €150K    </t>
  </si>
  <si>
    <t xml:space="preserve"> €0 - €30K       </t>
  </si>
  <si>
    <t xml:space="preserve"> €500 - €6K      </t>
  </si>
  <si>
    <t xml:space="preserve"> €10K - €30K     </t>
  </si>
  <si>
    <t xml:space="preserve"> €0 - €26K       </t>
  </si>
  <si>
    <t xml:space="preserve"> €60K - €170K    </t>
  </si>
  <si>
    <t xml:space="preserve"> €4K - €40K      </t>
  </si>
  <si>
    <t xml:space="preserve"> €0 - €90K       </t>
  </si>
  <si>
    <t xml:space="preserve"> €10K - €110K    </t>
  </si>
  <si>
    <t xml:space="preserve"> €0 - €1.5K      </t>
  </si>
  <si>
    <t xml:space="preserve"> €0 - €9K        </t>
  </si>
  <si>
    <t xml:space="preserve"> €18K - €55K     </t>
  </si>
  <si>
    <t xml:space="preserve"> €0 - €2K        </t>
  </si>
  <si>
    <t xml:space="preserve"> €0 - €60K       </t>
  </si>
  <si>
    <t xml:space="preserve"> €35K - €100K    </t>
  </si>
  <si>
    <t xml:space="preserve"> €0 - €55K       </t>
  </si>
  <si>
    <t xml:space="preserve"> €16K - €50K     </t>
  </si>
  <si>
    <t xml:space="preserve"> €0 - €50K       </t>
  </si>
  <si>
    <t xml:space="preserve"> €2.5K - €24K    </t>
  </si>
  <si>
    <t xml:space="preserve"> €1K - €12K      </t>
  </si>
  <si>
    <t xml:space="preserve"> €0 - €35K       </t>
  </si>
  <si>
    <t xml:space="preserve"> €500 - €2.5K    </t>
  </si>
  <si>
    <t xml:space="preserve"> €10K - €28K     </t>
  </si>
  <si>
    <t xml:space="preserve"> €0 - €12K       </t>
  </si>
  <si>
    <t xml:space="preserve"> €12K - €35K     </t>
  </si>
  <si>
    <t xml:space="preserve"> €0 - €18K       </t>
  </si>
  <si>
    <t xml:space="preserve"> €7K - €20K      </t>
  </si>
  <si>
    <t xml:space="preserve"> €2K - €22K      </t>
  </si>
  <si>
    <t xml:space="preserve"> €18.5M - €23M   </t>
  </si>
  <si>
    <t xml:space="preserve"> €600K - €5.8M   </t>
  </si>
  <si>
    <t xml:space="preserve"> €800K - €1.7M   </t>
  </si>
  <si>
    <t xml:space="preserve"> €10K - €100K    </t>
  </si>
  <si>
    <t>Transfer Value 2022</t>
  </si>
  <si>
    <t xml:space="preserve"> Enes Ünal                      </t>
  </si>
  <si>
    <t xml:space="preserve"> Çağlar Söyüncü                 </t>
  </si>
  <si>
    <t xml:space="preserve"> Cenk Tosun                     </t>
  </si>
  <si>
    <t xml:space="preserve"> Burak Yılmaz                   </t>
  </si>
  <si>
    <t xml:space="preserve"> Zeki Çelik                     </t>
  </si>
  <si>
    <t xml:space="preserve"> Colin Kazim-Richards           </t>
  </si>
  <si>
    <t xml:space="preserve"> Nadir Çiftçi                   </t>
  </si>
  <si>
    <t xml:space="preserve"> Hakan Arslan                           </t>
  </si>
  <si>
    <t xml:space="preserve"> Kaan Ayhan                             </t>
  </si>
  <si>
    <t xml:space="preserve"> Kenan Karaman                          </t>
  </si>
  <si>
    <t xml:space="preserve"> Ozan Tufan                             </t>
  </si>
  <si>
    <t xml:space="preserve"> Necip Uysal                            </t>
  </si>
  <si>
    <t xml:space="preserve"> Serdar Aziz                            </t>
  </si>
  <si>
    <t xml:space="preserve"> Berkay Özcan                           </t>
  </si>
  <si>
    <t xml:space="preserve"> Deniz Türüç                            </t>
  </si>
  <si>
    <t xml:space="preserve"> Caner Erkin                            </t>
  </si>
  <si>
    <t xml:space="preserve"> Mehmet Topal                           </t>
  </si>
  <si>
    <t xml:space="preserve"> Abdülkerim Bardakcı                    </t>
  </si>
  <si>
    <t xml:space="preserve"> Mahmut Tekdemir                        </t>
  </si>
  <si>
    <t xml:space="preserve"> Okan Kocuk                             </t>
  </si>
  <si>
    <t xml:space="preserve"> Onur Ergün                             </t>
  </si>
  <si>
    <t xml:space="preserve"> Mustafa Pektemek                       </t>
  </si>
  <si>
    <t xml:space="preserve"> Muammer Yıldırım                       </t>
  </si>
  <si>
    <t xml:space="preserve"> Ömer Ali Şahiner                       </t>
  </si>
  <si>
    <t xml:space="preserve"> Aytaç Kara                             </t>
  </si>
  <si>
    <t xml:space="preserve"> Oğulcan Çağlayan                       </t>
  </si>
  <si>
    <t xml:space="preserve"> Tolga Ciğerci                          </t>
  </si>
  <si>
    <t xml:space="preserve"> Muhammed Şengezer                      </t>
  </si>
  <si>
    <t xml:space="preserve"> Gökhan Töre                            </t>
  </si>
  <si>
    <t xml:space="preserve"> Ahmet İlhan Özek                       </t>
  </si>
  <si>
    <t xml:space="preserve"> Mevlüt Erdinç                          </t>
  </si>
  <si>
    <t xml:space="preserve"> Tunay Torun                            </t>
  </si>
  <si>
    <t xml:space="preserve"> Ertuğrul Ersoy                         </t>
  </si>
  <si>
    <t xml:space="preserve"> Alper Uludağ                           </t>
  </si>
  <si>
    <t xml:space="preserve"> Yusuf Abdioğlu                         </t>
  </si>
  <si>
    <t xml:space="preserve"> Sefa Yılmaz                            </t>
  </si>
  <si>
    <t xml:space="preserve"> Günay Güvenç                           </t>
  </si>
  <si>
    <t xml:space="preserve"> Caner Osmanpaşa                        </t>
  </si>
  <si>
    <t xml:space="preserve"> Aykut Demir                            </t>
  </si>
  <si>
    <t xml:space="preserve"> Deniz Kadah                            </t>
  </si>
  <si>
    <t xml:space="preserve"> Ömer Şişmanoğlu                        </t>
  </si>
  <si>
    <t xml:space="preserve"> Cenk Gönen                             </t>
  </si>
  <si>
    <t xml:space="preserve"> Atabey Çiçek                           </t>
  </si>
  <si>
    <t xml:space="preserve"> Oğuz Ceylan                            </t>
  </si>
  <si>
    <t xml:space="preserve"> Bülent Cevahir                         </t>
  </si>
  <si>
    <t xml:space="preserve"> Hasan Hüseyin Acar                     </t>
  </si>
  <si>
    <t xml:space="preserve"> Seçkin Getbay                          </t>
  </si>
  <si>
    <t xml:space="preserve"> Yasir Subaşı                           </t>
  </si>
  <si>
    <t xml:space="preserve"> Bekir Yılmaz                           </t>
  </si>
  <si>
    <t xml:space="preserve"> İsmail Köybaşı                         </t>
  </si>
  <si>
    <t xml:space="preserve"> İbrahim Yılmaz                         </t>
  </si>
  <si>
    <t xml:space="preserve"> Sakib Aytaç                            </t>
  </si>
  <si>
    <t xml:space="preserve"> Mustafa Akbaş                          </t>
  </si>
  <si>
    <t xml:space="preserve"> Selim Ay                               </t>
  </si>
  <si>
    <t xml:space="preserve"> Mustafa Çeçenoğlu                      </t>
  </si>
  <si>
    <t xml:space="preserve"> Erkan Kaş                              </t>
  </si>
  <si>
    <t xml:space="preserve"> Aydın Karabulut                        </t>
  </si>
  <si>
    <t xml:space="preserve"> Gençer Cansev                          </t>
  </si>
  <si>
    <t xml:space="preserve"> Taşkın Çalış                           </t>
  </si>
  <si>
    <t xml:space="preserve"> Tolga Ünlü                             </t>
  </si>
  <si>
    <t xml:space="preserve"> Mert Örnek                             </t>
  </si>
  <si>
    <t xml:space="preserve"> Okan Deniz                             </t>
  </si>
  <si>
    <t xml:space="preserve"> Onur Ayık                              </t>
  </si>
  <si>
    <t xml:space="preserve"> Berk Ünsal                             </t>
  </si>
  <si>
    <t xml:space="preserve"> Ahmet Aras                             </t>
  </si>
  <si>
    <t xml:space="preserve"> Abdulkadir Özdemir                     </t>
  </si>
  <si>
    <t xml:space="preserve"> Arif Morkaya                           </t>
  </si>
  <si>
    <t xml:space="preserve"> Çağrı Ortakaya                         </t>
  </si>
  <si>
    <t xml:space="preserve"> Üstün Bilgi                            </t>
  </si>
  <si>
    <t xml:space="preserve"> Yaser Yıldız                           </t>
  </si>
  <si>
    <t xml:space="preserve"> Taha Yalçıner                          </t>
  </si>
  <si>
    <t xml:space="preserve"> Fatih Aktay                            </t>
  </si>
  <si>
    <t xml:space="preserve"> Emre Gültekin                          </t>
  </si>
  <si>
    <t xml:space="preserve"> Maksut Taşkıran                        </t>
  </si>
  <si>
    <t xml:space="preserve"> Ergin Keleş                            </t>
  </si>
  <si>
    <t xml:space="preserve"> Muhammet Beşir                         </t>
  </si>
  <si>
    <t xml:space="preserve"> Sercan Kaya                            </t>
  </si>
  <si>
    <t xml:space="preserve"> Ömer Yıldız                            </t>
  </si>
  <si>
    <t xml:space="preserve"> Caner Koca                             </t>
  </si>
  <si>
    <t xml:space="preserve"> Yılmaz Özeren                          </t>
  </si>
  <si>
    <t xml:space="preserve"> Abdülaziz Demircan                     </t>
  </si>
  <si>
    <t xml:space="preserve"> Salih Kurşunlu                         </t>
  </si>
  <si>
    <t xml:space="preserve"> Cihan Can                              </t>
  </si>
  <si>
    <t xml:space="preserve"> Furkan Ünver                           </t>
  </si>
  <si>
    <t xml:space="preserve"> Hakan Aslantaş                         </t>
  </si>
  <si>
    <t xml:space="preserve"> Hakan Olkan                            </t>
  </si>
  <si>
    <t xml:space="preserve"> Batuhan Altıntaş                       </t>
  </si>
  <si>
    <t xml:space="preserve"> Çağlar Birinci                         </t>
  </si>
  <si>
    <t xml:space="preserve"> Hüseyin Çolak                          </t>
  </si>
  <si>
    <t xml:space="preserve"> Cüneyt Köz                             </t>
  </si>
  <si>
    <t xml:space="preserve"> Rüştü Hanlı                            </t>
  </si>
  <si>
    <t xml:space="preserve"> Sami Can Keskin                        </t>
  </si>
  <si>
    <t xml:space="preserve"> İsmail Ayaz                            </t>
  </si>
  <si>
    <t xml:space="preserve"> Mansur Çalar                           </t>
  </si>
  <si>
    <t xml:space="preserve"> Mahmut Alioğlu                         </t>
  </si>
  <si>
    <t xml:space="preserve"> Süheyl Çetin                           </t>
  </si>
  <si>
    <t xml:space="preserve"> Berkan Yıldırım                        </t>
  </si>
  <si>
    <t xml:space="preserve"> Ozan Pekdemir                          </t>
  </si>
  <si>
    <t xml:space="preserve"> Mikail Koçak                           </t>
  </si>
  <si>
    <t xml:space="preserve"> Hasan Güleryüz                         </t>
  </si>
  <si>
    <t xml:space="preserve"> Metin Yüksel                           </t>
  </si>
  <si>
    <t xml:space="preserve"> Anıl Şahin                             </t>
  </si>
  <si>
    <t xml:space="preserve"> Alican Karadağ                         </t>
  </si>
  <si>
    <t xml:space="preserve"> Sercan Türkeri                         </t>
  </si>
  <si>
    <t xml:space="preserve"> Erdem Şen                              </t>
  </si>
  <si>
    <t xml:space="preserve"> Abdulhamit Yıldız                      </t>
  </si>
  <si>
    <t xml:space="preserve"> Yıldıray Koçal                         </t>
  </si>
  <si>
    <t xml:space="preserve"> Görkem Arslan                          </t>
  </si>
  <si>
    <t xml:space="preserve"> Cihan Avcu                             </t>
  </si>
  <si>
    <t xml:space="preserve"> Erdinç Çepoğlu                         </t>
  </si>
  <si>
    <t xml:space="preserve"> Timur Kosovalı                         </t>
  </si>
  <si>
    <t xml:space="preserve"> Fatih Çıplak                           </t>
  </si>
  <si>
    <t xml:space="preserve"> Onur Demir                             </t>
  </si>
  <si>
    <t xml:space="preserve"> Emre Okur                              </t>
  </si>
  <si>
    <t xml:space="preserve"> Yüksel Şişman                          </t>
  </si>
  <si>
    <t xml:space="preserve"> Hasan Kuruçay                          </t>
  </si>
  <si>
    <t xml:space="preserve"> Tayfur Yılmaz                          </t>
  </si>
  <si>
    <t xml:space="preserve"> Şaban Genişyürek                       </t>
  </si>
  <si>
    <t xml:space="preserve"> Kerem Demirbay                     </t>
  </si>
  <si>
    <t xml:space="preserve"> Ömer Toprak                        </t>
  </si>
  <si>
    <t xml:space="preserve"> Sinan Bakis                        </t>
  </si>
  <si>
    <t xml:space="preserve"> Sercan Sararer                     </t>
  </si>
  <si>
    <t xml:space="preserve"> Selim Gündüz                       </t>
  </si>
  <si>
    <t xml:space="preserve"> Oğuzhan Kefkir                     </t>
  </si>
  <si>
    <t xml:space="preserve"> Müslüm Yelken                      </t>
  </si>
  <si>
    <t xml:space="preserve"> Ersan Gülüm                               </t>
  </si>
  <si>
    <t>24M</t>
  </si>
  <si>
    <t>18M</t>
  </si>
  <si>
    <t>12.5M</t>
  </si>
  <si>
    <t>9.75M</t>
  </si>
  <si>
    <t>6.75M</t>
  </si>
  <si>
    <t>6.5M</t>
  </si>
  <si>
    <t>5.25M</t>
  </si>
  <si>
    <t>4.5M</t>
  </si>
  <si>
    <t>3.8M</t>
  </si>
  <si>
    <t>3.7M</t>
  </si>
  <si>
    <t>3.6M</t>
  </si>
  <si>
    <t>2.9M</t>
  </si>
  <si>
    <t>2.7M</t>
  </si>
  <si>
    <t>2.6M</t>
  </si>
  <si>
    <t>2.2M</t>
  </si>
  <si>
    <t>2.1M</t>
  </si>
  <si>
    <t>1.9M</t>
  </si>
  <si>
    <t>1.7M</t>
  </si>
  <si>
    <t>1.6M</t>
  </si>
  <si>
    <t>1.5M</t>
  </si>
  <si>
    <t>1.4M</t>
  </si>
  <si>
    <t>1.3M</t>
  </si>
  <si>
    <t>1.2M</t>
  </si>
  <si>
    <t>1.1M</t>
  </si>
  <si>
    <t>1M</t>
  </si>
  <si>
    <t>975K</t>
  </si>
  <si>
    <t>950K</t>
  </si>
  <si>
    <t>800K</t>
  </si>
  <si>
    <t>675K</t>
  </si>
  <si>
    <t>650K</t>
  </si>
  <si>
    <t>625K</t>
  </si>
  <si>
    <t>550K</t>
  </si>
  <si>
    <t>525K</t>
  </si>
  <si>
    <t>500K</t>
  </si>
  <si>
    <t>475K</t>
  </si>
  <si>
    <t>375K</t>
  </si>
  <si>
    <t>350K</t>
  </si>
  <si>
    <t>300K</t>
  </si>
  <si>
    <t>230K</t>
  </si>
  <si>
    <t>170K</t>
  </si>
  <si>
    <t>160K</t>
  </si>
  <si>
    <t>145K</t>
  </si>
  <si>
    <t>125K</t>
  </si>
  <si>
    <t>115K</t>
  </si>
  <si>
    <t>98K</t>
  </si>
  <si>
    <t>96K</t>
  </si>
  <si>
    <t>87K</t>
  </si>
  <si>
    <t>86K</t>
  </si>
  <si>
    <t>76K</t>
  </si>
  <si>
    <t>75K</t>
  </si>
  <si>
    <t>74K</t>
  </si>
  <si>
    <t>73K</t>
  </si>
  <si>
    <t>70K</t>
  </si>
  <si>
    <t>66K</t>
  </si>
  <si>
    <t>64K</t>
  </si>
  <si>
    <t>63K</t>
  </si>
  <si>
    <t>62K</t>
  </si>
  <si>
    <t>59K</t>
  </si>
  <si>
    <t>55K</t>
  </si>
  <si>
    <t>53K</t>
  </si>
  <si>
    <t>46K</t>
  </si>
  <si>
    <t>43.5K</t>
  </si>
  <si>
    <t>43K</t>
  </si>
  <si>
    <t>41.5K</t>
  </si>
  <si>
    <t>41K</t>
  </si>
  <si>
    <t>37.5K</t>
  </si>
  <si>
    <t>36K</t>
  </si>
  <si>
    <t>35.5K</t>
  </si>
  <si>
    <t>35K</t>
  </si>
  <si>
    <t>31.5K</t>
  </si>
  <si>
    <t>30.5K</t>
  </si>
  <si>
    <t>30K</t>
  </si>
  <si>
    <t>29.5K</t>
  </si>
  <si>
    <t>27.5K</t>
  </si>
  <si>
    <t>24.5K</t>
  </si>
  <si>
    <t>24K</t>
  </si>
  <si>
    <t>23K</t>
  </si>
  <si>
    <t>22.5K</t>
  </si>
  <si>
    <t>21.5K</t>
  </si>
  <si>
    <t>21K</t>
  </si>
  <si>
    <t>20.5K</t>
  </si>
  <si>
    <t>20K</t>
  </si>
  <si>
    <t>18.5K</t>
  </si>
  <si>
    <t>17.75K</t>
  </si>
  <si>
    <t>17.25K</t>
  </si>
  <si>
    <t>16.5K</t>
  </si>
  <si>
    <t>16.25K</t>
  </si>
  <si>
    <t>15K</t>
  </si>
  <si>
    <t>14.75K</t>
  </si>
  <si>
    <t>13.75K</t>
  </si>
  <si>
    <t>13K</t>
  </si>
  <si>
    <t>11.75K</t>
  </si>
  <si>
    <t>10.5K</t>
  </si>
  <si>
    <t>9K</t>
  </si>
  <si>
    <t>5.5K</t>
  </si>
  <si>
    <t>2.7K</t>
  </si>
  <si>
    <t>5.5M</t>
  </si>
  <si>
    <t>Burak Yılmaz</t>
  </si>
  <si>
    <t>Zeki Çelik</t>
  </si>
  <si>
    <t>Erdem Şen</t>
  </si>
  <si>
    <t>Sinan Bakis</t>
  </si>
  <si>
    <t>Yasir Subaşı</t>
  </si>
  <si>
    <t>Berk Ünsal</t>
  </si>
  <si>
    <t>Cihan Avcu</t>
  </si>
  <si>
    <t>Hasan Kuruçay</t>
  </si>
  <si>
    <t>T.Value 2022A</t>
  </si>
  <si>
    <t>T.Value 2022B</t>
  </si>
  <si>
    <t xml:space="preserve"> Value   </t>
  </si>
  <si>
    <t>Value</t>
  </si>
  <si>
    <t>Meredekség</t>
  </si>
  <si>
    <t>Sorrend</t>
  </si>
  <si>
    <t>Age</t>
  </si>
  <si>
    <t>2017 v 2022</t>
  </si>
  <si>
    <t>UID - MAX</t>
  </si>
  <si>
    <t>Accuracy</t>
  </si>
  <si>
    <t>Agg</t>
  </si>
  <si>
    <t>Jum</t>
  </si>
  <si>
    <t>Pun</t>
  </si>
  <si>
    <t>Nat</t>
  </si>
  <si>
    <t>Vis</t>
  </si>
  <si>
    <t>L Th</t>
  </si>
  <si>
    <t>Lon</t>
  </si>
  <si>
    <t>OtB</t>
  </si>
  <si>
    <t>Tck</t>
  </si>
  <si>
    <t>Tec</t>
  </si>
  <si>
    <t>Tea</t>
  </si>
  <si>
    <t>Cmp</t>
  </si>
  <si>
    <t>Fre</t>
  </si>
  <si>
    <t>Ref</t>
  </si>
  <si>
    <t>Pos</t>
  </si>
  <si>
    <t>Pen</t>
  </si>
  <si>
    <t>Pas</t>
  </si>
  <si>
    <t>Fla</t>
  </si>
  <si>
    <t>Ant</t>
  </si>
  <si>
    <t>Cro</t>
  </si>
  <si>
    <t>Mar</t>
  </si>
  <si>
    <t>Ldr</t>
  </si>
  <si>
    <t>Cor</t>
  </si>
  <si>
    <t>Cnt</t>
  </si>
  <si>
    <t>Det</t>
  </si>
  <si>
    <t>Dec</t>
  </si>
  <si>
    <t>Hea</t>
  </si>
  <si>
    <t>Fir</t>
  </si>
  <si>
    <t>Com</t>
  </si>
  <si>
    <t>Acc</t>
  </si>
  <si>
    <t>Pac</t>
  </si>
  <si>
    <t>Aer</t>
  </si>
  <si>
    <t>Str</t>
  </si>
  <si>
    <t>Thr</t>
  </si>
  <si>
    <t>Han</t>
  </si>
  <si>
    <t>Ecc</t>
  </si>
  <si>
    <t>Dri</t>
  </si>
  <si>
    <t>Bal</t>
  </si>
  <si>
    <t>Kic</t>
  </si>
  <si>
    <t>Sta</t>
  </si>
  <si>
    <t>Agi</t>
  </si>
  <si>
    <t>Wor</t>
  </si>
  <si>
    <t>Bra</t>
  </si>
  <si>
    <t>Cmd</t>
  </si>
  <si>
    <t>Fin</t>
  </si>
  <si>
    <t>1v1</t>
  </si>
  <si>
    <t>TRO</t>
  </si>
  <si>
    <t>Év</t>
  </si>
  <si>
    <t>2022A(high)</t>
  </si>
  <si>
    <t>2022B(low)</t>
  </si>
  <si>
    <t>Átlag</t>
  </si>
  <si>
    <t>Corners</t>
  </si>
  <si>
    <t>Crossing</t>
  </si>
  <si>
    <t>Dribbling</t>
  </si>
  <si>
    <t>Finishing</t>
  </si>
  <si>
    <t>FirstTouch</t>
  </si>
  <si>
    <t>Heading</t>
  </si>
  <si>
    <t>LongShots</t>
  </si>
  <si>
    <t>Longthrows</t>
  </si>
  <si>
    <t>Marking</t>
  </si>
  <si>
    <t>Passing</t>
  </si>
  <si>
    <t>PenaltyTaking</t>
  </si>
  <si>
    <t>Tackling</t>
  </si>
  <si>
    <t>Technique</t>
  </si>
  <si>
    <t>Anticipation</t>
  </si>
  <si>
    <t>Bravery</t>
  </si>
  <si>
    <t>Composure</t>
  </si>
  <si>
    <t>Concentration</t>
  </si>
  <si>
    <t>Vision</t>
  </si>
  <si>
    <t>Decisions</t>
  </si>
  <si>
    <t>Determination</t>
  </si>
  <si>
    <t>Flair</t>
  </si>
  <si>
    <t>Leadership</t>
  </si>
  <si>
    <t>OffTheBall</t>
  </si>
  <si>
    <t>Positioning</t>
  </si>
  <si>
    <t>Teamwork</t>
  </si>
  <si>
    <t>Workrate</t>
  </si>
  <si>
    <t>Acceleration</t>
  </si>
  <si>
    <t>Agility</t>
  </si>
  <si>
    <t>Balance</t>
  </si>
  <si>
    <t>Jumping</t>
  </si>
  <si>
    <t>LeftFoot</t>
  </si>
  <si>
    <t>NaturalFitness</t>
  </si>
  <si>
    <t>Pace</t>
  </si>
  <si>
    <t>RightFoot</t>
  </si>
  <si>
    <t>Stamina</t>
  </si>
  <si>
    <t>Strength</t>
  </si>
  <si>
    <t>Consistency</t>
  </si>
  <si>
    <t>ImportantMatches</t>
  </si>
  <si>
    <t>Versatility</t>
  </si>
  <si>
    <t>Adaptability</t>
  </si>
  <si>
    <t>Ambition</t>
  </si>
  <si>
    <t>Loyalty</t>
  </si>
  <si>
    <t>Pressure</t>
  </si>
  <si>
    <t>Professional</t>
  </si>
  <si>
    <t>Sportsmanship</t>
  </si>
  <si>
    <t>CommandOfArea</t>
  </si>
  <si>
    <t>Communication</t>
  </si>
  <si>
    <t>Eccentricity</t>
  </si>
  <si>
    <t>Handling</t>
  </si>
  <si>
    <t>Kicking</t>
  </si>
  <si>
    <t>OneOnOnes</t>
  </si>
  <si>
    <t>Reflexes</t>
  </si>
  <si>
    <t>RushingOut</t>
  </si>
  <si>
    <t>TendencyToPunch</t>
  </si>
  <si>
    <t>Throwing</t>
  </si>
  <si>
    <t>Aggression</t>
  </si>
  <si>
    <t>Dirtiness</t>
  </si>
  <si>
    <t>InjuryProness</t>
  </si>
  <si>
    <t>Temperament</t>
  </si>
  <si>
    <t>Controversy</t>
  </si>
  <si>
    <t>Aerial Ability</t>
  </si>
  <si>
    <t>JumpingReach</t>
  </si>
  <si>
    <t>TendencytoPunch</t>
  </si>
  <si>
    <t>LongThrows</t>
  </si>
  <si>
    <t>OfftheBall</t>
  </si>
  <si>
    <t>FreeKickTaking</t>
  </si>
  <si>
    <t>WorkRate</t>
  </si>
  <si>
    <t>CommandofArea</t>
  </si>
  <si>
    <t>OneonOnes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</si>
  <si>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</si>
  <si>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</si>
  <si>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</si>
  <si>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</si>
  <si>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</si>
  <si>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</si>
  <si>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</si>
  <si>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9993239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</si>
  <si>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</si>
  <si>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</si>
  <si>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</si>
  <si>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</si>
  <si>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</si>
  <si>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</si>
  <si>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</si>
  <si>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</si>
  <si>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</si>
  <si>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</si>
  <si>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</si>
  <si>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</si>
  <si>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</si>
  <si>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</si>
  <si>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</si>
  <si>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</si>
  <si>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</si>
  <si>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</si>
  <si>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</si>
  <si>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</si>
  <si>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</si>
  <si>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</si>
  <si>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</si>
  <si>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</si>
  <si>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</si>
  <si>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</si>
  <si>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</si>
  <si>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</si>
  <si>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</si>
  <si>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</si>
  <si>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</si>
  <si>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</si>
  <si>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</si>
  <si>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</si>
  <si>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</si>
  <si>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</si>
  <si>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</si>
  <si>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</si>
  <si>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</si>
  <si>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</si>
  <si>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</si>
  <si>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</si>
  <si>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</si>
  <si>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</si>
  <si>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</si>
  <si>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</si>
  <si>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</si>
  <si>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</si>
  <si>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</si>
  <si>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</si>
  <si>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</si>
  <si>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</si>
  <si>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</si>
  <si>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</si>
  <si>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</si>
  <si>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</si>
  <si>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</si>
  <si>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</si>
  <si>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</si>
  <si>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</si>
  <si>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</si>
  <si>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</si>
  <si>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</si>
  <si>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</si>
  <si>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</si>
  <si>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</si>
  <si>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</si>
  <si>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</si>
  <si>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</si>
  <si>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</si>
  <si>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</si>
  <si>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</si>
  <si>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</si>
  <si>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</si>
  <si>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</si>
  <si>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</si>
  <si>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</si>
  <si>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</si>
  <si>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</si>
  <si>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</si>
  <si>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</si>
  <si>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</si>
  <si>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</si>
  <si>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</si>
  <si>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</si>
  <si>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</si>
  <si>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</si>
  <si>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</si>
  <si>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</si>
  <si>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</si>
  <si>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</si>
  <si>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</si>
  <si>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</si>
  <si>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</si>
  <si>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</si>
  <si>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</si>
  <si>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</si>
  <si>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</si>
  <si>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</si>
  <si>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</si>
  <si>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</si>
  <si>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</si>
  <si>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</si>
  <si>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</si>
  <si>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</si>
  <si>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</si>
  <si>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</si>
  <si>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</si>
  <si>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</si>
  <si>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</si>
  <si>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</si>
  <si>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</si>
  <si>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</si>
  <si>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</si>
  <si>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</si>
  <si>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</si>
  <si>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</si>
  <si>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</si>
  <si>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</si>
  <si>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</si>
  <si>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</si>
  <si>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</si>
  <si>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</si>
  <si>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</si>
  <si>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</si>
  <si>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</si>
  <si>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</si>
  <si>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</si>
  <si>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</si>
  <si>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</si>
  <si>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</si>
  <si>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</si>
  <si>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</si>
  <si>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</si>
  <si>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</si>
  <si>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</si>
  <si>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</si>
  <si>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</si>
  <si>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</si>
  <si>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</si>
  <si>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</si>
  <si>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Lépcsôk(1)</t>
  </si>
  <si>
    <t>S1</t>
  </si>
  <si>
    <t>(998948.8+281)/(2)=499614.9</t>
  </si>
  <si>
    <t>(128+128)/(2)=128</t>
  </si>
  <si>
    <t>(158+277)/(2)=217.5</t>
  </si>
  <si>
    <t>(458+305)/(2)=381.5</t>
  </si>
  <si>
    <t>(128+999310.8)/(2)=499719.4</t>
  </si>
  <si>
    <t>(601+199)/(2)=400</t>
  </si>
  <si>
    <t>(258+209)/(2)=233.5</t>
  </si>
  <si>
    <t>(414+128)/(2)=271</t>
  </si>
  <si>
    <t>S2</t>
  </si>
  <si>
    <t>(998947.8+280)/(2)=499613.9</t>
  </si>
  <si>
    <t>(127+127)/(2)=127</t>
  </si>
  <si>
    <t>(157+276)/(2)=216.5</t>
  </si>
  <si>
    <t>(192+304)/(2)=248</t>
  </si>
  <si>
    <t>(127+999293.8)/(2)=499710.4</t>
  </si>
  <si>
    <t>(339+198)/(2)=268.5</t>
  </si>
  <si>
    <t>(209+208)/(2)=208.5</t>
  </si>
  <si>
    <t>(242+127)/(2)=184.5</t>
  </si>
  <si>
    <t>S3</t>
  </si>
  <si>
    <t>(998946.8+279)/(2)=499612.9</t>
  </si>
  <si>
    <t>(126+126)/(2)=126</t>
  </si>
  <si>
    <t>(156+275)/(2)=215.5</t>
  </si>
  <si>
    <t>(191+303)/(2)=247</t>
  </si>
  <si>
    <t>(126+999292.8)/(2)=499709.4</t>
  </si>
  <si>
    <t>(223+197)/(2)=210</t>
  </si>
  <si>
    <t>(126+207)/(2)=166.5</t>
  </si>
  <si>
    <t>S4</t>
  </si>
  <si>
    <t>(998945.8+278)/(2)=499611.9</t>
  </si>
  <si>
    <t>(125+125)/(2)=125</t>
  </si>
  <si>
    <t>(155+274)/(2)=214.5</t>
  </si>
  <si>
    <t>(190+302)/(2)=246</t>
  </si>
  <si>
    <t>(125+999291.8)/(2)=499708.4</t>
  </si>
  <si>
    <t>(222+196)/(2)=209</t>
  </si>
  <si>
    <t>(125+206)/(2)=165.5</t>
  </si>
  <si>
    <t>S5</t>
  </si>
  <si>
    <t>(998944.8+277)/(2)=499610.9</t>
  </si>
  <si>
    <t>(124+124)/(2)=124</t>
  </si>
  <si>
    <t>(154+273)/(2)=213.5</t>
  </si>
  <si>
    <t>(189+301)/(2)=245</t>
  </si>
  <si>
    <t>(124+999290.8)/(2)=499707.4</t>
  </si>
  <si>
    <t>(221+195)/(2)=208</t>
  </si>
  <si>
    <t>(124+205)/(2)=164.5</t>
  </si>
  <si>
    <t>S6</t>
  </si>
  <si>
    <t>(998879.8+276)/(2)=499577.9</t>
  </si>
  <si>
    <t>(123+123)/(2)=123</t>
  </si>
  <si>
    <t>(153+272)/(2)=212.5</t>
  </si>
  <si>
    <t>(188+300)/(2)=244</t>
  </si>
  <si>
    <t>(123+999289.8)/(2)=499706.4</t>
  </si>
  <si>
    <t>(220+194)/(2)=207</t>
  </si>
  <si>
    <t>(123+204)/(2)=163.5</t>
  </si>
  <si>
    <t>S7</t>
  </si>
  <si>
    <t>(998878.8+275)/(2)=499576.9</t>
  </si>
  <si>
    <t>(122+122)/(2)=122</t>
  </si>
  <si>
    <t>(152+271)/(2)=211.5</t>
  </si>
  <si>
    <t>(187+299)/(2)=243</t>
  </si>
  <si>
    <t>(122+999288.8)/(2)=499705.4</t>
  </si>
  <si>
    <t>(219+193)/(2)=206</t>
  </si>
  <si>
    <t>(122+203)/(2)=162.5</t>
  </si>
  <si>
    <t>S8</t>
  </si>
  <si>
    <t>(998877.8+274)/(2)=499575.9</t>
  </si>
  <si>
    <t>(121+121)/(2)=121</t>
  </si>
  <si>
    <t>(151+270)/(2)=210.5</t>
  </si>
  <si>
    <t>(121+298)/(2)=209.5</t>
  </si>
  <si>
    <t>(121+999287.8)/(2)=499704.4</t>
  </si>
  <si>
    <t>(186+192)/(2)=189</t>
  </si>
  <si>
    <t>(121+202)/(2)=161.5</t>
  </si>
  <si>
    <t>S9</t>
  </si>
  <si>
    <t>(998876.8+273)/(2)=499574.9</t>
  </si>
  <si>
    <t>(120+120)/(2)=120</t>
  </si>
  <si>
    <t>(150+269)/(2)=209.5</t>
  </si>
  <si>
    <t>(120+297)/(2)=208.5</t>
  </si>
  <si>
    <t>(120+999286.8)/(2)=499703.4</t>
  </si>
  <si>
    <t>(185+191)/(2)=188</t>
  </si>
  <si>
    <t>(120+201)/(2)=160.5</t>
  </si>
  <si>
    <t>S10</t>
  </si>
  <si>
    <t>(998875.8+272)/(2)=499573.9</t>
  </si>
  <si>
    <t>(119+119)/(2)=119</t>
  </si>
  <si>
    <t>(149+268)/(2)=208.5</t>
  </si>
  <si>
    <t>(119+296)/(2)=207.5</t>
  </si>
  <si>
    <t>(119+999285.8)/(2)=499702.4</t>
  </si>
  <si>
    <t>(184+190)/(2)=187</t>
  </si>
  <si>
    <t>(119+200)/(2)=159.5</t>
  </si>
  <si>
    <t>S11</t>
  </si>
  <si>
    <t>(998874.8+271)/(2)=499572.9</t>
  </si>
  <si>
    <t>(118+118)/(2)=118</t>
  </si>
  <si>
    <t>(148+267)/(2)=207.5</t>
  </si>
  <si>
    <t>(118+295)/(2)=206.5</t>
  </si>
  <si>
    <t>(118+999284.8)/(2)=499701.4</t>
  </si>
  <si>
    <t>(183+189)/(2)=186</t>
  </si>
  <si>
    <t>(118+199)/(2)=158.5</t>
  </si>
  <si>
    <t>S12</t>
  </si>
  <si>
    <t>(998873.8+270)/(2)=499571.9</t>
  </si>
  <si>
    <t>(117+117)/(2)=117</t>
  </si>
  <si>
    <t>(147+266)/(2)=206.5</t>
  </si>
  <si>
    <t>(117+294)/(2)=205.5</t>
  </si>
  <si>
    <t>(117+999283.8)/(2)=499700.4</t>
  </si>
  <si>
    <t>(182+188)/(2)=185</t>
  </si>
  <si>
    <t>(117+198)/(2)=157.5</t>
  </si>
  <si>
    <t>S13</t>
  </si>
  <si>
    <t>(998872.8+269)/(2)=499570.9</t>
  </si>
  <si>
    <t>(116+116)/(2)=116</t>
  </si>
  <si>
    <t>(146+265)/(2)=205.5</t>
  </si>
  <si>
    <t>(116+293)/(2)=204.5</t>
  </si>
  <si>
    <t>(116+999282.8)/(2)=499699.4</t>
  </si>
  <si>
    <t>(181+187)/(2)=184</t>
  </si>
  <si>
    <t>(116+197)/(2)=156.5</t>
  </si>
  <si>
    <t>S14</t>
  </si>
  <si>
    <t>(998871.8+268)/(2)=499569.9</t>
  </si>
  <si>
    <t>(115+115)/(2)=115</t>
  </si>
  <si>
    <t>(145+264)/(2)=204.5</t>
  </si>
  <si>
    <t>(115+292)/(2)=203.5</t>
  </si>
  <si>
    <t>(115+999281.8)/(2)=499698.4</t>
  </si>
  <si>
    <t>(180+186)/(2)=183</t>
  </si>
  <si>
    <t>(115+196)/(2)=155.5</t>
  </si>
  <si>
    <t>S15</t>
  </si>
  <si>
    <t>(998870.8+267)/(2)=499568.9</t>
  </si>
  <si>
    <t>(114+114)/(2)=114</t>
  </si>
  <si>
    <t>(144+263)/(2)=203.5</t>
  </si>
  <si>
    <t>(114+291)/(2)=202.5</t>
  </si>
  <si>
    <t>(114+999280.8)/(2)=499697.4</t>
  </si>
  <si>
    <t>(114+185)/(2)=149.5</t>
  </si>
  <si>
    <t>(114+195)/(2)=154.5</t>
  </si>
  <si>
    <t>S16</t>
  </si>
  <si>
    <t>(998869.8+266)/(2)=499567.9</t>
  </si>
  <si>
    <t>(113+113)/(2)=113</t>
  </si>
  <si>
    <t>(143+262)/(2)=202.5</t>
  </si>
  <si>
    <t>(113+290)/(2)=201.5</t>
  </si>
  <si>
    <t>(113+999279.8)/(2)=499696.4</t>
  </si>
  <si>
    <t>(113+184)/(2)=148.5</t>
  </si>
  <si>
    <t>(113+194)/(2)=153.5</t>
  </si>
  <si>
    <t>S17</t>
  </si>
  <si>
    <t>(998868.8+265)/(2)=499566.9</t>
  </si>
  <si>
    <t>(112+112)/(2)=112</t>
  </si>
  <si>
    <t>(142+261)/(2)=201.5</t>
  </si>
  <si>
    <t>(112+289)/(2)=200.5</t>
  </si>
  <si>
    <t>(112+999278.8)/(2)=499695.4</t>
  </si>
  <si>
    <t>(112+183)/(2)=147.5</t>
  </si>
  <si>
    <t>(112+193)/(2)=152.5</t>
  </si>
  <si>
    <t>S18</t>
  </si>
  <si>
    <t>(998867.8+264)/(2)=499565.9</t>
  </si>
  <si>
    <t>(111+111)/(2)=111</t>
  </si>
  <si>
    <t>(111+260)/(2)=185.5</t>
  </si>
  <si>
    <t>(111+288)/(2)=199.5</t>
  </si>
  <si>
    <t>(111+999277.8)/(2)=499694.4</t>
  </si>
  <si>
    <t>(111+182)/(2)=146.5</t>
  </si>
  <si>
    <t>(111+192)/(2)=151.5</t>
  </si>
  <si>
    <t>S19</t>
  </si>
  <si>
    <t>(998866.8+263)/(2)=499564.9</t>
  </si>
  <si>
    <t>(110+110)/(2)=110</t>
  </si>
  <si>
    <t>(110+259)/(2)=184.5</t>
  </si>
  <si>
    <t>(110+287)/(2)=198.5</t>
  </si>
  <si>
    <t>(110+999276.8)/(2)=499693.4</t>
  </si>
  <si>
    <t>(110+181)/(2)=145.5</t>
  </si>
  <si>
    <t>(110+191)/(2)=150.5</t>
  </si>
  <si>
    <t>S20</t>
  </si>
  <si>
    <t>(998865.8+262)/(2)=499563.9</t>
  </si>
  <si>
    <t>(109+109)/(2)=109</t>
  </si>
  <si>
    <t>(109+258)/(2)=183.5</t>
  </si>
  <si>
    <t>(109+286)/(2)=197.5</t>
  </si>
  <si>
    <t>(109+999275.8)/(2)=499692.4</t>
  </si>
  <si>
    <t>(109+180)/(2)=144.5</t>
  </si>
  <si>
    <t>(109+190)/(2)=149.5</t>
  </si>
  <si>
    <t>S21</t>
  </si>
  <si>
    <t>(998864.8+261)/(2)=499562.9</t>
  </si>
  <si>
    <t>(108+108)/(2)=108</t>
  </si>
  <si>
    <t>(108+257)/(2)=182.5</t>
  </si>
  <si>
    <t>(108+285)/(2)=196.5</t>
  </si>
  <si>
    <t>(108+999274.8)/(2)=499691.4</t>
  </si>
  <si>
    <t>(108+179)/(2)=143.5</t>
  </si>
  <si>
    <t>(108+189)/(2)=148.5</t>
  </si>
  <si>
    <t>S22</t>
  </si>
  <si>
    <t>(998863.8+260)/(2)=499561.9</t>
  </si>
  <si>
    <t>(107+107)/(2)=107</t>
  </si>
  <si>
    <t>(107+256)/(2)=181.5</t>
  </si>
  <si>
    <t>(107+284)/(2)=195.5</t>
  </si>
  <si>
    <t>(107+999273.8)/(2)=499690.4</t>
  </si>
  <si>
    <t>(107+178)/(2)=142.5</t>
  </si>
  <si>
    <t>(107+188)/(2)=147.5</t>
  </si>
  <si>
    <t>S23</t>
  </si>
  <si>
    <t>(998862.8+259)/(2)=499560.9</t>
  </si>
  <si>
    <t>(106+106)/(2)=106</t>
  </si>
  <si>
    <t>(106+255)/(2)=180.5</t>
  </si>
  <si>
    <t>(106+283)/(2)=194.5</t>
  </si>
  <si>
    <t>(106+999272.8)/(2)=499689.4</t>
  </si>
  <si>
    <t>(106+177)/(2)=141.5</t>
  </si>
  <si>
    <t>(106+187)/(2)=146.5</t>
  </si>
  <si>
    <t>S24</t>
  </si>
  <si>
    <t>(998861.8+258)/(2)=499559.9</t>
  </si>
  <si>
    <t>(105+105)/(2)=105</t>
  </si>
  <si>
    <t>(105+254)/(2)=179.5</t>
  </si>
  <si>
    <t>(105+282)/(2)=193.5</t>
  </si>
  <si>
    <t>(105+999271.8)/(2)=499688.4</t>
  </si>
  <si>
    <t>(105+176)/(2)=140.5</t>
  </si>
  <si>
    <t>(105+186)/(2)=145.5</t>
  </si>
  <si>
    <t>S25</t>
  </si>
  <si>
    <t>(998860.8+257)/(2)=499558.9</t>
  </si>
  <si>
    <t>(104+104)/(2)=104</t>
  </si>
  <si>
    <t>(104+253)/(2)=178.5</t>
  </si>
  <si>
    <t>(104+281)/(2)=192.5</t>
  </si>
  <si>
    <t>(104+999270.8)/(2)=499687.4</t>
  </si>
  <si>
    <t>(104+175)/(2)=139.5</t>
  </si>
  <si>
    <t>(104+185)/(2)=144.5</t>
  </si>
  <si>
    <t>S26</t>
  </si>
  <si>
    <t>(998859.8+256)/(2)=499557.9</t>
  </si>
  <si>
    <t>(103+103)/(2)=103</t>
  </si>
  <si>
    <t>(103+252)/(2)=177.5</t>
  </si>
  <si>
    <t>(103+280)/(2)=191.5</t>
  </si>
  <si>
    <t>(103+999269.8)/(2)=499686.4</t>
  </si>
  <si>
    <t>(103+174)/(2)=138.5</t>
  </si>
  <si>
    <t>(103+184)/(2)=143.5</t>
  </si>
  <si>
    <t>S27</t>
  </si>
  <si>
    <t>(998858.8+255)/(2)=499556.9</t>
  </si>
  <si>
    <t>(102+102)/(2)=102</t>
  </si>
  <si>
    <t>(102+251)/(2)=176.5</t>
  </si>
  <si>
    <t>(102+279)/(2)=190.5</t>
  </si>
  <si>
    <t>(102+999268.8)/(2)=499685.4</t>
  </si>
  <si>
    <t>(102+173)/(2)=137.5</t>
  </si>
  <si>
    <t>(102+183)/(2)=142.5</t>
  </si>
  <si>
    <t>S28</t>
  </si>
  <si>
    <t>(998857.8+254)/(2)=499555.9</t>
  </si>
  <si>
    <t>(101+101)/(2)=101</t>
  </si>
  <si>
    <t>(101+250)/(2)=175.5</t>
  </si>
  <si>
    <t>(101+278)/(2)=189.5</t>
  </si>
  <si>
    <t>(101+999267.8)/(2)=499684.4</t>
  </si>
  <si>
    <t>(101+172)/(2)=136.5</t>
  </si>
  <si>
    <t>(101+182)/(2)=141.5</t>
  </si>
  <si>
    <t>S29</t>
  </si>
  <si>
    <t>(998856.8+253)/(2)=499554.9</t>
  </si>
  <si>
    <t>(100+100)/(2)=100</t>
  </si>
  <si>
    <t>(100+249)/(2)=174.5</t>
  </si>
  <si>
    <t>(100+277)/(2)=188.5</t>
  </si>
  <si>
    <t>(100+999266.8)/(2)=499683.4</t>
  </si>
  <si>
    <t>(100+171)/(2)=135.5</t>
  </si>
  <si>
    <t>(100+181)/(2)=140.5</t>
  </si>
  <si>
    <t>S30</t>
  </si>
  <si>
    <t>(998855.8+252)/(2)=499553.9</t>
  </si>
  <si>
    <t>(99+99)/(2)=99</t>
  </si>
  <si>
    <t>(99+248)/(2)=173.5</t>
  </si>
  <si>
    <t>(99+276)/(2)=187.5</t>
  </si>
  <si>
    <t>(99+999265.8)/(2)=499682.4</t>
  </si>
  <si>
    <t>(99+170)/(2)=134.5</t>
  </si>
  <si>
    <t>(99+180)/(2)=139.5</t>
  </si>
  <si>
    <t>S31</t>
  </si>
  <si>
    <t>(998854.8+251)/(2)=499552.9</t>
  </si>
  <si>
    <t>(98+98)/(2)=98</t>
  </si>
  <si>
    <t>(98+247)/(2)=172.5</t>
  </si>
  <si>
    <t>(98+275)/(2)=186.5</t>
  </si>
  <si>
    <t>(98+999264.8)/(2)=499681.4</t>
  </si>
  <si>
    <t>(98+169)/(2)=133.5</t>
  </si>
  <si>
    <t>(98+179)/(2)=138.5</t>
  </si>
  <si>
    <t>S32</t>
  </si>
  <si>
    <t>(998853.8+250)/(2)=499551.9</t>
  </si>
  <si>
    <t>(97+97)/(2)=97</t>
  </si>
  <si>
    <t>(97+246)/(2)=171.5</t>
  </si>
  <si>
    <t>(97+274)/(2)=185.5</t>
  </si>
  <si>
    <t>(97+999263.8)/(2)=499680.4</t>
  </si>
  <si>
    <t>(97+168)/(2)=132.5</t>
  </si>
  <si>
    <t>(97+178)/(2)=137.5</t>
  </si>
  <si>
    <t>S33</t>
  </si>
  <si>
    <t>(998852.8+249)/(2)=499550.9</t>
  </si>
  <si>
    <t>(96+96)/(2)=96</t>
  </si>
  <si>
    <t>(96+245)/(2)=170.5</t>
  </si>
  <si>
    <t>(96+273)/(2)=184.5</t>
  </si>
  <si>
    <t>(96+999262.8)/(2)=499679.4</t>
  </si>
  <si>
    <t>(96+167)/(2)=131.5</t>
  </si>
  <si>
    <t>(96+177)/(2)=136.5</t>
  </si>
  <si>
    <t>S34</t>
  </si>
  <si>
    <t>(998851.8+248)/(2)=499549.9</t>
  </si>
  <si>
    <t>(95+95)/(2)=95</t>
  </si>
  <si>
    <t>(95+244)/(2)=169.5</t>
  </si>
  <si>
    <t>(95+272)/(2)=183.5</t>
  </si>
  <si>
    <t>(95+999261.8)/(2)=499678.4</t>
  </si>
  <si>
    <t>(95+166)/(2)=130.5</t>
  </si>
  <si>
    <t>(95+176)/(2)=135.5</t>
  </si>
  <si>
    <t>S35</t>
  </si>
  <si>
    <t>(998850.8+247)/(2)=499548.9</t>
  </si>
  <si>
    <t>(94+94)/(2)=94</t>
  </si>
  <si>
    <t>(94+243)/(2)=168.5</t>
  </si>
  <si>
    <t>(94+271)/(2)=182.5</t>
  </si>
  <si>
    <t>(94+999260.8)/(2)=499677.4</t>
  </si>
  <si>
    <t>(94+165)/(2)=129.5</t>
  </si>
  <si>
    <t>(94+175)/(2)=134.5</t>
  </si>
  <si>
    <t>S36</t>
  </si>
  <si>
    <t>(998849.8+246)/(2)=499547.9</t>
  </si>
  <si>
    <t>(93+93)/(2)=93</t>
  </si>
  <si>
    <t>(93+242)/(2)=167.5</t>
  </si>
  <si>
    <t>(93+270)/(2)=181.5</t>
  </si>
  <si>
    <t>(93+999259.8)/(2)=499676.4</t>
  </si>
  <si>
    <t>(93+164)/(2)=128.5</t>
  </si>
  <si>
    <t>(93+174)/(2)=133.5</t>
  </si>
  <si>
    <t>S37</t>
  </si>
  <si>
    <t>(998848.8+245)/(2)=499546.9</t>
  </si>
  <si>
    <t>(92+92)/(2)=92</t>
  </si>
  <si>
    <t>(92+241)/(2)=166.5</t>
  </si>
  <si>
    <t>(92+269)/(2)=180.5</t>
  </si>
  <si>
    <t>(92+999258.8)/(2)=499675.4</t>
  </si>
  <si>
    <t>(92+163)/(2)=127.5</t>
  </si>
  <si>
    <t>(92+173)/(2)=132.5</t>
  </si>
  <si>
    <t>S38</t>
  </si>
  <si>
    <t>(998847.8+244)/(2)=499545.9</t>
  </si>
  <si>
    <t>(91+91)/(2)=91</t>
  </si>
  <si>
    <t>(91+240)/(2)=165.5</t>
  </si>
  <si>
    <t>(91+268)/(2)=179.5</t>
  </si>
  <si>
    <t>(91+999257.8)/(2)=499674.4</t>
  </si>
  <si>
    <t>(91+162)/(2)=126.5</t>
  </si>
  <si>
    <t>(91+172)/(2)=131.5</t>
  </si>
  <si>
    <t>S39</t>
  </si>
  <si>
    <t>(998846.8+243)/(2)=499544.9</t>
  </si>
  <si>
    <t>(90+90)/(2)=90</t>
  </si>
  <si>
    <t>(90+239)/(2)=164.5</t>
  </si>
  <si>
    <t>(90+267)/(2)=178.5</t>
  </si>
  <si>
    <t>(90+999256.8)/(2)=499673.4</t>
  </si>
  <si>
    <t>(90+161)/(2)=125.5</t>
  </si>
  <si>
    <t>(90+171)/(2)=130.5</t>
  </si>
  <si>
    <t>S40</t>
  </si>
  <si>
    <t>(998845.8+242)/(2)=499543.9</t>
  </si>
  <si>
    <t>(89+89)/(2)=89</t>
  </si>
  <si>
    <t>(89+238)/(2)=163.5</t>
  </si>
  <si>
    <t>(89+266)/(2)=177.5</t>
  </si>
  <si>
    <t>(89+999255.8)/(2)=499672.4</t>
  </si>
  <si>
    <t>(89+160)/(2)=124.5</t>
  </si>
  <si>
    <t>(89+170)/(2)=129.5</t>
  </si>
  <si>
    <t>S41</t>
  </si>
  <si>
    <t>(998844.8+241)/(2)=499542.9</t>
  </si>
  <si>
    <t>(88+88)/(2)=88</t>
  </si>
  <si>
    <t>(88+237)/(2)=162.5</t>
  </si>
  <si>
    <t>(88+265)/(2)=176.5</t>
  </si>
  <si>
    <t>(88+999254.8)/(2)=499671.4</t>
  </si>
  <si>
    <t>(88+159)/(2)=123.5</t>
  </si>
  <si>
    <t>(88+169)/(2)=128.5</t>
  </si>
  <si>
    <t>S42</t>
  </si>
  <si>
    <t>(998843.8+240)/(2)=499541.9</t>
  </si>
  <si>
    <t>(87+87)/(2)=87</t>
  </si>
  <si>
    <t>(87+236)/(2)=161.5</t>
  </si>
  <si>
    <t>(87+264)/(2)=175.5</t>
  </si>
  <si>
    <t>(87+999253.8)/(2)=499670.4</t>
  </si>
  <si>
    <t>(87+158)/(2)=122.5</t>
  </si>
  <si>
    <t>(87+168)/(2)=127.5</t>
  </si>
  <si>
    <t>S43</t>
  </si>
  <si>
    <t>(998842.8+239)/(2)=499540.9</t>
  </si>
  <si>
    <t>(86+86)/(2)=86</t>
  </si>
  <si>
    <t>(86+235)/(2)=160.5</t>
  </si>
  <si>
    <t>(86+263)/(2)=174.5</t>
  </si>
  <si>
    <t>(86+999252.8)/(2)=499669.4</t>
  </si>
  <si>
    <t>(86+157)/(2)=121.5</t>
  </si>
  <si>
    <t>(86+167)/(2)=126.5</t>
  </si>
  <si>
    <t>S44</t>
  </si>
  <si>
    <t>(998841.8+238)/(2)=499539.9</t>
  </si>
  <si>
    <t>(85+85)/(2)=85</t>
  </si>
  <si>
    <t>(85+234)/(2)=159.5</t>
  </si>
  <si>
    <t>(85+262)/(2)=173.5</t>
  </si>
  <si>
    <t>(85+999251.8)/(2)=499668.4</t>
  </si>
  <si>
    <t>(85+156)/(2)=120.5</t>
  </si>
  <si>
    <t>(85+166)/(2)=125.5</t>
  </si>
  <si>
    <t>S45</t>
  </si>
  <si>
    <t>(998840.8+237)/(2)=499538.9</t>
  </si>
  <si>
    <t>(84+84)/(2)=84</t>
  </si>
  <si>
    <t>(84+233)/(2)=158.5</t>
  </si>
  <si>
    <t>(84+261)/(2)=172.5</t>
  </si>
  <si>
    <t>(84+999250.8)/(2)=499667.4</t>
  </si>
  <si>
    <t>(84+155)/(2)=119.5</t>
  </si>
  <si>
    <t>(84+165)/(2)=124.5</t>
  </si>
  <si>
    <t>S46</t>
  </si>
  <si>
    <t>(998839.8+236)/(2)=499537.9</t>
  </si>
  <si>
    <t>(83+83)/(2)=83</t>
  </si>
  <si>
    <t>(83+232)/(2)=157.5</t>
  </si>
  <si>
    <t>(83+260)/(2)=171.5</t>
  </si>
  <si>
    <t>(83+999249.8)/(2)=499666.4</t>
  </si>
  <si>
    <t>(83+154)/(2)=118.5</t>
  </si>
  <si>
    <t>(83+164)/(2)=123.5</t>
  </si>
  <si>
    <t>S47</t>
  </si>
  <si>
    <t>(998838.8+235)/(2)=499536.9</t>
  </si>
  <si>
    <t>(82+82)/(2)=82</t>
  </si>
  <si>
    <t>(82+231)/(2)=156.5</t>
  </si>
  <si>
    <t>(82+259)/(2)=170.5</t>
  </si>
  <si>
    <t>(82+999248.8)/(2)=499665.4</t>
  </si>
  <si>
    <t>(82+153)/(2)=117.5</t>
  </si>
  <si>
    <t>(82+163)/(2)=122.5</t>
  </si>
  <si>
    <t>S48</t>
  </si>
  <si>
    <t>(998837.8+234)/(2)=499535.9</t>
  </si>
  <si>
    <t>(81+81)/(2)=81</t>
  </si>
  <si>
    <t>(81+230)/(2)=155.5</t>
  </si>
  <si>
    <t>(81+258)/(2)=169.5</t>
  </si>
  <si>
    <t>(81+999247.8)/(2)=499664.4</t>
  </si>
  <si>
    <t>(81+152)/(2)=116.5</t>
  </si>
  <si>
    <t>(81+162)/(2)=121.5</t>
  </si>
  <si>
    <t>S49</t>
  </si>
  <si>
    <t>(998836.8+233)/(2)=499534.9</t>
  </si>
  <si>
    <t>(80+80)/(2)=80</t>
  </si>
  <si>
    <t>(80+229)/(2)=154.5</t>
  </si>
  <si>
    <t>(80+257)/(2)=168.5</t>
  </si>
  <si>
    <t>(80+999246.8)/(2)=499663.4</t>
  </si>
  <si>
    <t>(80+151)/(2)=115.5</t>
  </si>
  <si>
    <t>(80+161)/(2)=120.5</t>
  </si>
  <si>
    <t>S50</t>
  </si>
  <si>
    <t>(998835.8+232)/(2)=499533.9</t>
  </si>
  <si>
    <t>(79+79)/(2)=79</t>
  </si>
  <si>
    <t>(79+228)/(2)=153.5</t>
  </si>
  <si>
    <t>(79+256)/(2)=167.5</t>
  </si>
  <si>
    <t>(79+999245.8)/(2)=499662.4</t>
  </si>
  <si>
    <t>(79+150)/(2)=114.5</t>
  </si>
  <si>
    <t>(79+160)/(2)=119.5</t>
  </si>
  <si>
    <t>S51</t>
  </si>
  <si>
    <t>(998834.8+231)/(2)=499532.9</t>
  </si>
  <si>
    <t>(78+78)/(2)=78</t>
  </si>
  <si>
    <t>(78+227)/(2)=152.5</t>
  </si>
  <si>
    <t>(78+255)/(2)=166.5</t>
  </si>
  <si>
    <t>(78+999244.8)/(2)=499661.4</t>
  </si>
  <si>
    <t>(78+149)/(2)=113.5</t>
  </si>
  <si>
    <t>(78+159)/(2)=118.5</t>
  </si>
  <si>
    <t>S52</t>
  </si>
  <si>
    <t>(998833.8+230)/(2)=499531.9</t>
  </si>
  <si>
    <t>(77+77)/(2)=77</t>
  </si>
  <si>
    <t>(77+226)/(2)=151.5</t>
  </si>
  <si>
    <t>(77+254)/(2)=165.5</t>
  </si>
  <si>
    <t>(77+999243.8)/(2)=499660.4</t>
  </si>
  <si>
    <t>(77+148)/(2)=112.5</t>
  </si>
  <si>
    <t>(77+158)/(2)=117.5</t>
  </si>
  <si>
    <t>S53</t>
  </si>
  <si>
    <t>(998832.8+229)/(2)=499530.9</t>
  </si>
  <si>
    <t>(76+76)/(2)=76</t>
  </si>
  <si>
    <t>(76+225)/(2)=150.5</t>
  </si>
  <si>
    <t>(76+253)/(2)=164.5</t>
  </si>
  <si>
    <t>(76+999242.8)/(2)=499659.4</t>
  </si>
  <si>
    <t>(76+147)/(2)=111.5</t>
  </si>
  <si>
    <t>(76+157)/(2)=116.5</t>
  </si>
  <si>
    <t>S54</t>
  </si>
  <si>
    <t>(998831.8+228)/(2)=499529.9</t>
  </si>
  <si>
    <t>(75+75)/(2)=75</t>
  </si>
  <si>
    <t>(75+224)/(2)=149.5</t>
  </si>
  <si>
    <t>(75+252)/(2)=163.5</t>
  </si>
  <si>
    <t>(75+999241.8)/(2)=499658.4</t>
  </si>
  <si>
    <t>(75+146)/(2)=110.5</t>
  </si>
  <si>
    <t>(75+156)/(2)=115.5</t>
  </si>
  <si>
    <t>S55</t>
  </si>
  <si>
    <t>(998830.8+227)/(2)=499528.9</t>
  </si>
  <si>
    <t>(74+74)/(2)=74</t>
  </si>
  <si>
    <t>(74+223)/(2)=148.5</t>
  </si>
  <si>
    <t>(74+251)/(2)=162.5</t>
  </si>
  <si>
    <t>(74+999240.8)/(2)=499657.4</t>
  </si>
  <si>
    <t>(74+145)/(2)=109.5</t>
  </si>
  <si>
    <t>(74+155)/(2)=114.5</t>
  </si>
  <si>
    <t>S56</t>
  </si>
  <si>
    <t>(998829.8+226)/(2)=499527.9</t>
  </si>
  <si>
    <t>(73+73)/(2)=73</t>
  </si>
  <si>
    <t>(73+222)/(2)=147.5</t>
  </si>
  <si>
    <t>(73+250)/(2)=161.5</t>
  </si>
  <si>
    <t>(73+999239.8)/(2)=499656.4</t>
  </si>
  <si>
    <t>(73+144)/(2)=108.5</t>
  </si>
  <si>
    <t>(73+154)/(2)=113.5</t>
  </si>
  <si>
    <t>S57</t>
  </si>
  <si>
    <t>(998828.8+225)/(2)=499526.9</t>
  </si>
  <si>
    <t>(72+72)/(2)=72</t>
  </si>
  <si>
    <t>(72+221)/(2)=146.5</t>
  </si>
  <si>
    <t>(72+249)/(2)=160.5</t>
  </si>
  <si>
    <t>(72+999238.8)/(2)=499655.4</t>
  </si>
  <si>
    <t>(72+143)/(2)=107.5</t>
  </si>
  <si>
    <t>(72+153)/(2)=112.5</t>
  </si>
  <si>
    <t>S58</t>
  </si>
  <si>
    <t>(998827.8+224)/(2)=499525.9</t>
  </si>
  <si>
    <t>(71+71)/(2)=71</t>
  </si>
  <si>
    <t>(71+220)/(2)=145.5</t>
  </si>
  <si>
    <t>(71+248)/(2)=159.5</t>
  </si>
  <si>
    <t>(71+999237.8)/(2)=499654.4</t>
  </si>
  <si>
    <t>(71+142)/(2)=106.5</t>
  </si>
  <si>
    <t>(71+152)/(2)=111.5</t>
  </si>
  <si>
    <t>S59</t>
  </si>
  <si>
    <t>(998826.8+223)/(2)=499524.9</t>
  </si>
  <si>
    <t>(70+70)/(2)=70</t>
  </si>
  <si>
    <t>(70+219)/(2)=144.5</t>
  </si>
  <si>
    <t>(70+247)/(2)=158.5</t>
  </si>
  <si>
    <t>(70+999236.8)/(2)=499653.4</t>
  </si>
  <si>
    <t>(70+141)/(2)=105.5</t>
  </si>
  <si>
    <t>(70+151)/(2)=110.5</t>
  </si>
  <si>
    <t>S60</t>
  </si>
  <si>
    <t>(998825.8+222)/(2)=499523.9</t>
  </si>
  <si>
    <t>(69+69)/(2)=69</t>
  </si>
  <si>
    <t>(69+218)/(2)=143.5</t>
  </si>
  <si>
    <t>(69+246)/(2)=157.5</t>
  </si>
  <si>
    <t>(69+999235.8)/(2)=499652.4</t>
  </si>
  <si>
    <t>(69+140)/(2)=104.5</t>
  </si>
  <si>
    <t>(69+150)/(2)=109.5</t>
  </si>
  <si>
    <t>S61</t>
  </si>
  <si>
    <t>(998824.8+221)/(2)=499522.9</t>
  </si>
  <si>
    <t>(68+68)/(2)=68</t>
  </si>
  <si>
    <t>(68+217)/(2)=142.5</t>
  </si>
  <si>
    <t>(68+245)/(2)=156.5</t>
  </si>
  <si>
    <t>(68+999234.8)/(2)=499651.4</t>
  </si>
  <si>
    <t>(68+139)/(2)=103.5</t>
  </si>
  <si>
    <t>(68+149)/(2)=108.5</t>
  </si>
  <si>
    <t>S62</t>
  </si>
  <si>
    <t>(998823.8+220)/(2)=499521.9</t>
  </si>
  <si>
    <t>(67+67)/(2)=67</t>
  </si>
  <si>
    <t>(67+216)/(2)=141.5</t>
  </si>
  <si>
    <t>(67+244)/(2)=155.5</t>
  </si>
  <si>
    <t>(67+999233.8)/(2)=499650.4</t>
  </si>
  <si>
    <t>(67+138)/(2)=102.5</t>
  </si>
  <si>
    <t>(67+148)/(2)=107.5</t>
  </si>
  <si>
    <t>S63</t>
  </si>
  <si>
    <t>(998822.8+219)/(2)=499520.9</t>
  </si>
  <si>
    <t>(66+66)/(2)=66</t>
  </si>
  <si>
    <t>(66+215)/(2)=140.5</t>
  </si>
  <si>
    <t>(66+243)/(2)=154.5</t>
  </si>
  <si>
    <t>(66+999232.8)/(2)=499649.4</t>
  </si>
  <si>
    <t>(66+137)/(2)=101.5</t>
  </si>
  <si>
    <t>(66+147)/(2)=106.5</t>
  </si>
  <si>
    <t>S64</t>
  </si>
  <si>
    <t>(998821.8+218)/(2)=499519.9</t>
  </si>
  <si>
    <t>(65+65)/(2)=65</t>
  </si>
  <si>
    <t>(65+214)/(2)=139.5</t>
  </si>
  <si>
    <t>(65+242)/(2)=153.5</t>
  </si>
  <si>
    <t>(65+999231.8)/(2)=499648.4</t>
  </si>
  <si>
    <t>(65+136)/(2)=100.5</t>
  </si>
  <si>
    <t>(65+146)/(2)=105.5</t>
  </si>
  <si>
    <t>S65</t>
  </si>
  <si>
    <t>(998820.8+217)/(2)=499518.9</t>
  </si>
  <si>
    <t>(64+64)/(2)=64</t>
  </si>
  <si>
    <t>(64+213)/(2)=138.5</t>
  </si>
  <si>
    <t>(64+241)/(2)=152.5</t>
  </si>
  <si>
    <t>(64+999230.8)/(2)=499647.4</t>
  </si>
  <si>
    <t>(64+135)/(2)=99.5</t>
  </si>
  <si>
    <t>(64+145)/(2)=104.5</t>
  </si>
  <si>
    <t>S66</t>
  </si>
  <si>
    <t>(998819.8+216)/(2)=499517.9</t>
  </si>
  <si>
    <t>(63+63)/(2)=63</t>
  </si>
  <si>
    <t>(63+212)/(2)=137.5</t>
  </si>
  <si>
    <t>(63+240)/(2)=151.5</t>
  </si>
  <si>
    <t>(63+999229.8)/(2)=499646.4</t>
  </si>
  <si>
    <t>(63+134)/(2)=98.5</t>
  </si>
  <si>
    <t>(63+144)/(2)=103.5</t>
  </si>
  <si>
    <t>S67</t>
  </si>
  <si>
    <t>(998818.8+215)/(2)=499516.9</t>
  </si>
  <si>
    <t>(62+62)/(2)=62</t>
  </si>
  <si>
    <t>(62+211)/(2)=136.5</t>
  </si>
  <si>
    <t>(62+239)/(2)=150.5</t>
  </si>
  <si>
    <t>(62+999228.8)/(2)=499645.4</t>
  </si>
  <si>
    <t>(62+133)/(2)=97.5</t>
  </si>
  <si>
    <t>(62+143)/(2)=102.5</t>
  </si>
  <si>
    <t>S68</t>
  </si>
  <si>
    <t>(998817.8+214)/(2)=499515.9</t>
  </si>
  <si>
    <t>(61+61)/(2)=61</t>
  </si>
  <si>
    <t>(61+210)/(2)=135.5</t>
  </si>
  <si>
    <t>(61+238)/(2)=149.5</t>
  </si>
  <si>
    <t>(61+999227.8)/(2)=499644.4</t>
  </si>
  <si>
    <t>(61+132)/(2)=96.5</t>
  </si>
  <si>
    <t>(61+142)/(2)=101.5</t>
  </si>
  <si>
    <t>S69</t>
  </si>
  <si>
    <t>(998816.8+213)/(2)=499514.9</t>
  </si>
  <si>
    <t>(60+60)/(2)=60</t>
  </si>
  <si>
    <t>(60+209)/(2)=134.5</t>
  </si>
  <si>
    <t>(60+237)/(2)=148.5</t>
  </si>
  <si>
    <t>(60+999226.8)/(2)=499643.4</t>
  </si>
  <si>
    <t>(60+131)/(2)=95.5</t>
  </si>
  <si>
    <t>(60+141)/(2)=100.5</t>
  </si>
  <si>
    <t>S70</t>
  </si>
  <si>
    <t>(998815.8+212)/(2)=499513.9</t>
  </si>
  <si>
    <t>(59+59)/(2)=59</t>
  </si>
  <si>
    <t>(59+208)/(2)=133.5</t>
  </si>
  <si>
    <t>(59+236)/(2)=147.5</t>
  </si>
  <si>
    <t>(59+999225.8)/(2)=499642.4</t>
  </si>
  <si>
    <t>(59+130)/(2)=94.5</t>
  </si>
  <si>
    <t>(59+140)/(2)=99.5</t>
  </si>
  <si>
    <t>S71</t>
  </si>
  <si>
    <t>(998814.8+211)/(2)=499512.9</t>
  </si>
  <si>
    <t>(58+58)/(2)=58</t>
  </si>
  <si>
    <t>(58+207)/(2)=132.5</t>
  </si>
  <si>
    <t>(58+235)/(2)=146.5</t>
  </si>
  <si>
    <t>(58+999224.8)/(2)=499641.4</t>
  </si>
  <si>
    <t>(58+129)/(2)=93.5</t>
  </si>
  <si>
    <t>(58+139)/(2)=98.5</t>
  </si>
  <si>
    <t>S72</t>
  </si>
  <si>
    <t>(998813.8+210)/(2)=499511.9</t>
  </si>
  <si>
    <t>(57+57)/(2)=57</t>
  </si>
  <si>
    <t>(57+206)/(2)=131.5</t>
  </si>
  <si>
    <t>(57+234)/(2)=145.5</t>
  </si>
  <si>
    <t>(57+999223.8)/(2)=499640.4</t>
  </si>
  <si>
    <t>(57+128)/(2)=92.5</t>
  </si>
  <si>
    <t>(57+138)/(2)=97.5</t>
  </si>
  <si>
    <t>S73</t>
  </si>
  <si>
    <t>(998812.8+209)/(2)=499510.9</t>
  </si>
  <si>
    <t>(56+56)/(2)=56</t>
  </si>
  <si>
    <t>(56+205)/(2)=130.5</t>
  </si>
  <si>
    <t>(56+233)/(2)=144.5</t>
  </si>
  <si>
    <t>(56+999222.8)/(2)=499639.4</t>
  </si>
  <si>
    <t>(56+127)/(2)=91.5</t>
  </si>
  <si>
    <t>(56+137)/(2)=96.5</t>
  </si>
  <si>
    <t>S74</t>
  </si>
  <si>
    <t>(998811.8+208)/(2)=499509.9</t>
  </si>
  <si>
    <t>(55+55)/(2)=55</t>
  </si>
  <si>
    <t>(55+204)/(2)=129.5</t>
  </si>
  <si>
    <t>(55+232)/(2)=143.5</t>
  </si>
  <si>
    <t>(55+999221.8)/(2)=499638.4</t>
  </si>
  <si>
    <t>(55+126)/(2)=90.5</t>
  </si>
  <si>
    <t>(55+136)/(2)=95.5</t>
  </si>
  <si>
    <t>S75</t>
  </si>
  <si>
    <t>(998810.8+207)/(2)=499508.9</t>
  </si>
  <si>
    <t>(54+54)/(2)=54</t>
  </si>
  <si>
    <t>(54+203)/(2)=128.5</t>
  </si>
  <si>
    <t>(54+231)/(2)=142.5</t>
  </si>
  <si>
    <t>(54+999220.8)/(2)=499637.4</t>
  </si>
  <si>
    <t>(54+125)/(2)=89.5</t>
  </si>
  <si>
    <t>(54+135)/(2)=94.5</t>
  </si>
  <si>
    <t>S76</t>
  </si>
  <si>
    <t>(998809.8+206)/(2)=499507.9</t>
  </si>
  <si>
    <t>(53+53)/(2)=53</t>
  </si>
  <si>
    <t>(53+202)/(2)=127.5</t>
  </si>
  <si>
    <t>(53+230)/(2)=141.5</t>
  </si>
  <si>
    <t>(53+999219.8)/(2)=499636.4</t>
  </si>
  <si>
    <t>(53+124)/(2)=88.5</t>
  </si>
  <si>
    <t>(53+134)/(2)=93.5</t>
  </si>
  <si>
    <t>S77</t>
  </si>
  <si>
    <t>(998808.8+205)/(2)=499506.9</t>
  </si>
  <si>
    <t>(52+52)/(2)=52</t>
  </si>
  <si>
    <t>(52+201)/(2)=126.5</t>
  </si>
  <si>
    <t>(52+229)/(2)=140.5</t>
  </si>
  <si>
    <t>(52+999218.8)/(2)=499635.4</t>
  </si>
  <si>
    <t>(52+123)/(2)=87.5</t>
  </si>
  <si>
    <t>(52+133)/(2)=92.5</t>
  </si>
  <si>
    <t>S78</t>
  </si>
  <si>
    <t>(998807.8+204)/(2)=499505.9</t>
  </si>
  <si>
    <t>(51+51)/(2)=51</t>
  </si>
  <si>
    <t>(51+200)/(2)=125.5</t>
  </si>
  <si>
    <t>(51+228)/(2)=139.5</t>
  </si>
  <si>
    <t>(51+999217.8)/(2)=499634.4</t>
  </si>
  <si>
    <t>(51+122)/(2)=86.5</t>
  </si>
  <si>
    <t>(51+132)/(2)=91.5</t>
  </si>
  <si>
    <t>S79</t>
  </si>
  <si>
    <t>(998806.8+203)/(2)=499504.9</t>
  </si>
  <si>
    <t>(50+50)/(2)=50</t>
  </si>
  <si>
    <t>(50+199)/(2)=124.5</t>
  </si>
  <si>
    <t>(50+227)/(2)=138.5</t>
  </si>
  <si>
    <t>(50+999216.8)/(2)=499633.4</t>
  </si>
  <si>
    <t>(50+121)/(2)=85.5</t>
  </si>
  <si>
    <t>(50+131)/(2)=90.5</t>
  </si>
  <si>
    <t>S80</t>
  </si>
  <si>
    <t>(998805.8+202)/(2)=499503.9</t>
  </si>
  <si>
    <t>(49+49)/(2)=49</t>
  </si>
  <si>
    <t>(49+198)/(2)=123.5</t>
  </si>
  <si>
    <t>(49+226)/(2)=137.5</t>
  </si>
  <si>
    <t>(49+999215.8)/(2)=499632.4</t>
  </si>
  <si>
    <t>(49+120)/(2)=84.5</t>
  </si>
  <si>
    <t>(49+130)/(2)=89.5</t>
  </si>
  <si>
    <t>S81</t>
  </si>
  <si>
    <t>(998804.8+201)/(2)=499502.9</t>
  </si>
  <si>
    <t>(48+48)/(2)=48</t>
  </si>
  <si>
    <t>(48+197)/(2)=122.5</t>
  </si>
  <si>
    <t>(48+225)/(2)=136.5</t>
  </si>
  <si>
    <t>(48+999214.8)/(2)=499631.4</t>
  </si>
  <si>
    <t>(48+119)/(2)=83.5</t>
  </si>
  <si>
    <t>(48+129)/(2)=88.5</t>
  </si>
  <si>
    <t>S82</t>
  </si>
  <si>
    <t>(998803.8+200)/(2)=499501.9</t>
  </si>
  <si>
    <t>(47+47)/(2)=47</t>
  </si>
  <si>
    <t>(47+196)/(2)=121.5</t>
  </si>
  <si>
    <t>(47+224)/(2)=135.5</t>
  </si>
  <si>
    <t>(47+999213.8)/(2)=499630.4</t>
  </si>
  <si>
    <t>(47+118)/(2)=82.5</t>
  </si>
  <si>
    <t>(47+128)/(2)=87.5</t>
  </si>
  <si>
    <t>S83</t>
  </si>
  <si>
    <t>(998802.8+199)/(2)=499500.9</t>
  </si>
  <si>
    <t>(46+46)/(2)=46</t>
  </si>
  <si>
    <t>(46+195)/(2)=120.5</t>
  </si>
  <si>
    <t>(46+223)/(2)=134.5</t>
  </si>
  <si>
    <t>(46+999212.8)/(2)=499629.4</t>
  </si>
  <si>
    <t>(46+117)/(2)=81.5</t>
  </si>
  <si>
    <t>(46+127)/(2)=86.5</t>
  </si>
  <si>
    <t>S84</t>
  </si>
  <si>
    <t>(998801.8+198)/(2)=499499.9</t>
  </si>
  <si>
    <t>(45+45)/(2)=45</t>
  </si>
  <si>
    <t>(45+194)/(2)=119.5</t>
  </si>
  <si>
    <t>(45+222)/(2)=133.5</t>
  </si>
  <si>
    <t>(45+999211.8)/(2)=499628.4</t>
  </si>
  <si>
    <t>(45+116)/(2)=80.5</t>
  </si>
  <si>
    <t>(45+126)/(2)=85.5</t>
  </si>
  <si>
    <t>S85</t>
  </si>
  <si>
    <t>(998800.8+197)/(2)=499498.9</t>
  </si>
  <si>
    <t>(44+44)/(2)=44</t>
  </si>
  <si>
    <t>(44+193)/(2)=118.5</t>
  </si>
  <si>
    <t>(44+221)/(2)=132.5</t>
  </si>
  <si>
    <t>(44+999210.8)/(2)=499627.4</t>
  </si>
  <si>
    <t>(44+115)/(2)=79.5</t>
  </si>
  <si>
    <t>(44+125)/(2)=84.5</t>
  </si>
  <si>
    <t>S86</t>
  </si>
  <si>
    <t>(998799.8+196)/(2)=499497.9</t>
  </si>
  <si>
    <t>(43+43)/(2)=43</t>
  </si>
  <si>
    <t>(43+192)/(2)=117.5</t>
  </si>
  <si>
    <t>(43+220)/(2)=131.5</t>
  </si>
  <si>
    <t>(43+999209.8)/(2)=499626.4</t>
  </si>
  <si>
    <t>(43+114)/(2)=78.5</t>
  </si>
  <si>
    <t>(43+124)/(2)=83.5</t>
  </si>
  <si>
    <t>S87</t>
  </si>
  <si>
    <t>(998798.8+195)/(2)=499496.9</t>
  </si>
  <si>
    <t>(42+42)/(2)=42</t>
  </si>
  <si>
    <t>(42+191)/(2)=116.5</t>
  </si>
  <si>
    <t>(42+219)/(2)=130.5</t>
  </si>
  <si>
    <t>(42+999208.8)/(2)=499625.4</t>
  </si>
  <si>
    <t>(42+113)/(2)=77.5</t>
  </si>
  <si>
    <t>(42+123)/(2)=82.5</t>
  </si>
  <si>
    <t>S88</t>
  </si>
  <si>
    <t>(998797.8+194)/(2)=499495.9</t>
  </si>
  <si>
    <t>(41+41)/(2)=41</t>
  </si>
  <si>
    <t>(41+190)/(2)=115.5</t>
  </si>
  <si>
    <t>(41+218)/(2)=129.5</t>
  </si>
  <si>
    <t>(41+999207.8)/(2)=499624.4</t>
  </si>
  <si>
    <t>(41+112)/(2)=76.5</t>
  </si>
  <si>
    <t>(41+122)/(2)=81.5</t>
  </si>
  <si>
    <t>S89</t>
  </si>
  <si>
    <t>(998796.8+193)/(2)=499494.9</t>
  </si>
  <si>
    <t>(40+40)/(2)=40</t>
  </si>
  <si>
    <t>(40+189)/(2)=114.5</t>
  </si>
  <si>
    <t>(40+217)/(2)=128.5</t>
  </si>
  <si>
    <t>(40+999206.8)/(2)=499623.4</t>
  </si>
  <si>
    <t>(40+111)/(2)=75.5</t>
  </si>
  <si>
    <t>(40+121)/(2)=80.5</t>
  </si>
  <si>
    <t>S90</t>
  </si>
  <si>
    <t>(998795.8+192)/(2)=499493.9</t>
  </si>
  <si>
    <t>(39+39)/(2)=39</t>
  </si>
  <si>
    <t>(39+188)/(2)=113.5</t>
  </si>
  <si>
    <t>(39+216)/(2)=127.5</t>
  </si>
  <si>
    <t>(39+999205.8)/(2)=499622.4</t>
  </si>
  <si>
    <t>(39+110)/(2)=74.5</t>
  </si>
  <si>
    <t>(39+120)/(2)=79.5</t>
  </si>
  <si>
    <t>S91</t>
  </si>
  <si>
    <t>(998794.8+191)/(2)=499492.9</t>
  </si>
  <si>
    <t>(38+38)/(2)=38</t>
  </si>
  <si>
    <t>(38+187)/(2)=112.5</t>
  </si>
  <si>
    <t>(38+215)/(2)=126.5</t>
  </si>
  <si>
    <t>(38+999204.8)/(2)=499621.4</t>
  </si>
  <si>
    <t>(38+109)/(2)=73.5</t>
  </si>
  <si>
    <t>(38+119)/(2)=78.5</t>
  </si>
  <si>
    <t>S92</t>
  </si>
  <si>
    <t>(998793.8+190)/(2)=499491.9</t>
  </si>
  <si>
    <t>(37+37)/(2)=37</t>
  </si>
  <si>
    <t>(37+186)/(2)=111.5</t>
  </si>
  <si>
    <t>(37+214)/(2)=125.5</t>
  </si>
  <si>
    <t>(37+999203.8)/(2)=499620.4</t>
  </si>
  <si>
    <t>(37+108)/(2)=72.5</t>
  </si>
  <si>
    <t>(37+118)/(2)=77.5</t>
  </si>
  <si>
    <t>S93</t>
  </si>
  <si>
    <t>(998792.8+189)/(2)=499490.9</t>
  </si>
  <si>
    <t>(36+36)/(2)=36</t>
  </si>
  <si>
    <t>(36+185)/(2)=110.5</t>
  </si>
  <si>
    <t>(36+213)/(2)=124.5</t>
  </si>
  <si>
    <t>(36+999202.8)/(2)=499619.4</t>
  </si>
  <si>
    <t>(36+107)/(2)=71.5</t>
  </si>
  <si>
    <t>(36+117)/(2)=76.5</t>
  </si>
  <si>
    <t>S94</t>
  </si>
  <si>
    <t>(998791.8+188)/(2)=499489.9</t>
  </si>
  <si>
    <t>(35+35)/(2)=35</t>
  </si>
  <si>
    <t>(35+184)/(2)=109.5</t>
  </si>
  <si>
    <t>(35+212)/(2)=123.5</t>
  </si>
  <si>
    <t>(35+999201.8)/(2)=499618.4</t>
  </si>
  <si>
    <t>(35+106)/(2)=70.5</t>
  </si>
  <si>
    <t>(35+116)/(2)=75.5</t>
  </si>
  <si>
    <t>S95</t>
  </si>
  <si>
    <t>(998790.8+187)/(2)=499488.9</t>
  </si>
  <si>
    <t>(34+34)/(2)=34</t>
  </si>
  <si>
    <t>(34+183)/(2)=108.5</t>
  </si>
  <si>
    <t>(34+211)/(2)=122.5</t>
  </si>
  <si>
    <t>(34+999200.8)/(2)=499617.4</t>
  </si>
  <si>
    <t>(34+105)/(2)=69.5</t>
  </si>
  <si>
    <t>(34+115)/(2)=74.5</t>
  </si>
  <si>
    <t>S96</t>
  </si>
  <si>
    <t>(998789.8+186)/(2)=499487.9</t>
  </si>
  <si>
    <t>(33+33)/(2)=33</t>
  </si>
  <si>
    <t>(33+182)/(2)=107.5</t>
  </si>
  <si>
    <t>(33+210)/(2)=121.5</t>
  </si>
  <si>
    <t>(33+999199.8)/(2)=499616.4</t>
  </si>
  <si>
    <t>(33+104)/(2)=68.5</t>
  </si>
  <si>
    <t>(33+114)/(2)=73.5</t>
  </si>
  <si>
    <t>S97</t>
  </si>
  <si>
    <t>(998788.8+185)/(2)=499486.9</t>
  </si>
  <si>
    <t>(32+32)/(2)=32</t>
  </si>
  <si>
    <t>(32+181)/(2)=106.5</t>
  </si>
  <si>
    <t>(32+209)/(2)=120.5</t>
  </si>
  <si>
    <t>(32+999198.8)/(2)=499615.4</t>
  </si>
  <si>
    <t>(32+103)/(2)=67.5</t>
  </si>
  <si>
    <t>(32+113)/(2)=72.5</t>
  </si>
  <si>
    <t>S98</t>
  </si>
  <si>
    <t>(998787.8+184)/(2)=499485.9</t>
  </si>
  <si>
    <t>(31+31)/(2)=31</t>
  </si>
  <si>
    <t>(31+180)/(2)=105.5</t>
  </si>
  <si>
    <t>(31+208)/(2)=119.5</t>
  </si>
  <si>
    <t>(31+999197.8)/(2)=499614.4</t>
  </si>
  <si>
    <t>(31+102)/(2)=66.5</t>
  </si>
  <si>
    <t>(31+112)/(2)=71.5</t>
  </si>
  <si>
    <t>S99</t>
  </si>
  <si>
    <t>(998786.8+183)/(2)=499484.9</t>
  </si>
  <si>
    <t>(30+30)/(2)=30</t>
  </si>
  <si>
    <t>(30+179)/(2)=104.5</t>
  </si>
  <si>
    <t>(30+207)/(2)=118.5</t>
  </si>
  <si>
    <t>(30+999196.8)/(2)=499613.4</t>
  </si>
  <si>
    <t>(30+101)/(2)=65.5</t>
  </si>
  <si>
    <t>(30+111)/(2)=70.5</t>
  </si>
  <si>
    <t>S100</t>
  </si>
  <si>
    <t>(998785.8+182)/(2)=499483.9</t>
  </si>
  <si>
    <t>(29+29)/(2)=29</t>
  </si>
  <si>
    <t>(29+178)/(2)=103.5</t>
  </si>
  <si>
    <t>(29+206)/(2)=117.5</t>
  </si>
  <si>
    <t>(29+999195.8)/(2)=499612.4</t>
  </si>
  <si>
    <t>(29+100)/(2)=64.5</t>
  </si>
  <si>
    <t>(29+110)/(2)=69.5</t>
  </si>
  <si>
    <t>S101</t>
  </si>
  <si>
    <t>(998784.8+181)/(2)=499482.9</t>
  </si>
  <si>
    <t>(28+28)/(2)=28</t>
  </si>
  <si>
    <t>(28+177)/(2)=102.5</t>
  </si>
  <si>
    <t>(28+205)/(2)=116.5</t>
  </si>
  <si>
    <t>(28+999194.8)/(2)=499611.4</t>
  </si>
  <si>
    <t>(28+99)/(2)=63.5</t>
  </si>
  <si>
    <t>(28+109)/(2)=68.5</t>
  </si>
  <si>
    <t>S102</t>
  </si>
  <si>
    <t>(998783.8+180)/(2)=499481.9</t>
  </si>
  <si>
    <t>(27+27)/(2)=27</t>
  </si>
  <si>
    <t>(27+176)/(2)=101.5</t>
  </si>
  <si>
    <t>(27+204)/(2)=115.5</t>
  </si>
  <si>
    <t>(27+999193.8)/(2)=499610.4</t>
  </si>
  <si>
    <t>(27+98)/(2)=62.5</t>
  </si>
  <si>
    <t>(27+108)/(2)=67.5</t>
  </si>
  <si>
    <t>S103</t>
  </si>
  <si>
    <t>(998782.8+179)/(2)=499480.9</t>
  </si>
  <si>
    <t>(26+26)/(2)=26</t>
  </si>
  <si>
    <t>(26+175)/(2)=100.5</t>
  </si>
  <si>
    <t>(26+203)/(2)=114.5</t>
  </si>
  <si>
    <t>(26+999192.8)/(2)=499609.4</t>
  </si>
  <si>
    <t>(26+97)/(2)=61.5</t>
  </si>
  <si>
    <t>(26+107)/(2)=66.5</t>
  </si>
  <si>
    <t>S104</t>
  </si>
  <si>
    <t>(998781.8+178)/(2)=499479.9</t>
  </si>
  <si>
    <t>(25+25)/(2)=25</t>
  </si>
  <si>
    <t>(25+174)/(2)=99.5</t>
  </si>
  <si>
    <t>(25+202)/(2)=113.5</t>
  </si>
  <si>
    <t>(25+999191.8)/(2)=499608.4</t>
  </si>
  <si>
    <t>(25+96)/(2)=60.5</t>
  </si>
  <si>
    <t>(25+106)/(2)=65.5</t>
  </si>
  <si>
    <t>S105</t>
  </si>
  <si>
    <t>(998780.8+177)/(2)=499478.9</t>
  </si>
  <si>
    <t>(24+24)/(2)=24</t>
  </si>
  <si>
    <t>(24+173)/(2)=98.5</t>
  </si>
  <si>
    <t>(24+201)/(2)=112.5</t>
  </si>
  <si>
    <t>(24+999190.8)/(2)=499607.4</t>
  </si>
  <si>
    <t>(24+95)/(2)=59.5</t>
  </si>
  <si>
    <t>(24+105)/(2)=64.5</t>
  </si>
  <si>
    <t>S106</t>
  </si>
  <si>
    <t>(998779.8+176)/(2)=499477.9</t>
  </si>
  <si>
    <t>(23+23)/(2)=23</t>
  </si>
  <si>
    <t>(23+172)/(2)=97.5</t>
  </si>
  <si>
    <t>(23+200)/(2)=111.5</t>
  </si>
  <si>
    <t>(23+999189.8)/(2)=499606.4</t>
  </si>
  <si>
    <t>(23+94)/(2)=58.5</t>
  </si>
  <si>
    <t>(23+104)/(2)=63.5</t>
  </si>
  <si>
    <t>S107</t>
  </si>
  <si>
    <t>(998778.8+175)/(2)=499476.9</t>
  </si>
  <si>
    <t>(22+22)/(2)=22</t>
  </si>
  <si>
    <t>(22+171)/(2)=96.5</t>
  </si>
  <si>
    <t>(22+199)/(2)=110.5</t>
  </si>
  <si>
    <t>(22+999188.8)/(2)=499605.4</t>
  </si>
  <si>
    <t>(22+93)/(2)=57.5</t>
  </si>
  <si>
    <t>(22+103)/(2)=62.5</t>
  </si>
  <si>
    <t>S108</t>
  </si>
  <si>
    <t>(998777.8+174)/(2)=499475.9</t>
  </si>
  <si>
    <t>(21+21)/(2)=21</t>
  </si>
  <si>
    <t>(21+170)/(2)=95.5</t>
  </si>
  <si>
    <t>(21+198)/(2)=109.5</t>
  </si>
  <si>
    <t>(21+999187.8)/(2)=499604.4</t>
  </si>
  <si>
    <t>(21+92)/(2)=56.5</t>
  </si>
  <si>
    <t>(21+102)/(2)=61.5</t>
  </si>
  <si>
    <t>S109</t>
  </si>
  <si>
    <t>(998776.8+173)/(2)=499474.9</t>
  </si>
  <si>
    <t>(20+20)/(2)=20</t>
  </si>
  <si>
    <t>(20+169)/(2)=94.5</t>
  </si>
  <si>
    <t>(20+197)/(2)=108.5</t>
  </si>
  <si>
    <t>(20+999186.8)/(2)=499603.4</t>
  </si>
  <si>
    <t>(20+91)/(2)=55.5</t>
  </si>
  <si>
    <t>(20+101)/(2)=60.5</t>
  </si>
  <si>
    <t>S110</t>
  </si>
  <si>
    <t>(998775.8+172)/(2)=499473.9</t>
  </si>
  <si>
    <t>(19+19)/(2)=19</t>
  </si>
  <si>
    <t>(19+168)/(2)=93.5</t>
  </si>
  <si>
    <t>(19+196)/(2)=107.5</t>
  </si>
  <si>
    <t>(19+999185.8)/(2)=499602.4</t>
  </si>
  <si>
    <t>(19+90)/(2)=54.5</t>
  </si>
  <si>
    <t>(19+100)/(2)=59.5</t>
  </si>
  <si>
    <t>S111</t>
  </si>
  <si>
    <t>(998774.8+171)/(2)=499472.9</t>
  </si>
  <si>
    <t>(18+18)/(2)=18</t>
  </si>
  <si>
    <t>(18+167)/(2)=92.5</t>
  </si>
  <si>
    <t>(18+195)/(2)=106.5</t>
  </si>
  <si>
    <t>(18+999184.8)/(2)=499601.4</t>
  </si>
  <si>
    <t>(18+89)/(2)=53.5</t>
  </si>
  <si>
    <t>(18+99)/(2)=58.5</t>
  </si>
  <si>
    <t>S112</t>
  </si>
  <si>
    <t>(998773.8+170)/(2)=499471.9</t>
  </si>
  <si>
    <t>(17+17)/(2)=17</t>
  </si>
  <si>
    <t>(17+166)/(2)=91.5</t>
  </si>
  <si>
    <t>(17+194)/(2)=105.5</t>
  </si>
  <si>
    <t>(17+999183.8)/(2)=499600.4</t>
  </si>
  <si>
    <t>(17+88)/(2)=52.5</t>
  </si>
  <si>
    <t>(17+98)/(2)=57.5</t>
  </si>
  <si>
    <t>S113</t>
  </si>
  <si>
    <t>(998772.8+169)/(2)=499470.9</t>
  </si>
  <si>
    <t>(16+16)/(2)=16</t>
  </si>
  <si>
    <t>(16+165)/(2)=90.5</t>
  </si>
  <si>
    <t>(16+193)/(2)=104.5</t>
  </si>
  <si>
    <t>(16+999182.8)/(2)=499599.4</t>
  </si>
  <si>
    <t>(16+87)/(2)=51.5</t>
  </si>
  <si>
    <t>(16+97)/(2)=56.5</t>
  </si>
  <si>
    <t>S114</t>
  </si>
  <si>
    <t>(998771.8+168)/(2)=499469.9</t>
  </si>
  <si>
    <t>(15+15)/(2)=15</t>
  </si>
  <si>
    <t>(15+164)/(2)=89.5</t>
  </si>
  <si>
    <t>(15+192)/(2)=103.5</t>
  </si>
  <si>
    <t>(15+999181.8)/(2)=499598.4</t>
  </si>
  <si>
    <t>(15+86)/(2)=50.5</t>
  </si>
  <si>
    <t>(15+45)/(2)=30</t>
  </si>
  <si>
    <t>S115</t>
  </si>
  <si>
    <t>(998770.8+167)/(2)=499468.9</t>
  </si>
  <si>
    <t>(14+14)/(2)=14</t>
  </si>
  <si>
    <t>(14+163)/(2)=88.5</t>
  </si>
  <si>
    <t>(14+191)/(2)=102.5</t>
  </si>
  <si>
    <t>(14+999180.8)/(2)=499597.4</t>
  </si>
  <si>
    <t>(14+85)/(2)=49.5</t>
  </si>
  <si>
    <t>(14+44)/(2)=29</t>
  </si>
  <si>
    <t>S116</t>
  </si>
  <si>
    <t>(998769.8+166)/(2)=499467.9</t>
  </si>
  <si>
    <t>(13+13)/(2)=13</t>
  </si>
  <si>
    <t>(13+151)/(2)=82</t>
  </si>
  <si>
    <t>(13+190)/(2)=101.5</t>
  </si>
  <si>
    <t>(13+999179.8)/(2)=499596.4</t>
  </si>
  <si>
    <t>(13+84)/(2)=48.5</t>
  </si>
  <si>
    <t>(13+43)/(2)=28</t>
  </si>
  <si>
    <t>S117</t>
  </si>
  <si>
    <t>(998768.8+165)/(2)=499466.9</t>
  </si>
  <si>
    <t>(12+12)/(2)=12</t>
  </si>
  <si>
    <t>(12+150)/(2)=81</t>
  </si>
  <si>
    <t>(12+189)/(2)=100.5</t>
  </si>
  <si>
    <t>(12+999178.8)/(2)=499595.4</t>
  </si>
  <si>
    <t>(12+83)/(2)=47.5</t>
  </si>
  <si>
    <t>(12+42)/(2)=27</t>
  </si>
  <si>
    <t>S118</t>
  </si>
  <si>
    <t>(998767.8+164)/(2)=499465.9</t>
  </si>
  <si>
    <t>(11+11)/(2)=11</t>
  </si>
  <si>
    <t>(11+149)/(2)=80</t>
  </si>
  <si>
    <t>(11+188)/(2)=99.5</t>
  </si>
  <si>
    <t>(11+999177.8)/(2)=499594.4</t>
  </si>
  <si>
    <t>(11+82)/(2)=46.5</t>
  </si>
  <si>
    <t>(11+41)/(2)=26</t>
  </si>
  <si>
    <t>S119</t>
  </si>
  <si>
    <t>(998766.8+163)/(2)=499464.9</t>
  </si>
  <si>
    <t>(10+10)/(2)=10</t>
  </si>
  <si>
    <t>(10+148)/(2)=79</t>
  </si>
  <si>
    <t>(10+187)/(2)=98.5</t>
  </si>
  <si>
    <t>(10+999176.8)/(2)=499593.4</t>
  </si>
  <si>
    <t>(10+81)/(2)=45.5</t>
  </si>
  <si>
    <t>(10+40)/(2)=25</t>
  </si>
  <si>
    <t>S120</t>
  </si>
  <si>
    <t>(998765.8+162)/(2)=499463.9</t>
  </si>
  <si>
    <t>(9+9)/(2)=9</t>
  </si>
  <si>
    <t>(9+147)/(2)=78</t>
  </si>
  <si>
    <t>(9+186)/(2)=97.5</t>
  </si>
  <si>
    <t>(9+999175.8)/(2)=499592.4</t>
  </si>
  <si>
    <t>(9+80)/(2)=44.5</t>
  </si>
  <si>
    <t>(9+39)/(2)=24</t>
  </si>
  <si>
    <t>S121</t>
  </si>
  <si>
    <t>(998764.8+8)/(2)=499386.4</t>
  </si>
  <si>
    <t>(8+8)/(2)=8</t>
  </si>
  <si>
    <t>(8+185)/(2)=96.5</t>
  </si>
  <si>
    <t>(8+999174.8)/(2)=499591.4</t>
  </si>
  <si>
    <t>(8+38)/(2)=23</t>
  </si>
  <si>
    <t>S122</t>
  </si>
  <si>
    <t>(998763.8+7)/(2)=499385.4</t>
  </si>
  <si>
    <t>(7+7)/(2)=7</t>
  </si>
  <si>
    <t>(7+999173.8)/(2)=499590.4</t>
  </si>
  <si>
    <t>(7+37)/(2)=22</t>
  </si>
  <si>
    <t>S123</t>
  </si>
  <si>
    <t>(998762.8+6)/(2)=499384.4</t>
  </si>
  <si>
    <t>(6+6)/(2)=6</t>
  </si>
  <si>
    <t>(6+999172.8)/(2)=499589.4</t>
  </si>
  <si>
    <t>S124</t>
  </si>
  <si>
    <t>(998761.8+5)/(2)=499383.4</t>
  </si>
  <si>
    <t>(5+5)/(2)=5</t>
  </si>
  <si>
    <t>(5+998937.8)/(2)=499471.4</t>
  </si>
  <si>
    <t>S125</t>
  </si>
  <si>
    <t>(998760.8+4)/(2)=499382.4</t>
  </si>
  <si>
    <t>(4+4)/(2)=4</t>
  </si>
  <si>
    <t>(4+998936.8)/(2)=499470.4</t>
  </si>
  <si>
    <t>S126</t>
  </si>
  <si>
    <t>(998759.8+3)/(2)=499381.4</t>
  </si>
  <si>
    <t>(3+3)/(2)=3</t>
  </si>
  <si>
    <t>(3+998935.8)/(2)=499469.4</t>
  </si>
  <si>
    <t>S127</t>
  </si>
  <si>
    <t>(998758.8+2)/(2)=499380.4</t>
  </si>
  <si>
    <t>(2+2)/(2)=2</t>
  </si>
  <si>
    <t>(2+998934.8)/(2)=499468.4</t>
  </si>
  <si>
    <t>S128</t>
  </si>
  <si>
    <t>(998757.8+1)/(2)=499379.4</t>
  </si>
  <si>
    <t>(1+1)/(2)=1</t>
  </si>
  <si>
    <t>(1+998933.8)/(2)=499467.4</t>
  </si>
  <si>
    <t>S129</t>
  </si>
  <si>
    <t>(998756.8+0)/(2)=499378.4</t>
  </si>
  <si>
    <t>(0+0)/(2)=0</t>
  </si>
  <si>
    <t>(0+998871.8)/(2)=499435.9</t>
  </si>
  <si>
    <t>Lépcsôk(2)</t>
  </si>
  <si>
    <t>COCO:Y0</t>
  </si>
  <si>
    <t>Becslés</t>
  </si>
  <si>
    <t>Tény+0</t>
  </si>
  <si>
    <t>Delta</t>
  </si>
  <si>
    <t>Delta/Tény</t>
  </si>
  <si>
    <t>S1 összeg:</t>
  </si>
  <si>
    <t>S129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</si>
  <si>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</si>
  <si>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</si>
  <si>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</si>
  <si>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</si>
  <si>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</si>
  <si>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</si>
  <si>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</si>
  <si>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1.72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</si>
  <si>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1.4 mp (0.02 p)</t>
    </r>
  </si>
  <si>
    <t>regression</t>
  </si>
  <si>
    <t>Estimation</t>
  </si>
  <si>
    <t>difference</t>
  </si>
  <si>
    <t>error</t>
  </si>
  <si>
    <t>average</t>
  </si>
  <si>
    <t>rank</t>
  </si>
  <si>
    <t>max</t>
  </si>
  <si>
    <t>min</t>
  </si>
  <si>
    <t>benchmark1a</t>
  </si>
  <si>
    <t>benchmark1b</t>
  </si>
  <si>
    <t>benchmark1c</t>
  </si>
  <si>
    <t>COCOY0</t>
  </si>
  <si>
    <t>slopes</t>
  </si>
  <si>
    <t>competition</t>
  </si>
  <si>
    <t>&lt;--benchmark0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</si>
</sst>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€-2]\ #,##0;[Red]\-[$€-2]\ #,##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3" fontId="0" fillId="0" borderId="0" xfId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3" fillId="0" borderId="0" xfId="3"/>
    <xf numFmtId="0" fontId="10" fillId="0" borderId="0" xfId="0" applyFont="1"/>
    <xf numFmtId="43" fontId="2" fillId="0" borderId="0" xfId="1" applyFont="1"/>
    <xf numFmtId="0" fontId="0" fillId="8" borderId="0" xfId="0" applyFill="1"/>
    <xf numFmtId="0" fontId="0" fillId="8" borderId="4" xfId="0" applyFill="1" applyBorder="1"/>
    <xf numFmtId="1" fontId="0" fillId="0" borderId="0" xfId="0" applyNumberFormat="1"/>
    <xf numFmtId="0" fontId="0" fillId="9" borderId="0" xfId="0" applyFill="1"/>
    <xf numFmtId="0" fontId="2" fillId="0" borderId="0" xfId="0" applyFont="1"/>
    <xf numFmtId="0" fontId="0" fillId="10" borderId="0" xfId="0" applyFill="1"/>
    <xf numFmtId="9" fontId="0" fillId="0" borderId="0" xfId="2" applyFont="1"/>
    <xf numFmtId="43" fontId="1" fillId="0" borderId="0" xfId="1" applyFont="1"/>
  </cellXfs>
  <cellStyles count="4">
    <cellStyle name="Ezres" xfId="1" builtinId="3"/>
    <cellStyle name="Hivatkozás" xfId="3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34</xdr:col>
      <xdr:colOff>76200</xdr:colOff>
      <xdr:row>3</xdr:row>
      <xdr:rowOff>12915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1BBADFD-3993-7117-8714-92A4F8955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sanc\Desktop\2017_TUR_129.xlsx" TargetMode="External"/><Relationship Id="rId1" Type="http://schemas.openxmlformats.org/officeDocument/2006/relationships/externalLinkPath" Target="2017_TUR_12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sanc\Desktop\2019_TUR_129.xlsx" TargetMode="External"/><Relationship Id="rId1" Type="http://schemas.openxmlformats.org/officeDocument/2006/relationships/externalLinkPath" Target="2019_TUR_1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nka2"/>
      <sheetName val="Munka1"/>
      <sheetName val="FILTERES"/>
      <sheetName val="Munka1 (2)"/>
      <sheetName val="Munka6"/>
      <sheetName val="Munka5"/>
      <sheetName val="Munka4"/>
    </sheetNames>
    <sheetDataSet>
      <sheetData sheetId="0"/>
      <sheetData sheetId="1">
        <row r="2">
          <cell r="F2">
            <v>168236</v>
          </cell>
          <cell r="G2" t="str">
            <v>Deniz Türüç</v>
          </cell>
          <cell r="H2">
            <v>799</v>
          </cell>
          <cell r="I2" t="str">
            <v xml:space="preserve"> TUR </v>
          </cell>
          <cell r="J2" t="str">
            <v>29-01-1993</v>
          </cell>
          <cell r="K2">
            <v>23</v>
          </cell>
        </row>
        <row r="3">
          <cell r="F3">
            <v>18018845</v>
          </cell>
          <cell r="G3" t="str">
            <v>Erdem Sen</v>
          </cell>
          <cell r="H3">
            <v>799</v>
          </cell>
          <cell r="I3" t="str">
            <v xml:space="preserve"> TUR </v>
          </cell>
          <cell r="J3" t="str">
            <v>05-01-1989</v>
          </cell>
          <cell r="K3">
            <v>27</v>
          </cell>
        </row>
        <row r="4">
          <cell r="F4">
            <v>27109811</v>
          </cell>
          <cell r="G4" t="str">
            <v>Hasan Kurucay</v>
          </cell>
          <cell r="H4">
            <v>799</v>
          </cell>
          <cell r="I4" t="str">
            <v xml:space="preserve"> TUR </v>
          </cell>
          <cell r="J4" t="str">
            <v>31-08-1997</v>
          </cell>
          <cell r="K4">
            <v>18</v>
          </cell>
        </row>
        <row r="5">
          <cell r="F5">
            <v>28028160</v>
          </cell>
          <cell r="G5" t="str">
            <v>Nadir Çiftçi</v>
          </cell>
          <cell r="H5">
            <v>799</v>
          </cell>
          <cell r="I5" t="str">
            <v xml:space="preserve"> TUR </v>
          </cell>
          <cell r="J5" t="str">
            <v>12-02-1992</v>
          </cell>
          <cell r="K5">
            <v>24</v>
          </cell>
        </row>
        <row r="6">
          <cell r="F6">
            <v>29040319</v>
          </cell>
          <cell r="G6" t="str">
            <v>Emre Okur</v>
          </cell>
          <cell r="H6">
            <v>799</v>
          </cell>
          <cell r="I6" t="str">
            <v xml:space="preserve"> TUR </v>
          </cell>
          <cell r="J6" t="str">
            <v>01-01-1984</v>
          </cell>
          <cell r="K6">
            <v>32</v>
          </cell>
        </row>
        <row r="7">
          <cell r="F7">
            <v>29040321</v>
          </cell>
          <cell r="G7" t="str">
            <v>Caner Osmanpaşa</v>
          </cell>
          <cell r="H7">
            <v>799</v>
          </cell>
          <cell r="I7" t="str">
            <v xml:space="preserve"> TUR </v>
          </cell>
          <cell r="J7" t="str">
            <v>15-01-1988</v>
          </cell>
          <cell r="K7">
            <v>28</v>
          </cell>
        </row>
        <row r="8">
          <cell r="F8">
            <v>29040332</v>
          </cell>
          <cell r="G8" t="str">
            <v>Ömer Ali Şahiner</v>
          </cell>
          <cell r="H8">
            <v>799</v>
          </cell>
          <cell r="I8" t="str">
            <v xml:space="preserve"> TUR </v>
          </cell>
          <cell r="J8" t="str">
            <v>02-01-1992</v>
          </cell>
          <cell r="K8">
            <v>24</v>
          </cell>
        </row>
        <row r="9">
          <cell r="F9">
            <v>29040414</v>
          </cell>
          <cell r="G9" t="str">
            <v>Hüseyin Çolak</v>
          </cell>
          <cell r="H9">
            <v>799</v>
          </cell>
          <cell r="I9" t="str">
            <v xml:space="preserve"> TUR </v>
          </cell>
          <cell r="J9" t="str">
            <v>15-04-1990</v>
          </cell>
          <cell r="K9">
            <v>26</v>
          </cell>
        </row>
        <row r="10">
          <cell r="F10">
            <v>29040430</v>
          </cell>
          <cell r="G10" t="str">
            <v>Ahmet İlhan Özek</v>
          </cell>
          <cell r="H10">
            <v>799</v>
          </cell>
          <cell r="I10" t="str">
            <v xml:space="preserve"> TUR </v>
          </cell>
          <cell r="J10" t="str">
            <v>01-01-1988</v>
          </cell>
          <cell r="K10">
            <v>28</v>
          </cell>
        </row>
        <row r="11">
          <cell r="F11">
            <v>35012153</v>
          </cell>
          <cell r="G11" t="str">
            <v>Sercan Sararer</v>
          </cell>
          <cell r="H11">
            <v>799</v>
          </cell>
          <cell r="I11" t="str">
            <v xml:space="preserve"> TUR </v>
          </cell>
          <cell r="J11" t="str">
            <v>27-11-1989</v>
          </cell>
          <cell r="K11">
            <v>26</v>
          </cell>
        </row>
        <row r="12">
          <cell r="F12">
            <v>35014012</v>
          </cell>
          <cell r="G12" t="str">
            <v>Deniz Kadah</v>
          </cell>
          <cell r="H12">
            <v>799</v>
          </cell>
          <cell r="I12" t="str">
            <v xml:space="preserve"> TUR </v>
          </cell>
          <cell r="J12" t="str">
            <v>02-03-1986</v>
          </cell>
          <cell r="K12">
            <v>30</v>
          </cell>
        </row>
        <row r="13">
          <cell r="F13">
            <v>35017569</v>
          </cell>
          <cell r="G13" t="str">
            <v>Gökhan Töre</v>
          </cell>
          <cell r="H13">
            <v>799</v>
          </cell>
          <cell r="I13" t="str">
            <v xml:space="preserve"> TUR </v>
          </cell>
          <cell r="J13" t="str">
            <v>20-01-1992</v>
          </cell>
          <cell r="K13">
            <v>24</v>
          </cell>
        </row>
        <row r="14">
          <cell r="F14">
            <v>35018672</v>
          </cell>
          <cell r="G14" t="str">
            <v>Tunay Torun</v>
          </cell>
          <cell r="H14">
            <v>799</v>
          </cell>
          <cell r="I14" t="str">
            <v xml:space="preserve"> TUR </v>
          </cell>
          <cell r="J14" t="str">
            <v>21-04-1990</v>
          </cell>
          <cell r="K14">
            <v>26</v>
          </cell>
        </row>
        <row r="15">
          <cell r="F15">
            <v>35021183</v>
          </cell>
          <cell r="G15" t="str">
            <v>Ömer Şişmanoğlu</v>
          </cell>
          <cell r="H15">
            <v>799</v>
          </cell>
          <cell r="I15" t="str">
            <v xml:space="preserve"> TUR </v>
          </cell>
          <cell r="J15" t="str">
            <v>01-08-1989</v>
          </cell>
          <cell r="K15">
            <v>26</v>
          </cell>
        </row>
        <row r="16">
          <cell r="F16">
            <v>37000449</v>
          </cell>
          <cell r="G16" t="str">
            <v>Aykut Demir</v>
          </cell>
          <cell r="H16">
            <v>799</v>
          </cell>
          <cell r="I16" t="str">
            <v xml:space="preserve"> TUR </v>
          </cell>
          <cell r="J16" t="str">
            <v>22-10-1988</v>
          </cell>
          <cell r="K16">
            <v>27</v>
          </cell>
        </row>
        <row r="17">
          <cell r="F17">
            <v>470867</v>
          </cell>
          <cell r="G17" t="str">
            <v>Ergin Keleş</v>
          </cell>
          <cell r="H17">
            <v>799</v>
          </cell>
          <cell r="I17" t="str">
            <v xml:space="preserve"> TUR </v>
          </cell>
          <cell r="J17" t="str">
            <v>01-01-1987</v>
          </cell>
          <cell r="K17">
            <v>29</v>
          </cell>
        </row>
        <row r="18">
          <cell r="F18">
            <v>470884</v>
          </cell>
          <cell r="G18" t="str">
            <v>Burak Yilmaz</v>
          </cell>
          <cell r="H18">
            <v>799</v>
          </cell>
          <cell r="I18" t="str">
            <v xml:space="preserve"> TUR </v>
          </cell>
          <cell r="J18" t="str">
            <v>15-07-1985</v>
          </cell>
          <cell r="K18">
            <v>30</v>
          </cell>
        </row>
        <row r="19">
          <cell r="F19">
            <v>470897</v>
          </cell>
          <cell r="G19" t="str">
            <v>Mehmet Topal</v>
          </cell>
          <cell r="H19">
            <v>799</v>
          </cell>
          <cell r="I19" t="str">
            <v xml:space="preserve"> TUR </v>
          </cell>
          <cell r="J19" t="str">
            <v>03-03-1986</v>
          </cell>
          <cell r="K19">
            <v>30</v>
          </cell>
        </row>
        <row r="20">
          <cell r="F20">
            <v>5004690</v>
          </cell>
          <cell r="G20" t="str">
            <v>Colin Kazim-Richards</v>
          </cell>
          <cell r="H20">
            <v>799</v>
          </cell>
          <cell r="I20" t="str">
            <v xml:space="preserve"> TUR </v>
          </cell>
          <cell r="J20" t="str">
            <v>26-08-1986</v>
          </cell>
          <cell r="K20">
            <v>29</v>
          </cell>
        </row>
        <row r="21">
          <cell r="F21">
            <v>70002604</v>
          </cell>
          <cell r="G21" t="str">
            <v>Salih Kurşunlu</v>
          </cell>
          <cell r="H21">
            <v>799</v>
          </cell>
          <cell r="I21" t="str">
            <v xml:space="preserve"> TUR </v>
          </cell>
          <cell r="J21" t="str">
            <v>19-05-1988</v>
          </cell>
          <cell r="K21">
            <v>28</v>
          </cell>
        </row>
        <row r="22">
          <cell r="F22">
            <v>70002611</v>
          </cell>
          <cell r="G22" t="str">
            <v>Aydın Karabulut</v>
          </cell>
          <cell r="H22">
            <v>799</v>
          </cell>
          <cell r="I22" t="str">
            <v xml:space="preserve"> TUR </v>
          </cell>
          <cell r="J22" t="str">
            <v>25-01-1988</v>
          </cell>
          <cell r="K22">
            <v>28</v>
          </cell>
        </row>
        <row r="23">
          <cell r="F23">
            <v>70002622</v>
          </cell>
          <cell r="G23" t="str">
            <v>Serdar Aziz</v>
          </cell>
          <cell r="H23">
            <v>799</v>
          </cell>
          <cell r="I23" t="str">
            <v xml:space="preserve"> TUR </v>
          </cell>
          <cell r="J23" t="str">
            <v>23-10-1990</v>
          </cell>
          <cell r="K23">
            <v>25</v>
          </cell>
        </row>
        <row r="24">
          <cell r="F24">
            <v>70002651</v>
          </cell>
          <cell r="G24" t="str">
            <v>Çağlar Birinci</v>
          </cell>
          <cell r="H24">
            <v>799</v>
          </cell>
          <cell r="I24" t="str">
            <v xml:space="preserve"> TUR </v>
          </cell>
          <cell r="J24" t="str">
            <v>02-10-1985</v>
          </cell>
          <cell r="K24">
            <v>30</v>
          </cell>
        </row>
        <row r="25">
          <cell r="F25">
            <v>70002711</v>
          </cell>
          <cell r="G25" t="str">
            <v>Semih Kaya</v>
          </cell>
          <cell r="H25">
            <v>799</v>
          </cell>
          <cell r="I25" t="str">
            <v xml:space="preserve"> TUR </v>
          </cell>
          <cell r="J25" t="str">
            <v>24-02-1991</v>
          </cell>
          <cell r="K25">
            <v>25</v>
          </cell>
        </row>
        <row r="26">
          <cell r="F26">
            <v>70003048</v>
          </cell>
          <cell r="G26" t="str">
            <v>Ersan Gülüm</v>
          </cell>
          <cell r="H26">
            <v>799</v>
          </cell>
          <cell r="I26" t="str">
            <v xml:space="preserve"> TUR </v>
          </cell>
          <cell r="J26" t="str">
            <v>17-05-1987</v>
          </cell>
          <cell r="K26">
            <v>29</v>
          </cell>
        </row>
        <row r="27">
          <cell r="F27">
            <v>70003050</v>
          </cell>
          <cell r="G27" t="str">
            <v>Ahmet Aras</v>
          </cell>
          <cell r="H27">
            <v>799</v>
          </cell>
          <cell r="I27" t="str">
            <v xml:space="preserve"> TUR </v>
          </cell>
          <cell r="J27" t="str">
            <v>13-12-1987</v>
          </cell>
          <cell r="K27">
            <v>28</v>
          </cell>
        </row>
        <row r="28">
          <cell r="F28">
            <v>70003313</v>
          </cell>
          <cell r="G28" t="str">
            <v>Mahmut Tekdemir</v>
          </cell>
          <cell r="H28">
            <v>799</v>
          </cell>
          <cell r="I28" t="str">
            <v xml:space="preserve"> TUR </v>
          </cell>
          <cell r="J28" t="str">
            <v>20-01-1988</v>
          </cell>
          <cell r="K28">
            <v>28</v>
          </cell>
        </row>
        <row r="29">
          <cell r="F29">
            <v>70003349</v>
          </cell>
          <cell r="G29" t="str">
            <v>Seçkin Getbay</v>
          </cell>
          <cell r="H29">
            <v>799</v>
          </cell>
          <cell r="I29" t="str">
            <v xml:space="preserve"> TUR </v>
          </cell>
          <cell r="J29" t="str">
            <v>27-01-1989</v>
          </cell>
          <cell r="K29">
            <v>27</v>
          </cell>
        </row>
        <row r="30">
          <cell r="F30">
            <v>70005998</v>
          </cell>
          <cell r="G30" t="str">
            <v>Mustafa Pektemek</v>
          </cell>
          <cell r="H30">
            <v>799</v>
          </cell>
          <cell r="I30" t="str">
            <v xml:space="preserve"> TUR </v>
          </cell>
          <cell r="J30" t="str">
            <v>11-08-1988</v>
          </cell>
          <cell r="K30">
            <v>27</v>
          </cell>
        </row>
        <row r="31">
          <cell r="F31">
            <v>70007015</v>
          </cell>
          <cell r="G31" t="str">
            <v>Arif Morkaya</v>
          </cell>
          <cell r="H31">
            <v>799</v>
          </cell>
          <cell r="I31" t="str">
            <v xml:space="preserve"> TUR </v>
          </cell>
          <cell r="J31" t="str">
            <v>30-05-1989</v>
          </cell>
          <cell r="K31">
            <v>27</v>
          </cell>
        </row>
        <row r="32">
          <cell r="F32">
            <v>70007245</v>
          </cell>
          <cell r="G32" t="str">
            <v>Sercan Türkeri</v>
          </cell>
          <cell r="H32">
            <v>799</v>
          </cell>
          <cell r="I32" t="str">
            <v xml:space="preserve"> TUR </v>
          </cell>
          <cell r="J32" t="str">
            <v>08-07-1989</v>
          </cell>
          <cell r="K32">
            <v>26</v>
          </cell>
        </row>
        <row r="33">
          <cell r="F33">
            <v>70007251</v>
          </cell>
          <cell r="G33" t="str">
            <v>Berkan Yıldırım</v>
          </cell>
          <cell r="H33">
            <v>799</v>
          </cell>
          <cell r="I33" t="str">
            <v xml:space="preserve"> TUR </v>
          </cell>
          <cell r="J33" t="str">
            <v>20-12-1986</v>
          </cell>
          <cell r="K33">
            <v>29</v>
          </cell>
        </row>
        <row r="34">
          <cell r="F34">
            <v>70007256</v>
          </cell>
          <cell r="G34" t="str">
            <v>Gençer Cansev</v>
          </cell>
          <cell r="H34">
            <v>799</v>
          </cell>
          <cell r="I34" t="str">
            <v xml:space="preserve"> TUR </v>
          </cell>
          <cell r="J34" t="str">
            <v>04-01-1989</v>
          </cell>
          <cell r="K34">
            <v>27</v>
          </cell>
        </row>
        <row r="35">
          <cell r="F35">
            <v>70008137</v>
          </cell>
          <cell r="G35" t="str">
            <v>Yılmaz Özeren</v>
          </cell>
          <cell r="H35">
            <v>799</v>
          </cell>
          <cell r="I35" t="str">
            <v xml:space="preserve"> TUR </v>
          </cell>
          <cell r="J35" t="str">
            <v>27-11-1988</v>
          </cell>
          <cell r="K35">
            <v>27</v>
          </cell>
        </row>
        <row r="36">
          <cell r="F36">
            <v>70008159</v>
          </cell>
          <cell r="G36" t="str">
            <v>Bekir Yılmaz</v>
          </cell>
          <cell r="H36">
            <v>799</v>
          </cell>
          <cell r="I36" t="str">
            <v xml:space="preserve"> TUR </v>
          </cell>
          <cell r="J36" t="str">
            <v>06-03-1988</v>
          </cell>
          <cell r="K36">
            <v>28</v>
          </cell>
        </row>
        <row r="37">
          <cell r="F37">
            <v>70022583</v>
          </cell>
          <cell r="G37" t="str">
            <v>Tayfur Yılmaz</v>
          </cell>
          <cell r="H37">
            <v>799</v>
          </cell>
          <cell r="I37" t="str">
            <v xml:space="preserve"> TUR </v>
          </cell>
          <cell r="J37" t="str">
            <v>26-02-1989</v>
          </cell>
          <cell r="K37">
            <v>27</v>
          </cell>
        </row>
        <row r="38">
          <cell r="F38">
            <v>70022955</v>
          </cell>
          <cell r="G38" t="str">
            <v>Görkem Arslan</v>
          </cell>
          <cell r="H38">
            <v>799</v>
          </cell>
          <cell r="I38" t="str">
            <v xml:space="preserve"> TUR </v>
          </cell>
          <cell r="J38" t="str">
            <v>06-12-1988</v>
          </cell>
          <cell r="K38">
            <v>27</v>
          </cell>
        </row>
        <row r="39">
          <cell r="F39">
            <v>70024090</v>
          </cell>
          <cell r="G39" t="str">
            <v>Taha Yalçıner</v>
          </cell>
          <cell r="H39">
            <v>799</v>
          </cell>
          <cell r="I39" t="str">
            <v xml:space="preserve"> TUR </v>
          </cell>
          <cell r="J39" t="str">
            <v>12-01-1987</v>
          </cell>
          <cell r="K39">
            <v>29</v>
          </cell>
        </row>
        <row r="40">
          <cell r="F40">
            <v>70024242</v>
          </cell>
          <cell r="G40" t="str">
            <v>Sercan Kaya</v>
          </cell>
          <cell r="H40">
            <v>799</v>
          </cell>
          <cell r="I40" t="str">
            <v xml:space="preserve"> TUR </v>
          </cell>
          <cell r="J40" t="str">
            <v>15-03-1988</v>
          </cell>
          <cell r="K40">
            <v>28</v>
          </cell>
        </row>
        <row r="41">
          <cell r="F41">
            <v>70024335</v>
          </cell>
          <cell r="G41" t="str">
            <v>Mansur Çalar</v>
          </cell>
          <cell r="H41">
            <v>799</v>
          </cell>
          <cell r="I41" t="str">
            <v xml:space="preserve"> TUR </v>
          </cell>
          <cell r="J41" t="str">
            <v>24-02-1986</v>
          </cell>
          <cell r="K41">
            <v>30</v>
          </cell>
        </row>
        <row r="42">
          <cell r="F42">
            <v>70024480</v>
          </cell>
          <cell r="G42" t="str">
            <v>Muammer Yıldırım</v>
          </cell>
          <cell r="H42">
            <v>799</v>
          </cell>
          <cell r="I42" t="str">
            <v xml:space="preserve"> TUR </v>
          </cell>
          <cell r="J42" t="str">
            <v>14-09-1990</v>
          </cell>
          <cell r="K42">
            <v>25</v>
          </cell>
        </row>
        <row r="43">
          <cell r="F43">
            <v>70024655</v>
          </cell>
          <cell r="G43" t="str">
            <v>Hakan Arslan</v>
          </cell>
          <cell r="H43">
            <v>799</v>
          </cell>
          <cell r="I43" t="str">
            <v xml:space="preserve"> TUR </v>
          </cell>
          <cell r="J43" t="str">
            <v>18-07-1988</v>
          </cell>
          <cell r="K43">
            <v>27</v>
          </cell>
        </row>
        <row r="44">
          <cell r="F44">
            <v>70031727</v>
          </cell>
          <cell r="G44" t="str">
            <v>Necip Uysal</v>
          </cell>
          <cell r="H44">
            <v>799</v>
          </cell>
          <cell r="I44" t="str">
            <v xml:space="preserve"> TUR </v>
          </cell>
          <cell r="J44" t="str">
            <v>24-01-1991</v>
          </cell>
          <cell r="K44">
            <v>25</v>
          </cell>
        </row>
        <row r="45">
          <cell r="F45">
            <v>70032520</v>
          </cell>
          <cell r="G45" t="str">
            <v>Timur Kosovalı</v>
          </cell>
          <cell r="H45">
            <v>799</v>
          </cell>
          <cell r="I45" t="str">
            <v xml:space="preserve"> TUR </v>
          </cell>
          <cell r="J45" t="str">
            <v>26-01-1990</v>
          </cell>
          <cell r="K45">
            <v>26</v>
          </cell>
        </row>
        <row r="46">
          <cell r="F46">
            <v>70032533</v>
          </cell>
          <cell r="G46" t="str">
            <v>İsmail Köybaşı</v>
          </cell>
          <cell r="H46">
            <v>799</v>
          </cell>
          <cell r="I46" t="str">
            <v xml:space="preserve"> TUR </v>
          </cell>
          <cell r="J46" t="str">
            <v>10-07-1989</v>
          </cell>
          <cell r="K46">
            <v>26</v>
          </cell>
        </row>
        <row r="47">
          <cell r="F47">
            <v>70032844</v>
          </cell>
          <cell r="G47" t="str">
            <v>Müslüm Yelken</v>
          </cell>
          <cell r="H47">
            <v>799</v>
          </cell>
          <cell r="I47" t="str">
            <v xml:space="preserve"> TUR </v>
          </cell>
          <cell r="J47" t="str">
            <v>28-11-1988</v>
          </cell>
          <cell r="K47">
            <v>27</v>
          </cell>
        </row>
        <row r="48">
          <cell r="F48">
            <v>70036307</v>
          </cell>
          <cell r="G48" t="str">
            <v>Alican Karadağ</v>
          </cell>
          <cell r="H48">
            <v>799</v>
          </cell>
          <cell r="I48" t="str">
            <v xml:space="preserve"> TUR </v>
          </cell>
          <cell r="J48" t="str">
            <v>08-01-1990</v>
          </cell>
          <cell r="K48">
            <v>26</v>
          </cell>
        </row>
        <row r="49">
          <cell r="F49">
            <v>70036358</v>
          </cell>
          <cell r="G49" t="str">
            <v>Sakib Aytaç</v>
          </cell>
          <cell r="H49">
            <v>799</v>
          </cell>
          <cell r="I49" t="str">
            <v xml:space="preserve"> TUR </v>
          </cell>
          <cell r="J49" t="str">
            <v>24-11-1991</v>
          </cell>
          <cell r="K49">
            <v>24</v>
          </cell>
        </row>
        <row r="50">
          <cell r="F50">
            <v>70036506</v>
          </cell>
          <cell r="G50" t="str">
            <v>Erdinç Çepoğlu</v>
          </cell>
          <cell r="H50">
            <v>799</v>
          </cell>
          <cell r="I50" t="str">
            <v xml:space="preserve"> TUR </v>
          </cell>
          <cell r="J50" t="str">
            <v>09-05-1990</v>
          </cell>
          <cell r="K50">
            <v>26</v>
          </cell>
        </row>
        <row r="51">
          <cell r="F51">
            <v>70042101</v>
          </cell>
          <cell r="G51" t="str">
            <v>Üstün Bilgi</v>
          </cell>
          <cell r="H51">
            <v>799</v>
          </cell>
          <cell r="I51" t="str">
            <v xml:space="preserve"> TUR </v>
          </cell>
          <cell r="J51" t="str">
            <v>30-05-1988</v>
          </cell>
          <cell r="K51">
            <v>28</v>
          </cell>
        </row>
        <row r="52">
          <cell r="F52">
            <v>70042261</v>
          </cell>
          <cell r="G52" t="str">
            <v>Hasan Güleryüz</v>
          </cell>
          <cell r="H52">
            <v>799</v>
          </cell>
          <cell r="I52" t="str">
            <v xml:space="preserve"> TUR </v>
          </cell>
          <cell r="J52" t="str">
            <v>31-12-1986</v>
          </cell>
          <cell r="K52">
            <v>29</v>
          </cell>
        </row>
        <row r="53">
          <cell r="F53">
            <v>70045971</v>
          </cell>
          <cell r="G53" t="str">
            <v>Metin Yüksel</v>
          </cell>
          <cell r="H53">
            <v>799</v>
          </cell>
          <cell r="I53" t="str">
            <v xml:space="preserve"> TUR </v>
          </cell>
          <cell r="J53" t="str">
            <v>08-03-1990</v>
          </cell>
          <cell r="K53">
            <v>26</v>
          </cell>
        </row>
        <row r="54">
          <cell r="F54">
            <v>70045998</v>
          </cell>
          <cell r="G54" t="str">
            <v>Abdülaziz Demircan</v>
          </cell>
          <cell r="H54">
            <v>799</v>
          </cell>
          <cell r="I54" t="str">
            <v xml:space="preserve"> TUR </v>
          </cell>
          <cell r="J54" t="str">
            <v>05-02-1991</v>
          </cell>
          <cell r="K54">
            <v>25</v>
          </cell>
        </row>
        <row r="55">
          <cell r="F55">
            <v>70046567</v>
          </cell>
          <cell r="G55" t="str">
            <v>Şaban Genişyürek</v>
          </cell>
          <cell r="H55">
            <v>799</v>
          </cell>
          <cell r="I55" t="str">
            <v xml:space="preserve"> TUR </v>
          </cell>
          <cell r="J55" t="str">
            <v>03-01-1986</v>
          </cell>
          <cell r="K55">
            <v>30</v>
          </cell>
        </row>
        <row r="56">
          <cell r="F56">
            <v>70046605</v>
          </cell>
          <cell r="G56" t="str">
            <v>Çağrı Ortakaya</v>
          </cell>
          <cell r="H56">
            <v>799</v>
          </cell>
          <cell r="I56" t="str">
            <v xml:space="preserve"> TUR </v>
          </cell>
          <cell r="J56" t="str">
            <v>24-04-1989</v>
          </cell>
          <cell r="K56">
            <v>27</v>
          </cell>
        </row>
        <row r="57">
          <cell r="F57">
            <v>70048085</v>
          </cell>
          <cell r="G57" t="str">
            <v>Mustafa Akbaş</v>
          </cell>
          <cell r="H57">
            <v>799</v>
          </cell>
          <cell r="I57" t="str">
            <v xml:space="preserve"> TUR </v>
          </cell>
          <cell r="J57" t="str">
            <v>30-05-1990</v>
          </cell>
          <cell r="K57">
            <v>26</v>
          </cell>
        </row>
        <row r="58">
          <cell r="F58">
            <v>70052880</v>
          </cell>
          <cell r="G58" t="str">
            <v>İbrahim Yılmaz</v>
          </cell>
          <cell r="H58">
            <v>799</v>
          </cell>
          <cell r="I58" t="str">
            <v xml:space="preserve"> TUR </v>
          </cell>
          <cell r="J58" t="str">
            <v>06-02-1994</v>
          </cell>
          <cell r="K58">
            <v>22</v>
          </cell>
        </row>
        <row r="59">
          <cell r="F59">
            <v>70052902</v>
          </cell>
          <cell r="G59" t="str">
            <v>Onur Demir</v>
          </cell>
          <cell r="H59">
            <v>799</v>
          </cell>
          <cell r="I59" t="str">
            <v xml:space="preserve"> TUR </v>
          </cell>
          <cell r="J59" t="str">
            <v>10-10-1991</v>
          </cell>
          <cell r="K59">
            <v>24</v>
          </cell>
        </row>
        <row r="60">
          <cell r="F60">
            <v>70052963</v>
          </cell>
          <cell r="G60" t="str">
            <v>Onur Ergün</v>
          </cell>
          <cell r="H60">
            <v>799</v>
          </cell>
          <cell r="I60" t="str">
            <v xml:space="preserve"> TUR </v>
          </cell>
          <cell r="J60" t="str">
            <v>15-11-1992</v>
          </cell>
          <cell r="K60">
            <v>23</v>
          </cell>
        </row>
        <row r="61">
          <cell r="F61">
            <v>70053356</v>
          </cell>
          <cell r="G61" t="str">
            <v>Abdulkadir Özdemir</v>
          </cell>
          <cell r="H61">
            <v>799</v>
          </cell>
          <cell r="I61" t="str">
            <v xml:space="preserve"> TUR </v>
          </cell>
          <cell r="J61" t="str">
            <v>25-03-1991</v>
          </cell>
          <cell r="K61">
            <v>25</v>
          </cell>
        </row>
        <row r="62">
          <cell r="F62">
            <v>70055612</v>
          </cell>
          <cell r="G62" t="str">
            <v>Selim Ay</v>
          </cell>
          <cell r="H62">
            <v>799</v>
          </cell>
          <cell r="I62" t="str">
            <v xml:space="preserve"> TUR </v>
          </cell>
          <cell r="J62" t="str">
            <v>31-07-1991</v>
          </cell>
          <cell r="K62">
            <v>24</v>
          </cell>
        </row>
        <row r="63">
          <cell r="F63">
            <v>70055659</v>
          </cell>
          <cell r="G63" t="str">
            <v>Bülent Cevahir</v>
          </cell>
          <cell r="H63">
            <v>799</v>
          </cell>
          <cell r="I63" t="str">
            <v xml:space="preserve"> TUR </v>
          </cell>
          <cell r="J63" t="str">
            <v>13-02-1992</v>
          </cell>
          <cell r="K63">
            <v>24</v>
          </cell>
        </row>
        <row r="64">
          <cell r="F64">
            <v>70056040</v>
          </cell>
          <cell r="G64" t="str">
            <v>Erkan Kaş</v>
          </cell>
          <cell r="H64">
            <v>799</v>
          </cell>
          <cell r="I64" t="str">
            <v xml:space="preserve"> TUR </v>
          </cell>
          <cell r="J64" t="str">
            <v>10-09-1991</v>
          </cell>
          <cell r="K64">
            <v>24</v>
          </cell>
        </row>
        <row r="65">
          <cell r="F65">
            <v>70056560</v>
          </cell>
          <cell r="G65" t="str">
            <v>Aytaç Kara</v>
          </cell>
          <cell r="H65">
            <v>799</v>
          </cell>
          <cell r="I65" t="str">
            <v xml:space="preserve"> TUR </v>
          </cell>
          <cell r="J65" t="str">
            <v>23-03-1993</v>
          </cell>
          <cell r="K65">
            <v>23</v>
          </cell>
        </row>
        <row r="66">
          <cell r="F66">
            <v>70056719</v>
          </cell>
          <cell r="G66" t="str">
            <v>Okan Deniz</v>
          </cell>
          <cell r="H66">
            <v>799</v>
          </cell>
          <cell r="I66" t="str">
            <v xml:space="preserve"> TUR </v>
          </cell>
          <cell r="J66" t="str">
            <v>20-05-1994</v>
          </cell>
          <cell r="K66">
            <v>22</v>
          </cell>
        </row>
        <row r="67">
          <cell r="F67">
            <v>70056729</v>
          </cell>
          <cell r="G67" t="str">
            <v>Yıldıray Koçal</v>
          </cell>
          <cell r="H67">
            <v>799</v>
          </cell>
          <cell r="I67" t="str">
            <v xml:space="preserve"> TUR </v>
          </cell>
          <cell r="J67" t="str">
            <v>15-11-1990</v>
          </cell>
          <cell r="K67">
            <v>25</v>
          </cell>
        </row>
        <row r="68">
          <cell r="F68">
            <v>70056874</v>
          </cell>
          <cell r="G68" t="str">
            <v>Yusuf Abdioğlu</v>
          </cell>
          <cell r="H68">
            <v>799</v>
          </cell>
          <cell r="I68" t="str">
            <v xml:space="preserve"> TUR </v>
          </cell>
          <cell r="J68" t="str">
            <v>14-10-1989</v>
          </cell>
          <cell r="K68">
            <v>26</v>
          </cell>
        </row>
        <row r="69">
          <cell r="F69">
            <v>70057322</v>
          </cell>
          <cell r="G69" t="str">
            <v>Oğuz Ceylan</v>
          </cell>
          <cell r="H69">
            <v>799</v>
          </cell>
          <cell r="I69" t="str">
            <v xml:space="preserve"> TUR </v>
          </cell>
          <cell r="J69" t="str">
            <v>15-12-1990</v>
          </cell>
          <cell r="K69">
            <v>25</v>
          </cell>
        </row>
        <row r="70">
          <cell r="F70">
            <v>70057965</v>
          </cell>
          <cell r="G70" t="str">
            <v>İsmail Ünsal</v>
          </cell>
          <cell r="H70">
            <v>799</v>
          </cell>
          <cell r="I70" t="str">
            <v xml:space="preserve"> TUR </v>
          </cell>
          <cell r="J70" t="str">
            <v>06-08-1994</v>
          </cell>
          <cell r="K70">
            <v>21</v>
          </cell>
        </row>
        <row r="71">
          <cell r="F71">
            <v>70058740</v>
          </cell>
          <cell r="G71" t="str">
            <v>Emre Gültekin</v>
          </cell>
          <cell r="H71">
            <v>799</v>
          </cell>
          <cell r="I71" t="str">
            <v xml:space="preserve"> TUR </v>
          </cell>
          <cell r="J71" t="str">
            <v>12-03-1993</v>
          </cell>
          <cell r="K71">
            <v>23</v>
          </cell>
        </row>
        <row r="72">
          <cell r="F72">
            <v>70058759</v>
          </cell>
          <cell r="G72" t="str">
            <v>Tolga Ünlü</v>
          </cell>
          <cell r="H72">
            <v>799</v>
          </cell>
          <cell r="I72" t="str">
            <v xml:space="preserve"> TUR </v>
          </cell>
          <cell r="J72" t="str">
            <v>10-09-1989</v>
          </cell>
          <cell r="K72">
            <v>26</v>
          </cell>
        </row>
        <row r="73">
          <cell r="F73">
            <v>70062993</v>
          </cell>
          <cell r="G73" t="str">
            <v>Abdülkerim Bardakcı</v>
          </cell>
          <cell r="H73">
            <v>799</v>
          </cell>
          <cell r="I73" t="str">
            <v xml:space="preserve"> TUR </v>
          </cell>
          <cell r="J73" t="str">
            <v>07-09-1994</v>
          </cell>
          <cell r="K73">
            <v>21</v>
          </cell>
        </row>
        <row r="74">
          <cell r="F74">
            <v>70063128</v>
          </cell>
          <cell r="G74" t="str">
            <v>Maksut Taşkıran</v>
          </cell>
          <cell r="H74">
            <v>799</v>
          </cell>
          <cell r="I74" t="str">
            <v xml:space="preserve"> TUR </v>
          </cell>
          <cell r="J74" t="str">
            <v>15-02-1995</v>
          </cell>
          <cell r="K74">
            <v>21</v>
          </cell>
        </row>
        <row r="75">
          <cell r="F75">
            <v>70063141</v>
          </cell>
          <cell r="G75" t="str">
            <v>Sami Can Keskin</v>
          </cell>
          <cell r="H75">
            <v>799</v>
          </cell>
          <cell r="I75" t="str">
            <v xml:space="preserve"> TUR </v>
          </cell>
          <cell r="J75" t="str">
            <v>14-08-1993</v>
          </cell>
          <cell r="K75">
            <v>22</v>
          </cell>
        </row>
        <row r="76">
          <cell r="F76">
            <v>70063195</v>
          </cell>
          <cell r="G76" t="str">
            <v>Okan Kocuk</v>
          </cell>
          <cell r="H76">
            <v>799</v>
          </cell>
          <cell r="I76" t="str">
            <v xml:space="preserve"> TUR </v>
          </cell>
          <cell r="J76" t="str">
            <v>27-07-1995</v>
          </cell>
          <cell r="K76">
            <v>20</v>
          </cell>
        </row>
        <row r="77">
          <cell r="F77">
            <v>70063197</v>
          </cell>
          <cell r="G77" t="str">
            <v>Hasan Acar</v>
          </cell>
          <cell r="H77">
            <v>799</v>
          </cell>
          <cell r="I77" t="str">
            <v xml:space="preserve"> TUR </v>
          </cell>
          <cell r="J77" t="str">
            <v>16-12-1994</v>
          </cell>
          <cell r="K77">
            <v>21</v>
          </cell>
        </row>
        <row r="78">
          <cell r="F78">
            <v>70063544</v>
          </cell>
          <cell r="G78" t="str">
            <v>Hüseyin Avcu</v>
          </cell>
          <cell r="H78">
            <v>799</v>
          </cell>
          <cell r="I78" t="str">
            <v xml:space="preserve"> TUR </v>
          </cell>
          <cell r="J78" t="str">
            <v>27-07-1994</v>
          </cell>
          <cell r="K78">
            <v>21</v>
          </cell>
        </row>
        <row r="79">
          <cell r="F79">
            <v>70065895</v>
          </cell>
          <cell r="G79" t="str">
            <v>Atabey Çiçek</v>
          </cell>
          <cell r="H79">
            <v>799</v>
          </cell>
          <cell r="I79" t="str">
            <v xml:space="preserve"> TUR </v>
          </cell>
          <cell r="J79" t="str">
            <v>24-07-1995</v>
          </cell>
          <cell r="K79">
            <v>20</v>
          </cell>
        </row>
        <row r="80">
          <cell r="F80">
            <v>70076279</v>
          </cell>
          <cell r="G80" t="str">
            <v>Süheyl Çetin</v>
          </cell>
          <cell r="H80">
            <v>799</v>
          </cell>
          <cell r="I80" t="str">
            <v xml:space="preserve"> TUR </v>
          </cell>
          <cell r="J80" t="str">
            <v>22-06-1995</v>
          </cell>
          <cell r="K80">
            <v>21</v>
          </cell>
        </row>
        <row r="81">
          <cell r="F81">
            <v>70076282</v>
          </cell>
          <cell r="G81" t="str">
            <v>Ozan Tufan</v>
          </cell>
          <cell r="H81">
            <v>799</v>
          </cell>
          <cell r="I81" t="str">
            <v xml:space="preserve"> TUR </v>
          </cell>
          <cell r="J81" t="str">
            <v>23-03-1995</v>
          </cell>
          <cell r="K81">
            <v>21</v>
          </cell>
        </row>
        <row r="82">
          <cell r="F82">
            <v>70078958</v>
          </cell>
          <cell r="G82" t="str">
            <v>Anıl Şahin</v>
          </cell>
          <cell r="H82">
            <v>799</v>
          </cell>
          <cell r="I82" t="str">
            <v xml:space="preserve"> TUR </v>
          </cell>
          <cell r="J82" t="str">
            <v>26-03-1993</v>
          </cell>
          <cell r="K82">
            <v>23</v>
          </cell>
        </row>
        <row r="83">
          <cell r="F83">
            <v>70080329</v>
          </cell>
          <cell r="G83" t="str">
            <v>Batuhan Altintas</v>
          </cell>
          <cell r="H83">
            <v>799</v>
          </cell>
          <cell r="I83" t="str">
            <v xml:space="preserve"> TUR </v>
          </cell>
          <cell r="J83" t="str">
            <v>14-03-1996</v>
          </cell>
          <cell r="K83">
            <v>20</v>
          </cell>
        </row>
        <row r="84">
          <cell r="F84">
            <v>70080426</v>
          </cell>
          <cell r="G84" t="str">
            <v>Umut Nayir</v>
          </cell>
          <cell r="H84">
            <v>799</v>
          </cell>
          <cell r="I84" t="str">
            <v xml:space="preserve"> TUR </v>
          </cell>
          <cell r="J84" t="str">
            <v>28-06-1993</v>
          </cell>
          <cell r="K84">
            <v>23</v>
          </cell>
        </row>
        <row r="85">
          <cell r="F85">
            <v>70085928</v>
          </cell>
          <cell r="G85" t="str">
            <v>Ertuğrul Ersoy</v>
          </cell>
          <cell r="H85">
            <v>799</v>
          </cell>
          <cell r="I85" t="str">
            <v xml:space="preserve"> TUR </v>
          </cell>
          <cell r="J85" t="str">
            <v>13-02-1997</v>
          </cell>
          <cell r="K85">
            <v>19</v>
          </cell>
        </row>
        <row r="86">
          <cell r="F86">
            <v>70087488</v>
          </cell>
          <cell r="G86" t="str">
            <v>Enes Ünal</v>
          </cell>
          <cell r="H86">
            <v>799</v>
          </cell>
          <cell r="I86" t="str">
            <v xml:space="preserve"> TUR </v>
          </cell>
          <cell r="J86" t="str">
            <v>10-05-1997</v>
          </cell>
          <cell r="K86">
            <v>19</v>
          </cell>
        </row>
        <row r="87">
          <cell r="F87">
            <v>70088292</v>
          </cell>
          <cell r="G87" t="str">
            <v>Mikail Koçak</v>
          </cell>
          <cell r="H87">
            <v>799</v>
          </cell>
          <cell r="I87" t="str">
            <v xml:space="preserve"> TUR </v>
          </cell>
          <cell r="J87" t="str">
            <v>23-06-1993</v>
          </cell>
          <cell r="K87">
            <v>23</v>
          </cell>
        </row>
        <row r="88">
          <cell r="F88">
            <v>70088391</v>
          </cell>
          <cell r="G88" t="str">
            <v>Mustafa Çeçenoğlu</v>
          </cell>
          <cell r="H88">
            <v>799</v>
          </cell>
          <cell r="I88" t="str">
            <v xml:space="preserve"> TUR </v>
          </cell>
          <cell r="J88" t="str">
            <v>12-01-1994</v>
          </cell>
          <cell r="K88">
            <v>22</v>
          </cell>
        </row>
        <row r="89">
          <cell r="F89">
            <v>70089626</v>
          </cell>
          <cell r="G89" t="str">
            <v>Hakan Olkan</v>
          </cell>
          <cell r="H89">
            <v>799</v>
          </cell>
          <cell r="I89" t="str">
            <v xml:space="preserve"> TUR </v>
          </cell>
          <cell r="J89" t="str">
            <v>09-01-1992</v>
          </cell>
          <cell r="K89">
            <v>24</v>
          </cell>
        </row>
        <row r="90">
          <cell r="F90">
            <v>70091317</v>
          </cell>
          <cell r="G90" t="str">
            <v>Ömer Yıldız</v>
          </cell>
          <cell r="H90">
            <v>799</v>
          </cell>
          <cell r="I90" t="str">
            <v xml:space="preserve"> TUR </v>
          </cell>
          <cell r="J90" t="str">
            <v>02-09-1995</v>
          </cell>
          <cell r="K90">
            <v>20</v>
          </cell>
        </row>
        <row r="91">
          <cell r="F91">
            <v>70092189</v>
          </cell>
          <cell r="G91" t="str">
            <v>Yüksel Şişman</v>
          </cell>
          <cell r="H91">
            <v>799</v>
          </cell>
          <cell r="I91" t="str">
            <v xml:space="preserve"> TUR </v>
          </cell>
          <cell r="J91" t="str">
            <v>10-11-1995</v>
          </cell>
          <cell r="K91">
            <v>20</v>
          </cell>
        </row>
        <row r="92">
          <cell r="F92">
            <v>70092388</v>
          </cell>
          <cell r="G92" t="str">
            <v>Oğulcan Çağlayan</v>
          </cell>
          <cell r="H92">
            <v>799</v>
          </cell>
          <cell r="I92" t="str">
            <v xml:space="preserve"> TUR </v>
          </cell>
          <cell r="J92" t="str">
            <v>22-03-1996</v>
          </cell>
          <cell r="K92">
            <v>20</v>
          </cell>
        </row>
        <row r="93">
          <cell r="F93">
            <v>70093029</v>
          </cell>
          <cell r="G93" t="str">
            <v>Fatih Çıplak</v>
          </cell>
          <cell r="H93">
            <v>799</v>
          </cell>
          <cell r="I93" t="str">
            <v xml:space="preserve"> TUR </v>
          </cell>
          <cell r="J93" t="str">
            <v>27-01-1994</v>
          </cell>
          <cell r="K93">
            <v>22</v>
          </cell>
        </row>
        <row r="94">
          <cell r="F94">
            <v>70093800</v>
          </cell>
          <cell r="G94" t="str">
            <v>Çaglar Söyüncü</v>
          </cell>
          <cell r="H94">
            <v>799</v>
          </cell>
          <cell r="I94" t="str">
            <v xml:space="preserve"> TUR </v>
          </cell>
          <cell r="J94" t="str">
            <v>23-05-1996</v>
          </cell>
          <cell r="K94">
            <v>20</v>
          </cell>
        </row>
        <row r="95">
          <cell r="F95">
            <v>70093829</v>
          </cell>
          <cell r="G95" t="str">
            <v>Fatih Aktay</v>
          </cell>
          <cell r="H95">
            <v>799</v>
          </cell>
          <cell r="I95" t="str">
            <v xml:space="preserve"> TUR </v>
          </cell>
          <cell r="J95" t="str">
            <v>29-08-1997</v>
          </cell>
          <cell r="K95">
            <v>18</v>
          </cell>
        </row>
        <row r="96">
          <cell r="F96">
            <v>70096907</v>
          </cell>
          <cell r="G96" t="str">
            <v>Caner Koca</v>
          </cell>
          <cell r="H96">
            <v>799</v>
          </cell>
          <cell r="I96" t="str">
            <v xml:space="preserve"> TUR </v>
          </cell>
          <cell r="J96" t="str">
            <v>14-04-1996</v>
          </cell>
          <cell r="K96">
            <v>20</v>
          </cell>
        </row>
        <row r="97">
          <cell r="F97">
            <v>70097242</v>
          </cell>
          <cell r="G97" t="str">
            <v>Furkan Ünver</v>
          </cell>
          <cell r="H97">
            <v>799</v>
          </cell>
          <cell r="I97" t="str">
            <v xml:space="preserve"> TUR </v>
          </cell>
          <cell r="J97" t="str">
            <v>30-01-1997</v>
          </cell>
          <cell r="K97">
            <v>19</v>
          </cell>
        </row>
        <row r="98">
          <cell r="F98">
            <v>70097248</v>
          </cell>
          <cell r="G98" t="str">
            <v>Mehmet Çelik</v>
          </cell>
          <cell r="H98">
            <v>799</v>
          </cell>
          <cell r="I98" t="str">
            <v xml:space="preserve"> TUR </v>
          </cell>
          <cell r="J98" t="str">
            <v>17-02-1997</v>
          </cell>
          <cell r="K98">
            <v>19</v>
          </cell>
        </row>
        <row r="99">
          <cell r="F99">
            <v>70097285</v>
          </cell>
          <cell r="G99" t="str">
            <v>İsmail Ayaz</v>
          </cell>
          <cell r="H99">
            <v>799</v>
          </cell>
          <cell r="I99" t="str">
            <v xml:space="preserve"> TUR </v>
          </cell>
          <cell r="J99" t="str">
            <v>04-01-1995</v>
          </cell>
          <cell r="K99">
            <v>21</v>
          </cell>
        </row>
        <row r="100">
          <cell r="F100">
            <v>70097801</v>
          </cell>
          <cell r="G100" t="str">
            <v>Muhammed Şengezer</v>
          </cell>
          <cell r="H100">
            <v>799</v>
          </cell>
          <cell r="I100" t="str">
            <v xml:space="preserve"> TUR </v>
          </cell>
          <cell r="J100" t="str">
            <v>05-01-1997</v>
          </cell>
          <cell r="K100">
            <v>19</v>
          </cell>
        </row>
        <row r="101">
          <cell r="F101">
            <v>70099180</v>
          </cell>
          <cell r="G101" t="str">
            <v>Karahan Subaşı</v>
          </cell>
          <cell r="H101">
            <v>799</v>
          </cell>
          <cell r="I101" t="str">
            <v xml:space="preserve"> TUR </v>
          </cell>
          <cell r="J101" t="str">
            <v>01-01-1996</v>
          </cell>
          <cell r="K101">
            <v>20</v>
          </cell>
        </row>
        <row r="102">
          <cell r="F102">
            <v>70099745</v>
          </cell>
          <cell r="G102" t="str">
            <v>Mert Örnek</v>
          </cell>
          <cell r="H102">
            <v>799</v>
          </cell>
          <cell r="I102" t="str">
            <v xml:space="preserve"> TUR </v>
          </cell>
          <cell r="J102" t="str">
            <v>12-02-1997</v>
          </cell>
          <cell r="K102">
            <v>19</v>
          </cell>
        </row>
        <row r="103">
          <cell r="F103">
            <v>70099761</v>
          </cell>
          <cell r="G103" t="str">
            <v>Muhammet Beşir</v>
          </cell>
          <cell r="H103">
            <v>799</v>
          </cell>
          <cell r="I103" t="str">
            <v xml:space="preserve"> TUR </v>
          </cell>
          <cell r="J103" t="str">
            <v>01-01-1997</v>
          </cell>
          <cell r="K103">
            <v>19</v>
          </cell>
        </row>
        <row r="104">
          <cell r="F104">
            <v>70103402</v>
          </cell>
          <cell r="G104" t="str">
            <v>Mahmut Alioğlu</v>
          </cell>
          <cell r="H104">
            <v>799</v>
          </cell>
          <cell r="I104" t="str">
            <v xml:space="preserve"> TUR </v>
          </cell>
          <cell r="J104" t="str">
            <v>02-06-1997</v>
          </cell>
          <cell r="K104">
            <v>19</v>
          </cell>
        </row>
        <row r="105">
          <cell r="F105">
            <v>70106700</v>
          </cell>
          <cell r="G105" t="str">
            <v>Rüştü Hanlı</v>
          </cell>
          <cell r="H105">
            <v>799</v>
          </cell>
          <cell r="I105" t="str">
            <v xml:space="preserve"> TUR </v>
          </cell>
          <cell r="J105" t="str">
            <v>03-01-1997</v>
          </cell>
          <cell r="K105">
            <v>19</v>
          </cell>
        </row>
        <row r="106">
          <cell r="F106">
            <v>8440958</v>
          </cell>
          <cell r="G106" t="str">
            <v>Mevlüt Erdinç</v>
          </cell>
          <cell r="H106">
            <v>799</v>
          </cell>
          <cell r="I106" t="str">
            <v xml:space="preserve"> TUR </v>
          </cell>
          <cell r="J106" t="str">
            <v>25-02-1987</v>
          </cell>
          <cell r="K106">
            <v>29</v>
          </cell>
        </row>
        <row r="107">
          <cell r="F107">
            <v>8476259</v>
          </cell>
          <cell r="G107" t="str">
            <v>Cihan Can</v>
          </cell>
          <cell r="H107">
            <v>799</v>
          </cell>
          <cell r="I107" t="str">
            <v xml:space="preserve"> TUR </v>
          </cell>
          <cell r="J107" t="str">
            <v>01-08-1986</v>
          </cell>
          <cell r="K107">
            <v>29</v>
          </cell>
        </row>
        <row r="108">
          <cell r="F108">
            <v>8480767</v>
          </cell>
          <cell r="G108" t="str">
            <v>Yaser Yıldız</v>
          </cell>
          <cell r="H108">
            <v>799</v>
          </cell>
          <cell r="I108" t="str">
            <v xml:space="preserve"> TUR </v>
          </cell>
          <cell r="J108" t="str">
            <v>01-06-1988</v>
          </cell>
          <cell r="K108">
            <v>28</v>
          </cell>
        </row>
        <row r="109">
          <cell r="F109">
            <v>8486035</v>
          </cell>
          <cell r="G109" t="str">
            <v>Hakan Aslantaş</v>
          </cell>
          <cell r="H109">
            <v>799</v>
          </cell>
          <cell r="I109" t="str">
            <v xml:space="preserve"> TUR </v>
          </cell>
          <cell r="J109" t="str">
            <v>26-08-1985</v>
          </cell>
          <cell r="K109">
            <v>30</v>
          </cell>
        </row>
        <row r="110">
          <cell r="F110">
            <v>8486100</v>
          </cell>
          <cell r="G110" t="str">
            <v>Cenk Gönen</v>
          </cell>
          <cell r="H110">
            <v>799</v>
          </cell>
          <cell r="I110" t="str">
            <v xml:space="preserve"> TUR </v>
          </cell>
          <cell r="J110" t="str">
            <v>21-02-1988</v>
          </cell>
          <cell r="K110">
            <v>28</v>
          </cell>
        </row>
        <row r="111">
          <cell r="F111">
            <v>8489926</v>
          </cell>
          <cell r="G111" t="str">
            <v>Caner Erkin</v>
          </cell>
          <cell r="H111">
            <v>799</v>
          </cell>
          <cell r="I111" t="str">
            <v xml:space="preserve"> TUR </v>
          </cell>
          <cell r="J111" t="str">
            <v>04-10-1988</v>
          </cell>
          <cell r="K111">
            <v>27</v>
          </cell>
        </row>
        <row r="112">
          <cell r="F112">
            <v>860354</v>
          </cell>
          <cell r="G112" t="str">
            <v>Abdulhamit Yıldız</v>
          </cell>
          <cell r="H112">
            <v>799</v>
          </cell>
          <cell r="I112" t="str">
            <v xml:space="preserve"> TUR </v>
          </cell>
          <cell r="J112" t="str">
            <v>07-06-1987</v>
          </cell>
          <cell r="K112">
            <v>29</v>
          </cell>
        </row>
        <row r="113">
          <cell r="F113">
            <v>91000354</v>
          </cell>
          <cell r="G113" t="str">
            <v>Ömer Toprak</v>
          </cell>
          <cell r="H113">
            <v>799</v>
          </cell>
          <cell r="I113" t="str">
            <v xml:space="preserve"> TUR </v>
          </cell>
          <cell r="J113" t="str">
            <v>21-07-1989</v>
          </cell>
          <cell r="K113">
            <v>26</v>
          </cell>
        </row>
        <row r="114">
          <cell r="F114">
            <v>91001078</v>
          </cell>
          <cell r="G114" t="str">
            <v>Cenk Tosun</v>
          </cell>
          <cell r="H114">
            <v>799</v>
          </cell>
          <cell r="I114" t="str">
            <v xml:space="preserve"> TUR </v>
          </cell>
          <cell r="J114" t="str">
            <v>07-06-1991</v>
          </cell>
          <cell r="K114">
            <v>25</v>
          </cell>
        </row>
        <row r="115">
          <cell r="F115">
            <v>91004434</v>
          </cell>
          <cell r="G115" t="str">
            <v>Oguzhan Kefkir</v>
          </cell>
          <cell r="H115">
            <v>799</v>
          </cell>
          <cell r="I115" t="str">
            <v xml:space="preserve"> TUR </v>
          </cell>
          <cell r="J115" t="str">
            <v>27-08-1991</v>
          </cell>
          <cell r="K115">
            <v>24</v>
          </cell>
        </row>
        <row r="116">
          <cell r="F116">
            <v>91017837</v>
          </cell>
          <cell r="G116" t="str">
            <v>Sefa Yılmaz</v>
          </cell>
          <cell r="H116">
            <v>799</v>
          </cell>
          <cell r="I116" t="str">
            <v xml:space="preserve"> TUR </v>
          </cell>
          <cell r="J116" t="str">
            <v>14-02-1990</v>
          </cell>
          <cell r="K116">
            <v>26</v>
          </cell>
        </row>
        <row r="117">
          <cell r="F117">
            <v>91100534</v>
          </cell>
          <cell r="G117" t="str">
            <v>Kaan Ayhan</v>
          </cell>
          <cell r="H117">
            <v>799</v>
          </cell>
          <cell r="I117" t="str">
            <v xml:space="preserve"> TUR </v>
          </cell>
          <cell r="J117" t="str">
            <v>10-11-1994</v>
          </cell>
          <cell r="K117">
            <v>21</v>
          </cell>
        </row>
        <row r="118">
          <cell r="F118">
            <v>91104583</v>
          </cell>
          <cell r="G118" t="str">
            <v>Kerem Demirbay</v>
          </cell>
          <cell r="H118">
            <v>799</v>
          </cell>
          <cell r="I118" t="str">
            <v xml:space="preserve"> GER </v>
          </cell>
          <cell r="J118" t="str">
            <v>03-07-1993</v>
          </cell>
          <cell r="K118">
            <v>22</v>
          </cell>
        </row>
        <row r="119">
          <cell r="F119">
            <v>91104803</v>
          </cell>
          <cell r="G119" t="str">
            <v>Selim Gündüz</v>
          </cell>
          <cell r="H119">
            <v>799</v>
          </cell>
          <cell r="I119" t="str">
            <v xml:space="preserve"> TUR </v>
          </cell>
          <cell r="J119" t="str">
            <v>16-05-1994</v>
          </cell>
          <cell r="K119">
            <v>22</v>
          </cell>
        </row>
        <row r="120">
          <cell r="F120">
            <v>91107170</v>
          </cell>
          <cell r="G120" t="str">
            <v>Tolga Ciğerci</v>
          </cell>
          <cell r="H120">
            <v>799</v>
          </cell>
          <cell r="I120" t="str">
            <v xml:space="preserve"> TUR </v>
          </cell>
          <cell r="J120" t="str">
            <v>23-03-1992</v>
          </cell>
          <cell r="K120">
            <v>24</v>
          </cell>
        </row>
        <row r="121">
          <cell r="F121">
            <v>91107556</v>
          </cell>
          <cell r="G121" t="str">
            <v>Taşkın Çalış</v>
          </cell>
          <cell r="H121">
            <v>799</v>
          </cell>
          <cell r="I121" t="str">
            <v xml:space="preserve"> TUR </v>
          </cell>
          <cell r="J121" t="str">
            <v>25-07-1993</v>
          </cell>
          <cell r="K121">
            <v>22</v>
          </cell>
        </row>
        <row r="122">
          <cell r="F122">
            <v>91121536</v>
          </cell>
          <cell r="G122" t="str">
            <v>Kenan Karaman</v>
          </cell>
          <cell r="H122">
            <v>799</v>
          </cell>
          <cell r="I122" t="str">
            <v xml:space="preserve"> TUR </v>
          </cell>
          <cell r="J122" t="str">
            <v>05-03-1994</v>
          </cell>
          <cell r="K122">
            <v>22</v>
          </cell>
        </row>
        <row r="123">
          <cell r="F123">
            <v>91126197</v>
          </cell>
          <cell r="G123" t="str">
            <v>Sinan Bakış</v>
          </cell>
          <cell r="H123">
            <v>799</v>
          </cell>
          <cell r="I123" t="str">
            <v xml:space="preserve"> TUR </v>
          </cell>
          <cell r="J123" t="str">
            <v>22-04-1994</v>
          </cell>
          <cell r="K123">
            <v>22</v>
          </cell>
        </row>
        <row r="124">
          <cell r="F124">
            <v>91175035</v>
          </cell>
          <cell r="G124" t="str">
            <v>Ozan Pekdemir</v>
          </cell>
          <cell r="H124">
            <v>799</v>
          </cell>
          <cell r="I124" t="str">
            <v xml:space="preserve"> TUR </v>
          </cell>
          <cell r="J124" t="str">
            <v>17-08-1991</v>
          </cell>
          <cell r="K124">
            <v>24</v>
          </cell>
        </row>
        <row r="125">
          <cell r="F125">
            <v>92014216</v>
          </cell>
          <cell r="G125" t="str">
            <v>Alper Uludağ</v>
          </cell>
          <cell r="H125">
            <v>799</v>
          </cell>
          <cell r="I125" t="str">
            <v xml:space="preserve"> TUR </v>
          </cell>
          <cell r="J125" t="str">
            <v>11-12-1990</v>
          </cell>
          <cell r="K125">
            <v>25</v>
          </cell>
        </row>
        <row r="126">
          <cell r="F126">
            <v>92016697</v>
          </cell>
          <cell r="G126" t="str">
            <v>Cüneyt Köz</v>
          </cell>
          <cell r="H126">
            <v>799</v>
          </cell>
          <cell r="I126" t="str">
            <v xml:space="preserve"> TUR </v>
          </cell>
          <cell r="J126" t="str">
            <v>12-10-1992</v>
          </cell>
          <cell r="K126">
            <v>23</v>
          </cell>
        </row>
        <row r="127">
          <cell r="F127">
            <v>92017254</v>
          </cell>
          <cell r="G127" t="str">
            <v>Günay Güvenç</v>
          </cell>
          <cell r="H127">
            <v>799</v>
          </cell>
          <cell r="I127" t="str">
            <v xml:space="preserve"> TUR </v>
          </cell>
          <cell r="J127" t="str">
            <v>25-06-1991</v>
          </cell>
          <cell r="K127">
            <v>25</v>
          </cell>
        </row>
        <row r="128">
          <cell r="F128">
            <v>92018032</v>
          </cell>
          <cell r="G128" t="str">
            <v>Onur Ayık</v>
          </cell>
          <cell r="H128">
            <v>799</v>
          </cell>
          <cell r="I128" t="str">
            <v xml:space="preserve"> TUR </v>
          </cell>
          <cell r="J128" t="str">
            <v>28-01-1990</v>
          </cell>
          <cell r="K128">
            <v>26</v>
          </cell>
        </row>
        <row r="129">
          <cell r="F129">
            <v>92025972</v>
          </cell>
          <cell r="G129" t="str">
            <v>Burakcan Kunt</v>
          </cell>
          <cell r="H129">
            <v>799</v>
          </cell>
          <cell r="I129" t="str">
            <v xml:space="preserve"> TUR </v>
          </cell>
          <cell r="J129" t="str">
            <v>15-05-1992</v>
          </cell>
          <cell r="K129">
            <v>24</v>
          </cell>
        </row>
        <row r="130">
          <cell r="F130">
            <v>92071861</v>
          </cell>
          <cell r="G130" t="str">
            <v>Berkay Özcan</v>
          </cell>
          <cell r="H130">
            <v>799</v>
          </cell>
          <cell r="I130" t="str">
            <v xml:space="preserve"> TUR </v>
          </cell>
          <cell r="J130" t="str">
            <v>15-02-1998</v>
          </cell>
          <cell r="K130">
            <v>18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unka1"/>
      <sheetName val="Munka2"/>
      <sheetName val="Munka4"/>
      <sheetName val="Munka3"/>
    </sheetNames>
    <sheetDataSet>
      <sheetData sheetId="0">
        <row r="2">
          <cell r="H2">
            <v>91001078</v>
          </cell>
          <cell r="I2" t="str">
            <v>Cenk Tosun</v>
          </cell>
          <cell r="J2" t="str">
            <v>7/6/1991 (27 years old)</v>
          </cell>
          <cell r="K2" t="str">
            <v>TUR</v>
          </cell>
          <cell r="L2" t="str">
            <v>England (Premier Division)</v>
          </cell>
          <cell r="M2" t="str">
            <v>English Premier Division</v>
          </cell>
          <cell r="N2" t="str">
            <v>Everton</v>
          </cell>
          <cell r="O2" t="str">
            <v>ST (C)</v>
          </cell>
          <cell r="P2" t="str">
            <v>Either</v>
          </cell>
          <cell r="Q2" t="str">
            <v>Very Strong</v>
          </cell>
          <cell r="R2" t="str">
            <v>Very Strong</v>
          </cell>
          <cell r="S2" t="str">
            <v>183 cm</v>
          </cell>
          <cell r="T2" t="str">
            <v>78 kg</v>
          </cell>
          <cell r="U2">
            <v>27</v>
          </cell>
          <cell r="V2" t="str">
            <v>24M</v>
          </cell>
          <cell r="W2">
            <v>27100800</v>
          </cell>
        </row>
        <row r="3">
          <cell r="H3">
            <v>91104583</v>
          </cell>
          <cell r="I3" t="str">
            <v>Kerem Demirbay</v>
          </cell>
          <cell r="J3" t="str">
            <v>3/7/1993 (24 years old)</v>
          </cell>
          <cell r="K3" t="str">
            <v>GER</v>
          </cell>
          <cell r="L3" t="str">
            <v>Germany (Bundesliga)</v>
          </cell>
          <cell r="M3" t="str">
            <v>Bundesliga</v>
          </cell>
          <cell r="N3" t="str">
            <v>TSG Hoffenheim</v>
          </cell>
          <cell r="O3" t="str">
            <v>M/AM (C)</v>
          </cell>
          <cell r="P3" t="str">
            <v>Left</v>
          </cell>
          <cell r="Q3" t="str">
            <v>Reasonable</v>
          </cell>
          <cell r="R3" t="str">
            <v>Very Strong</v>
          </cell>
          <cell r="S3" t="str">
            <v>185 cm</v>
          </cell>
          <cell r="T3" t="str">
            <v>80 kg</v>
          </cell>
          <cell r="U3">
            <v>24</v>
          </cell>
          <cell r="V3" t="str">
            <v>18M</v>
          </cell>
          <cell r="W3">
            <v>20325600</v>
          </cell>
        </row>
        <row r="4">
          <cell r="H4">
            <v>70093800</v>
          </cell>
          <cell r="I4" t="str">
            <v>Çaglar Söyüncü</v>
          </cell>
          <cell r="J4" t="str">
            <v>23/5/1996 (22 years old)</v>
          </cell>
          <cell r="K4" t="str">
            <v>TUR</v>
          </cell>
          <cell r="L4" t="str">
            <v>England (Premier Division)</v>
          </cell>
          <cell r="M4" t="str">
            <v>English Premier Division</v>
          </cell>
          <cell r="N4" t="str">
            <v>Leicester</v>
          </cell>
          <cell r="O4" t="str">
            <v>D (C)</v>
          </cell>
          <cell r="P4" t="str">
            <v>Right</v>
          </cell>
          <cell r="Q4" t="str">
            <v>Very Strong</v>
          </cell>
          <cell r="R4" t="str">
            <v>Fairly Strong</v>
          </cell>
          <cell r="S4" t="str">
            <v>187 cm</v>
          </cell>
          <cell r="T4" t="str">
            <v>82 kg</v>
          </cell>
          <cell r="U4">
            <v>22</v>
          </cell>
          <cell r="V4" t="str">
            <v>12.5M</v>
          </cell>
          <cell r="W4">
            <v>14115000</v>
          </cell>
        </row>
        <row r="5">
          <cell r="H5">
            <v>91000354</v>
          </cell>
          <cell r="I5" t="str">
            <v>Ömer Toprak</v>
          </cell>
          <cell r="J5" t="str">
            <v>21/7/1989 (28 years old)</v>
          </cell>
          <cell r="K5" t="str">
            <v>TUR</v>
          </cell>
          <cell r="L5" t="str">
            <v>Germany (Bundesliga)</v>
          </cell>
          <cell r="M5" t="str">
            <v>Bundesliga</v>
          </cell>
          <cell r="N5" t="str">
            <v>Borussia Dortmund</v>
          </cell>
          <cell r="O5" t="str">
            <v>D (C)</v>
          </cell>
          <cell r="P5" t="str">
            <v>Right</v>
          </cell>
          <cell r="Q5" t="str">
            <v>Very Strong</v>
          </cell>
          <cell r="R5" t="str">
            <v>Fairly Strong</v>
          </cell>
          <cell r="S5" t="str">
            <v>186 cm</v>
          </cell>
          <cell r="T5" t="str">
            <v>83 kg</v>
          </cell>
          <cell r="U5">
            <v>28</v>
          </cell>
          <cell r="V5" t="str">
            <v>9.75M</v>
          </cell>
          <cell r="W5">
            <v>11009700</v>
          </cell>
        </row>
        <row r="6">
          <cell r="H6">
            <v>168236</v>
          </cell>
          <cell r="I6" t="str">
            <v>Deniz Türüç</v>
          </cell>
          <cell r="J6" t="str">
            <v>29/1/1993 (25 years old)</v>
          </cell>
          <cell r="K6" t="str">
            <v>TUR</v>
          </cell>
          <cell r="L6" t="str">
            <v>Turkey (Super League)</v>
          </cell>
          <cell r="M6" t="str">
            <v>Turkish Super League</v>
          </cell>
          <cell r="N6" t="str">
            <v>Kayserispor</v>
          </cell>
          <cell r="O6" t="str">
            <v>M/AM (RLC)</v>
          </cell>
          <cell r="P6" t="str">
            <v>Left</v>
          </cell>
          <cell r="Q6" t="str">
            <v>Reasonable</v>
          </cell>
          <cell r="R6" t="str">
            <v>Very Strong</v>
          </cell>
          <cell r="S6" t="str">
            <v>175 cm</v>
          </cell>
          <cell r="T6" t="str">
            <v>79 kg</v>
          </cell>
          <cell r="U6">
            <v>25</v>
          </cell>
          <cell r="V6" t="str">
            <v>6.75M</v>
          </cell>
          <cell r="W6">
            <v>7622100</v>
          </cell>
        </row>
        <row r="7">
          <cell r="H7">
            <v>470884</v>
          </cell>
          <cell r="I7" t="str">
            <v>Burak Yılmaz</v>
          </cell>
          <cell r="J7" t="str">
            <v>15/7/1985 (32 years old)</v>
          </cell>
          <cell r="K7" t="str">
            <v>TUR</v>
          </cell>
          <cell r="L7" t="str">
            <v>Turkey (Super League)</v>
          </cell>
          <cell r="M7" t="str">
            <v>Turkish Super League</v>
          </cell>
          <cell r="N7" t="str">
            <v>Trabzonspor</v>
          </cell>
          <cell r="O7" t="str">
            <v>ST (C)</v>
          </cell>
          <cell r="P7" t="str">
            <v>Right</v>
          </cell>
          <cell r="Q7" t="str">
            <v>Very Strong</v>
          </cell>
          <cell r="R7" t="str">
            <v>Fairly Strong</v>
          </cell>
          <cell r="S7" t="str">
            <v>188 cm</v>
          </cell>
          <cell r="T7" t="str">
            <v>81 kg</v>
          </cell>
          <cell r="U7">
            <v>32</v>
          </cell>
          <cell r="V7" t="str">
            <v>6.75M</v>
          </cell>
          <cell r="W7">
            <v>7622100</v>
          </cell>
        </row>
        <row r="8">
          <cell r="H8">
            <v>70002622</v>
          </cell>
          <cell r="I8" t="str">
            <v>Serdar Aziz</v>
          </cell>
          <cell r="J8" t="str">
            <v>23/10/1990 (27 years old)</v>
          </cell>
          <cell r="K8" t="str">
            <v>TUR</v>
          </cell>
          <cell r="L8" t="str">
            <v>Turkey (Super League)</v>
          </cell>
          <cell r="M8" t="str">
            <v>Turkish Super League</v>
          </cell>
          <cell r="N8" t="str">
            <v>Galatasaray</v>
          </cell>
          <cell r="O8" t="str">
            <v>D (C)</v>
          </cell>
          <cell r="P8" t="str">
            <v>Right</v>
          </cell>
          <cell r="Q8" t="str">
            <v>Very Strong</v>
          </cell>
          <cell r="R8" t="str">
            <v>Reasonable</v>
          </cell>
          <cell r="S8" t="str">
            <v>183 cm</v>
          </cell>
          <cell r="T8" t="str">
            <v>73 kg</v>
          </cell>
          <cell r="U8">
            <v>27</v>
          </cell>
          <cell r="V8" t="str">
            <v>6.5M</v>
          </cell>
          <cell r="W8">
            <v>7339800</v>
          </cell>
        </row>
        <row r="9">
          <cell r="H9">
            <v>70003313</v>
          </cell>
          <cell r="I9" t="str">
            <v>Mahmut Tekdemir</v>
          </cell>
          <cell r="J9" t="str">
            <v>20/1/1988 (30 years old)</v>
          </cell>
          <cell r="K9" t="str">
            <v>TUR</v>
          </cell>
          <cell r="L9" t="str">
            <v>Turkey (Super League)</v>
          </cell>
          <cell r="M9" t="str">
            <v>Turkish Super League</v>
          </cell>
          <cell r="N9" t="str">
            <v>Başakşehir</v>
          </cell>
          <cell r="O9" t="str">
            <v>DM, M (C)</v>
          </cell>
          <cell r="P9" t="str">
            <v>Either</v>
          </cell>
          <cell r="Q9" t="str">
            <v>Very Strong</v>
          </cell>
          <cell r="R9" t="str">
            <v>Strong</v>
          </cell>
          <cell r="S9" t="str">
            <v>182 cm</v>
          </cell>
          <cell r="T9" t="str">
            <v>72 kg</v>
          </cell>
          <cell r="U9">
            <v>30</v>
          </cell>
          <cell r="V9" t="str">
            <v>5.25M</v>
          </cell>
          <cell r="W9">
            <v>5928300</v>
          </cell>
        </row>
        <row r="10">
          <cell r="H10">
            <v>8489926</v>
          </cell>
          <cell r="I10" t="str">
            <v>Caner Erkin</v>
          </cell>
          <cell r="J10" t="str">
            <v>4/10/1988 (29 years old)</v>
          </cell>
          <cell r="K10" t="str">
            <v>TUR</v>
          </cell>
          <cell r="L10" t="str">
            <v>Turkey (Super League)</v>
          </cell>
          <cell r="M10" t="str">
            <v>Turkish Super League</v>
          </cell>
          <cell r="N10" t="str">
            <v>Beşiktaş</v>
          </cell>
          <cell r="O10" t="str">
            <v>D/WB/M (L)</v>
          </cell>
          <cell r="P10" t="str">
            <v>Left</v>
          </cell>
          <cell r="Q10" t="str">
            <v>Reasonable</v>
          </cell>
          <cell r="R10" t="str">
            <v>Very Strong</v>
          </cell>
          <cell r="S10" t="str">
            <v>181 cm</v>
          </cell>
          <cell r="T10" t="str">
            <v>72 kg</v>
          </cell>
          <cell r="U10">
            <v>29</v>
          </cell>
          <cell r="V10" t="str">
            <v>5.25M</v>
          </cell>
          <cell r="W10">
            <v>5928300</v>
          </cell>
        </row>
        <row r="11">
          <cell r="H11">
            <v>470897</v>
          </cell>
          <cell r="I11" t="str">
            <v>Mehmet Topal</v>
          </cell>
          <cell r="J11" t="str">
            <v>3/3/1986 (32 years old)</v>
          </cell>
          <cell r="K11" t="str">
            <v>TUR</v>
          </cell>
          <cell r="L11" t="str">
            <v>Turkey (Super League)</v>
          </cell>
          <cell r="M11" t="str">
            <v>Turkish Super League</v>
          </cell>
          <cell r="N11" t="str">
            <v>Fenerbahçe</v>
          </cell>
          <cell r="O11" t="str">
            <v>D (C), DM, M (C)</v>
          </cell>
          <cell r="P11" t="str">
            <v>Either</v>
          </cell>
          <cell r="Q11" t="str">
            <v>Very Strong</v>
          </cell>
          <cell r="R11" t="str">
            <v>Strong</v>
          </cell>
          <cell r="S11" t="str">
            <v>187 cm</v>
          </cell>
          <cell r="T11" t="str">
            <v>82 kg</v>
          </cell>
          <cell r="U11">
            <v>32</v>
          </cell>
          <cell r="V11" t="str">
            <v>4.5M</v>
          </cell>
          <cell r="W11">
            <v>5081400</v>
          </cell>
        </row>
        <row r="12">
          <cell r="H12">
            <v>91107170</v>
          </cell>
          <cell r="I12" t="str">
            <v>Tolga Ciğerci</v>
          </cell>
          <cell r="J12" t="str">
            <v>23/3/1992 (26 years old)</v>
          </cell>
          <cell r="K12" t="str">
            <v>TUR</v>
          </cell>
          <cell r="L12" t="str">
            <v>Turkey (Super League)</v>
          </cell>
          <cell r="M12" t="str">
            <v>Turkish Super League</v>
          </cell>
          <cell r="N12" t="str">
            <v>Fenerbahçe</v>
          </cell>
          <cell r="O12" t="str">
            <v>DM, M (LC)</v>
          </cell>
          <cell r="P12" t="str">
            <v>Right</v>
          </cell>
          <cell r="Q12" t="str">
            <v>Very Strong</v>
          </cell>
          <cell r="R12" t="str">
            <v>Reasonable</v>
          </cell>
          <cell r="S12" t="str">
            <v>185 cm</v>
          </cell>
          <cell r="T12" t="str">
            <v>80 kg</v>
          </cell>
          <cell r="U12">
            <v>26</v>
          </cell>
          <cell r="V12" t="str">
            <v>3.8M</v>
          </cell>
          <cell r="W12">
            <v>4290960</v>
          </cell>
        </row>
        <row r="13">
          <cell r="H13">
            <v>35017569</v>
          </cell>
          <cell r="I13" t="str">
            <v>Gökhan Töre</v>
          </cell>
          <cell r="J13" t="str">
            <v>20/1/1992 (26 years old)</v>
          </cell>
          <cell r="K13" t="str">
            <v>TUR</v>
          </cell>
          <cell r="L13" t="str">
            <v>Turkey (Super League)</v>
          </cell>
          <cell r="M13" t="str">
            <v>Turkish Super League</v>
          </cell>
          <cell r="N13" t="str">
            <v>Beşiktaş</v>
          </cell>
          <cell r="O13" t="str">
            <v>M/AM (RL)</v>
          </cell>
          <cell r="P13" t="str">
            <v>Either</v>
          </cell>
          <cell r="Q13" t="str">
            <v>Strong</v>
          </cell>
          <cell r="R13" t="str">
            <v>Very Strong</v>
          </cell>
          <cell r="S13" t="str">
            <v>176 cm</v>
          </cell>
          <cell r="T13" t="str">
            <v>70 kg</v>
          </cell>
          <cell r="U13">
            <v>26</v>
          </cell>
          <cell r="V13" t="str">
            <v>3.7M</v>
          </cell>
          <cell r="W13">
            <v>4178040</v>
          </cell>
        </row>
        <row r="14">
          <cell r="H14">
            <v>91100534</v>
          </cell>
          <cell r="I14" t="str">
            <v>Kaan Ayhan</v>
          </cell>
          <cell r="J14" t="str">
            <v>10/11/1994 (23 years old)</v>
          </cell>
          <cell r="K14" t="str">
            <v>TUR</v>
          </cell>
          <cell r="L14" t="str">
            <v>Germany (Bundesliga)</v>
          </cell>
          <cell r="M14" t="str">
            <v>Bundesliga</v>
          </cell>
          <cell r="N14" t="str">
            <v>Fortuna Düsseldorf</v>
          </cell>
          <cell r="O14" t="str">
            <v>D (C), DM, M (C)</v>
          </cell>
          <cell r="P14" t="str">
            <v>Right</v>
          </cell>
          <cell r="Q14" t="str">
            <v>Very Strong</v>
          </cell>
          <cell r="R14" t="str">
            <v>Fairly Strong</v>
          </cell>
          <cell r="S14" t="str">
            <v>185 cm</v>
          </cell>
          <cell r="T14" t="str">
            <v>84 kg</v>
          </cell>
          <cell r="U14">
            <v>23</v>
          </cell>
          <cell r="V14" t="str">
            <v>3.6M</v>
          </cell>
          <cell r="W14">
            <v>4065120</v>
          </cell>
        </row>
        <row r="15">
          <cell r="H15">
            <v>91121536</v>
          </cell>
          <cell r="I15" t="str">
            <v>Kenan Karaman</v>
          </cell>
          <cell r="J15" t="str">
            <v>5/3/1994 (24 years old)</v>
          </cell>
          <cell r="K15" t="str">
            <v>TUR</v>
          </cell>
          <cell r="L15" t="str">
            <v>Germany (Bundesliga)</v>
          </cell>
          <cell r="M15" t="str">
            <v>Bundesliga</v>
          </cell>
          <cell r="N15" t="str">
            <v>Fortuna Düsseldorf</v>
          </cell>
          <cell r="O15" t="str">
            <v>M (RL), AM (RLC)</v>
          </cell>
          <cell r="P15" t="str">
            <v>Right</v>
          </cell>
          <cell r="Q15" t="str">
            <v>Very Strong</v>
          </cell>
          <cell r="R15" t="str">
            <v>Fairly Strong</v>
          </cell>
          <cell r="S15" t="str">
            <v>189 cm</v>
          </cell>
          <cell r="T15" t="str">
            <v>83 kg</v>
          </cell>
          <cell r="U15">
            <v>24</v>
          </cell>
          <cell r="V15" t="str">
            <v>3.6M</v>
          </cell>
          <cell r="W15">
            <v>4065120</v>
          </cell>
        </row>
        <row r="16">
          <cell r="H16">
            <v>92071861</v>
          </cell>
          <cell r="I16" t="str">
            <v>Berkay Özcan</v>
          </cell>
          <cell r="J16" t="str">
            <v>15/2/1998 (20 years old)</v>
          </cell>
          <cell r="K16" t="str">
            <v>TUR</v>
          </cell>
          <cell r="L16" t="str">
            <v>Germany (Bundesliga)</v>
          </cell>
          <cell r="M16" t="str">
            <v>Bundesliga</v>
          </cell>
          <cell r="N16" t="str">
            <v>VfB Stuttgart</v>
          </cell>
          <cell r="O16" t="str">
            <v>M (L), AM (LC), ST (C)</v>
          </cell>
          <cell r="P16" t="str">
            <v>Right</v>
          </cell>
          <cell r="Q16" t="str">
            <v>Very Strong</v>
          </cell>
          <cell r="R16" t="str">
            <v>Fairly Strong</v>
          </cell>
          <cell r="S16" t="str">
            <v>180 cm</v>
          </cell>
          <cell r="T16" t="str">
            <v>79 kg</v>
          </cell>
          <cell r="U16">
            <v>20</v>
          </cell>
          <cell r="V16" t="str">
            <v>2.9M</v>
          </cell>
          <cell r="W16">
            <v>3274680</v>
          </cell>
        </row>
        <row r="17">
          <cell r="H17">
            <v>8440958</v>
          </cell>
          <cell r="I17" t="str">
            <v>Mevlüt Erdinç</v>
          </cell>
          <cell r="J17" t="str">
            <v>25/2/1987 (31 years old)</v>
          </cell>
          <cell r="K17" t="str">
            <v>TUR</v>
          </cell>
          <cell r="L17" t="str">
            <v>Turkey (Super League)</v>
          </cell>
          <cell r="M17" t="str">
            <v>Turkish Super League</v>
          </cell>
          <cell r="N17" t="str">
            <v>Antalyaspor</v>
          </cell>
          <cell r="O17" t="str">
            <v>ST (C)</v>
          </cell>
          <cell r="P17" t="str">
            <v>Right</v>
          </cell>
          <cell r="Q17" t="str">
            <v>Very Strong</v>
          </cell>
          <cell r="R17" t="str">
            <v>Fairly Strong</v>
          </cell>
          <cell r="S17" t="str">
            <v>181 cm</v>
          </cell>
          <cell r="T17" t="str">
            <v>85 kg</v>
          </cell>
          <cell r="U17">
            <v>31</v>
          </cell>
          <cell r="V17" t="str">
            <v>2.7M</v>
          </cell>
          <cell r="W17">
            <v>3048840</v>
          </cell>
        </row>
        <row r="18">
          <cell r="H18">
            <v>29040332</v>
          </cell>
          <cell r="I18" t="str">
            <v>Ömer Ali Şahiner</v>
          </cell>
          <cell r="J18" t="str">
            <v>2/1/1992 (26 years old)</v>
          </cell>
          <cell r="K18" t="str">
            <v>TUR</v>
          </cell>
          <cell r="L18" t="str">
            <v>Turkey (Super League)</v>
          </cell>
          <cell r="M18" t="str">
            <v>Turkish Super League</v>
          </cell>
          <cell r="N18" t="str">
            <v>Konyaspor</v>
          </cell>
          <cell r="O18" t="str">
            <v>M/AM (R)</v>
          </cell>
          <cell r="P18" t="str">
            <v>Right</v>
          </cell>
          <cell r="Q18" t="str">
            <v>Very Strong</v>
          </cell>
          <cell r="R18" t="str">
            <v>Fairly Strong</v>
          </cell>
          <cell r="S18" t="str">
            <v>175 cm</v>
          </cell>
          <cell r="T18" t="str">
            <v>70 kg</v>
          </cell>
          <cell r="U18">
            <v>26</v>
          </cell>
          <cell r="V18" t="str">
            <v>2.6M</v>
          </cell>
          <cell r="W18">
            <v>2935920</v>
          </cell>
        </row>
        <row r="19">
          <cell r="H19">
            <v>70087488</v>
          </cell>
          <cell r="I19" t="str">
            <v>Enes Ünal</v>
          </cell>
          <cell r="J19" t="str">
            <v>10/5/1997 (21 years old)</v>
          </cell>
          <cell r="K19" t="str">
            <v>TUR</v>
          </cell>
          <cell r="L19" t="str">
            <v>Spain (First Division)</v>
          </cell>
          <cell r="M19" t="str">
            <v>Spanish First Division</v>
          </cell>
          <cell r="N19" t="str">
            <v>Valladolid</v>
          </cell>
          <cell r="O19" t="str">
            <v>ST (C)</v>
          </cell>
          <cell r="P19" t="str">
            <v>Either</v>
          </cell>
          <cell r="Q19" t="str">
            <v>Very Strong</v>
          </cell>
          <cell r="R19" t="str">
            <v>Strong</v>
          </cell>
          <cell r="S19" t="str">
            <v>185 cm</v>
          </cell>
          <cell r="T19" t="str">
            <v>75 kg</v>
          </cell>
          <cell r="U19">
            <v>21</v>
          </cell>
          <cell r="V19" t="str">
            <v>2.2M</v>
          </cell>
          <cell r="W19">
            <v>2484240</v>
          </cell>
        </row>
        <row r="20">
          <cell r="H20">
            <v>70031727</v>
          </cell>
          <cell r="I20" t="str">
            <v>Necip Uysal</v>
          </cell>
          <cell r="J20" t="str">
            <v>24/1/1991 (27 years old)</v>
          </cell>
          <cell r="K20" t="str">
            <v>TUR</v>
          </cell>
          <cell r="L20" t="str">
            <v>Turkey (Super League)</v>
          </cell>
          <cell r="M20" t="str">
            <v>Turkish Super League</v>
          </cell>
          <cell r="N20" t="str">
            <v>Beşiktaş</v>
          </cell>
          <cell r="O20" t="str">
            <v>D (C), DM, M (C)</v>
          </cell>
          <cell r="P20" t="str">
            <v>Right</v>
          </cell>
          <cell r="Q20" t="str">
            <v>Very Strong</v>
          </cell>
          <cell r="R20" t="str">
            <v>Reasonable</v>
          </cell>
          <cell r="S20" t="str">
            <v>180 cm</v>
          </cell>
          <cell r="T20" t="str">
            <v>72 kg</v>
          </cell>
          <cell r="U20">
            <v>27</v>
          </cell>
          <cell r="V20" t="str">
            <v>2.1M</v>
          </cell>
          <cell r="W20">
            <v>2371320</v>
          </cell>
        </row>
        <row r="21">
          <cell r="H21">
            <v>35018672</v>
          </cell>
          <cell r="I21" t="str">
            <v>Tunay Torun</v>
          </cell>
          <cell r="J21" t="str">
            <v>21/4/1990 (28 years old)</v>
          </cell>
          <cell r="K21" t="str">
            <v>TUR</v>
          </cell>
          <cell r="L21" t="str">
            <v>Turkey (Super League)</v>
          </cell>
          <cell r="M21" t="str">
            <v>Turkish Super League</v>
          </cell>
          <cell r="N21" t="str">
            <v>Bursaspor</v>
          </cell>
          <cell r="O21" t="str">
            <v>M (R), AM (RLC)</v>
          </cell>
          <cell r="P21" t="str">
            <v>Either</v>
          </cell>
          <cell r="Q21" t="str">
            <v>Very Strong</v>
          </cell>
          <cell r="R21" t="str">
            <v>Strong</v>
          </cell>
          <cell r="S21" t="str">
            <v>176 cm</v>
          </cell>
          <cell r="T21" t="str">
            <v>72 kg</v>
          </cell>
          <cell r="U21">
            <v>28</v>
          </cell>
          <cell r="V21" t="str">
            <v>2.1M</v>
          </cell>
          <cell r="W21">
            <v>2371320</v>
          </cell>
        </row>
        <row r="22">
          <cell r="H22">
            <v>70002711</v>
          </cell>
          <cell r="I22" t="str">
            <v>Semih Kaya</v>
          </cell>
          <cell r="J22" t="str">
            <v>24/2/1991 (27 years old)</v>
          </cell>
          <cell r="K22" t="str">
            <v>TUR</v>
          </cell>
          <cell r="L22" t="str">
            <v>Czech Republic (First Division)</v>
          </cell>
          <cell r="M22" t="str">
            <v>Czech First Division</v>
          </cell>
          <cell r="N22" t="str">
            <v>Sparta Prague</v>
          </cell>
          <cell r="O22" t="str">
            <v>D (C)</v>
          </cell>
          <cell r="P22" t="str">
            <v>Right</v>
          </cell>
          <cell r="Q22" t="str">
            <v>Very Strong</v>
          </cell>
          <cell r="R22" t="str">
            <v>Reasonable</v>
          </cell>
          <cell r="S22" t="str">
            <v>184 cm</v>
          </cell>
          <cell r="T22" t="str">
            <v>75 kg</v>
          </cell>
          <cell r="U22">
            <v>27</v>
          </cell>
          <cell r="V22" t="str">
            <v>2.1M</v>
          </cell>
          <cell r="W22">
            <v>2371320</v>
          </cell>
        </row>
        <row r="23">
          <cell r="H23">
            <v>70005998</v>
          </cell>
          <cell r="I23" t="str">
            <v>Mustafa Pektemek</v>
          </cell>
          <cell r="J23" t="str">
            <v>11/8/1988 (29 years old)</v>
          </cell>
          <cell r="K23" t="str">
            <v>TUR</v>
          </cell>
          <cell r="L23" t="str">
            <v>Turkey (Super League)</v>
          </cell>
          <cell r="M23" t="str">
            <v>Turkish Super League</v>
          </cell>
          <cell r="N23" t="str">
            <v>Beşiktaş</v>
          </cell>
          <cell r="O23" t="str">
            <v>M/AM (RL), ST (C)</v>
          </cell>
          <cell r="P23" t="str">
            <v>Right</v>
          </cell>
          <cell r="Q23" t="str">
            <v>Very Strong</v>
          </cell>
          <cell r="R23" t="str">
            <v>Fairly Strong</v>
          </cell>
          <cell r="S23" t="str">
            <v>182 cm</v>
          </cell>
          <cell r="T23" t="str">
            <v>72 kg</v>
          </cell>
          <cell r="U23">
            <v>29</v>
          </cell>
          <cell r="V23" t="str">
            <v>1.9M</v>
          </cell>
          <cell r="W23">
            <v>2145480</v>
          </cell>
        </row>
        <row r="24">
          <cell r="H24">
            <v>70085928</v>
          </cell>
          <cell r="I24" t="str">
            <v>Ertuğrul Ersoy</v>
          </cell>
          <cell r="J24" t="str">
            <v>13/2/1997 (21 years old)</v>
          </cell>
          <cell r="K24" t="str">
            <v>TUR</v>
          </cell>
          <cell r="L24" t="str">
            <v>Turkey (Super League)</v>
          </cell>
          <cell r="M24" t="str">
            <v>Turkish Super League</v>
          </cell>
          <cell r="N24" t="str">
            <v>Bursaspor</v>
          </cell>
          <cell r="O24" t="str">
            <v>D (C)</v>
          </cell>
          <cell r="P24" t="str">
            <v>Right</v>
          </cell>
          <cell r="Q24" t="str">
            <v>Very Strong</v>
          </cell>
          <cell r="R24" t="str">
            <v>Reasonable</v>
          </cell>
          <cell r="S24" t="str">
            <v>187 cm</v>
          </cell>
          <cell r="T24" t="str">
            <v>82 kg</v>
          </cell>
          <cell r="U24">
            <v>21</v>
          </cell>
          <cell r="V24" t="str">
            <v>1.7M</v>
          </cell>
          <cell r="W24">
            <v>1919640</v>
          </cell>
        </row>
        <row r="25">
          <cell r="H25">
            <v>8486100</v>
          </cell>
          <cell r="I25" t="str">
            <v>Cenk Gönen</v>
          </cell>
          <cell r="J25" t="str">
            <v>21/2/1988 (30 years old)</v>
          </cell>
          <cell r="K25" t="str">
            <v>TUR</v>
          </cell>
          <cell r="L25" t="str">
            <v>Spain (Second Division)</v>
          </cell>
          <cell r="M25" t="str">
            <v>Spanish Second Division</v>
          </cell>
          <cell r="N25" t="str">
            <v>Málaga</v>
          </cell>
          <cell r="O25" t="str">
            <v>GK</v>
          </cell>
          <cell r="P25" t="str">
            <v>Right</v>
          </cell>
          <cell r="Q25" t="str">
            <v>Very Strong</v>
          </cell>
          <cell r="R25" t="str">
            <v>Reasonable</v>
          </cell>
          <cell r="S25" t="str">
            <v>190 cm</v>
          </cell>
          <cell r="T25" t="str">
            <v>84 kg</v>
          </cell>
          <cell r="U25">
            <v>30</v>
          </cell>
          <cell r="V25" t="str">
            <v>1.6M</v>
          </cell>
          <cell r="W25">
            <v>1806720</v>
          </cell>
        </row>
        <row r="26">
          <cell r="H26">
            <v>70024655</v>
          </cell>
          <cell r="I26" t="str">
            <v>Hakan Arslan</v>
          </cell>
          <cell r="J26" t="str">
            <v>18/7/1988 (29 years old)</v>
          </cell>
          <cell r="K26" t="str">
            <v>TUR</v>
          </cell>
          <cell r="L26" t="str">
            <v>Turkey (Super League)</v>
          </cell>
          <cell r="M26" t="str">
            <v>Turkish Super League</v>
          </cell>
          <cell r="N26" t="str">
            <v>Sivasspor</v>
          </cell>
          <cell r="O26" t="str">
            <v>DM, M/AM (C)</v>
          </cell>
          <cell r="P26" t="str">
            <v>Right</v>
          </cell>
          <cell r="Q26" t="str">
            <v>Very Strong</v>
          </cell>
          <cell r="R26" t="str">
            <v>Reasonable</v>
          </cell>
          <cell r="S26" t="str">
            <v>186 cm</v>
          </cell>
          <cell r="T26" t="str">
            <v>76 kg</v>
          </cell>
          <cell r="U26">
            <v>29</v>
          </cell>
          <cell r="V26" t="str">
            <v>1.5M</v>
          </cell>
          <cell r="W26">
            <v>1693800</v>
          </cell>
        </row>
        <row r="27">
          <cell r="H27">
            <v>70056560</v>
          </cell>
          <cell r="I27" t="str">
            <v>Aytaç Kara</v>
          </cell>
          <cell r="J27" t="str">
            <v>23/3/1993 (25 years old)</v>
          </cell>
          <cell r="K27" t="str">
            <v>TUR</v>
          </cell>
          <cell r="L27" t="str">
            <v>Turkey (Super League)</v>
          </cell>
          <cell r="M27" t="str">
            <v>Turkish Super League</v>
          </cell>
          <cell r="N27" t="str">
            <v>Bursaspor</v>
          </cell>
          <cell r="O27" t="str">
            <v>DM, M (C)</v>
          </cell>
          <cell r="P27" t="str">
            <v>Either</v>
          </cell>
          <cell r="Q27" t="str">
            <v>Very Strong</v>
          </cell>
          <cell r="R27" t="str">
            <v>Strong</v>
          </cell>
          <cell r="S27" t="str">
            <v>188 cm</v>
          </cell>
          <cell r="T27" t="str">
            <v>81 kg</v>
          </cell>
          <cell r="U27">
            <v>25</v>
          </cell>
          <cell r="V27" t="str">
            <v>1.5M</v>
          </cell>
          <cell r="W27">
            <v>1693800</v>
          </cell>
        </row>
        <row r="28">
          <cell r="H28">
            <v>70097801</v>
          </cell>
          <cell r="I28" t="str">
            <v>Muhammed Şengezer</v>
          </cell>
          <cell r="J28" t="str">
            <v>5/1/1997 (21 years old)</v>
          </cell>
          <cell r="K28" t="str">
            <v>TUR</v>
          </cell>
          <cell r="L28" t="str">
            <v>Turkey (Super League)</v>
          </cell>
          <cell r="M28" t="str">
            <v>Turkish Super League</v>
          </cell>
          <cell r="N28" t="str">
            <v>Bursaspor</v>
          </cell>
          <cell r="O28" t="str">
            <v>GK</v>
          </cell>
          <cell r="P28" t="str">
            <v>Either</v>
          </cell>
          <cell r="Q28" t="str">
            <v>Very Strong</v>
          </cell>
          <cell r="R28" t="str">
            <v>Strong</v>
          </cell>
          <cell r="S28" t="str">
            <v>192 cm</v>
          </cell>
          <cell r="T28" t="str">
            <v>75 kg</v>
          </cell>
          <cell r="U28">
            <v>21</v>
          </cell>
          <cell r="V28" t="str">
            <v>1.4M</v>
          </cell>
          <cell r="W28">
            <v>1580880</v>
          </cell>
        </row>
        <row r="29">
          <cell r="H29">
            <v>70097248</v>
          </cell>
          <cell r="I29" t="str">
            <v>Zeki Çelik</v>
          </cell>
          <cell r="J29" t="str">
            <v>17/2/1997 (21 years old)</v>
          </cell>
          <cell r="K29" t="str">
            <v>TUR</v>
          </cell>
          <cell r="L29" t="str">
            <v>France (Ligue 1 Conforama)</v>
          </cell>
          <cell r="M29" t="str">
            <v>Ligue 1 Conforama</v>
          </cell>
          <cell r="N29" t="str">
            <v>LOSC</v>
          </cell>
          <cell r="O29" t="str">
            <v>D (RL)</v>
          </cell>
          <cell r="P29" t="str">
            <v>Right</v>
          </cell>
          <cell r="Q29" t="str">
            <v>Very Strong</v>
          </cell>
          <cell r="R29" t="str">
            <v>Fairly Strong</v>
          </cell>
          <cell r="S29" t="str">
            <v>182 cm</v>
          </cell>
          <cell r="T29" t="str">
            <v>75 kg</v>
          </cell>
          <cell r="U29">
            <v>21</v>
          </cell>
          <cell r="V29" t="str">
            <v>1.3M</v>
          </cell>
          <cell r="W29">
            <v>1467960</v>
          </cell>
        </row>
        <row r="30">
          <cell r="H30">
            <v>70036358</v>
          </cell>
          <cell r="I30" t="str">
            <v>Sakib Aytaç</v>
          </cell>
          <cell r="J30" t="str">
            <v>24/11/1991 (26 years old)</v>
          </cell>
          <cell r="K30" t="str">
            <v>TUR</v>
          </cell>
          <cell r="L30" t="str">
            <v>Turkey (Super League)</v>
          </cell>
          <cell r="M30" t="str">
            <v>Turkish Super League</v>
          </cell>
          <cell r="N30" t="str">
            <v>Kayserispor</v>
          </cell>
          <cell r="O30" t="str">
            <v>D (L)</v>
          </cell>
          <cell r="P30" t="str">
            <v>Left</v>
          </cell>
          <cell r="Q30" t="str">
            <v>Reasonable</v>
          </cell>
          <cell r="R30" t="str">
            <v>Very Strong</v>
          </cell>
          <cell r="S30" t="str">
            <v>187 cm</v>
          </cell>
          <cell r="T30" t="str">
            <v>77 kg</v>
          </cell>
          <cell r="U30">
            <v>26</v>
          </cell>
          <cell r="V30" t="str">
            <v>1.2M</v>
          </cell>
          <cell r="W30">
            <v>1355040</v>
          </cell>
        </row>
        <row r="31">
          <cell r="H31">
            <v>70076282</v>
          </cell>
          <cell r="I31" t="str">
            <v>Ozan Tufan</v>
          </cell>
          <cell r="J31" t="str">
            <v>23/3/1995 (23 years old)</v>
          </cell>
          <cell r="K31" t="str">
            <v>TUR</v>
          </cell>
          <cell r="L31" t="str">
            <v>Turkey (Super League)</v>
          </cell>
          <cell r="M31" t="str">
            <v>Turkish Super League</v>
          </cell>
          <cell r="N31" t="str">
            <v>Fenerbahçe</v>
          </cell>
          <cell r="O31" t="str">
            <v>DM, M (C)</v>
          </cell>
          <cell r="P31" t="str">
            <v>Right</v>
          </cell>
          <cell r="Q31" t="str">
            <v>Very Strong</v>
          </cell>
          <cell r="R31" t="str">
            <v>Reasonable</v>
          </cell>
          <cell r="S31" t="str">
            <v>179 cm</v>
          </cell>
          <cell r="T31" t="str">
            <v>87 kg</v>
          </cell>
          <cell r="U31">
            <v>23</v>
          </cell>
          <cell r="V31" t="str">
            <v>1.1M</v>
          </cell>
          <cell r="W31">
            <v>1242120</v>
          </cell>
        </row>
        <row r="32">
          <cell r="H32">
            <v>70032533</v>
          </cell>
          <cell r="I32" t="str">
            <v>İsmail Köybaşı</v>
          </cell>
          <cell r="J32" t="str">
            <v>10/7/1989 (28 years old)</v>
          </cell>
          <cell r="K32" t="str">
            <v>TUR</v>
          </cell>
          <cell r="L32" t="str">
            <v>Turkey (Super League)</v>
          </cell>
          <cell r="M32" t="str">
            <v>Turkish Super League</v>
          </cell>
          <cell r="N32" t="str">
            <v>Fenerbahçe</v>
          </cell>
          <cell r="O32" t="str">
            <v>D/WB (L)</v>
          </cell>
          <cell r="P32" t="str">
            <v>Left</v>
          </cell>
          <cell r="Q32" t="str">
            <v>Reasonable</v>
          </cell>
          <cell r="R32" t="str">
            <v>Very Strong</v>
          </cell>
          <cell r="S32" t="str">
            <v>178 cm</v>
          </cell>
          <cell r="T32" t="str">
            <v>75 kg</v>
          </cell>
          <cell r="U32">
            <v>28</v>
          </cell>
          <cell r="V32" t="str">
            <v>1.1M</v>
          </cell>
          <cell r="W32">
            <v>1242120</v>
          </cell>
        </row>
        <row r="33">
          <cell r="H33">
            <v>35014012</v>
          </cell>
          <cell r="I33" t="str">
            <v>Deniz Kadah</v>
          </cell>
          <cell r="J33" t="str">
            <v>2/3/1986 (32 years old)</v>
          </cell>
          <cell r="K33" t="str">
            <v>TUR</v>
          </cell>
          <cell r="L33" t="str">
            <v>Turkey (Super League)</v>
          </cell>
          <cell r="M33" t="str">
            <v>Turkish Super League</v>
          </cell>
          <cell r="N33" t="str">
            <v>Göztepe</v>
          </cell>
          <cell r="O33" t="str">
            <v>AM (RLC), ST (C)</v>
          </cell>
          <cell r="P33" t="str">
            <v>Right</v>
          </cell>
          <cell r="Q33" t="str">
            <v>Very Strong</v>
          </cell>
          <cell r="R33" t="str">
            <v>Fairly Strong</v>
          </cell>
          <cell r="S33" t="str">
            <v>186 cm</v>
          </cell>
          <cell r="T33" t="str">
            <v>78 kg</v>
          </cell>
          <cell r="U33">
            <v>32</v>
          </cell>
          <cell r="V33" t="str">
            <v>1.1M</v>
          </cell>
          <cell r="W33">
            <v>1242120</v>
          </cell>
        </row>
        <row r="34">
          <cell r="H34">
            <v>70048085</v>
          </cell>
          <cell r="I34" t="str">
            <v>Mustafa Akbaş</v>
          </cell>
          <cell r="J34" t="str">
            <v>30/5/1990 (28 years old)</v>
          </cell>
          <cell r="K34" t="str">
            <v>TUR</v>
          </cell>
          <cell r="L34" t="str">
            <v>Turkey (Super League)</v>
          </cell>
          <cell r="M34" t="str">
            <v>Turkish Super League</v>
          </cell>
          <cell r="N34" t="str">
            <v>Trabzonspor</v>
          </cell>
          <cell r="O34" t="str">
            <v>D (LC)</v>
          </cell>
          <cell r="P34" t="str">
            <v>Left</v>
          </cell>
          <cell r="Q34" t="str">
            <v>Reasonable</v>
          </cell>
          <cell r="R34" t="str">
            <v>Very Strong</v>
          </cell>
          <cell r="S34" t="str">
            <v>188 cm</v>
          </cell>
          <cell r="T34" t="str">
            <v>81 kg</v>
          </cell>
          <cell r="U34">
            <v>28</v>
          </cell>
          <cell r="V34" t="str">
            <v>1.1M</v>
          </cell>
          <cell r="W34">
            <v>1242120</v>
          </cell>
        </row>
        <row r="35">
          <cell r="H35">
            <v>29040430</v>
          </cell>
          <cell r="I35" t="str">
            <v>Ahmet İlhan Özek</v>
          </cell>
          <cell r="J35" t="str">
            <v>1/1/1988 (30 years old)</v>
          </cell>
          <cell r="K35" t="str">
            <v>TUR</v>
          </cell>
          <cell r="L35" t="str">
            <v>Turkey (1. League)</v>
          </cell>
          <cell r="M35" t="str">
            <v>Turkish 1. League</v>
          </cell>
          <cell r="N35" t="str">
            <v>Gençlerbirliği</v>
          </cell>
          <cell r="O35" t="str">
            <v>M/AM (RL)</v>
          </cell>
          <cell r="P35" t="str">
            <v>Either</v>
          </cell>
          <cell r="Q35" t="str">
            <v>Very Strong</v>
          </cell>
          <cell r="R35" t="str">
            <v>Strong</v>
          </cell>
          <cell r="S35" t="str">
            <v>183 cm</v>
          </cell>
          <cell r="T35" t="str">
            <v>71 kg</v>
          </cell>
          <cell r="U35">
            <v>30</v>
          </cell>
          <cell r="V35" t="str">
            <v>1M</v>
          </cell>
          <cell r="W35">
            <v>1129200</v>
          </cell>
        </row>
        <row r="36">
          <cell r="H36">
            <v>70063195</v>
          </cell>
          <cell r="I36" t="str">
            <v>Okan Kocuk</v>
          </cell>
          <cell r="J36" t="str">
            <v>27/7/1995 (22 years old)</v>
          </cell>
          <cell r="K36" t="str">
            <v>TUR</v>
          </cell>
          <cell r="L36" t="str">
            <v>Turkey (Super League)</v>
          </cell>
          <cell r="M36" t="str">
            <v>Turkish Super League</v>
          </cell>
          <cell r="N36" t="str">
            <v>Bursaspor</v>
          </cell>
          <cell r="O36" t="str">
            <v>GK</v>
          </cell>
          <cell r="P36" t="str">
            <v>Right</v>
          </cell>
          <cell r="Q36" t="str">
            <v>Very Strong</v>
          </cell>
          <cell r="R36" t="str">
            <v>Reasonable</v>
          </cell>
          <cell r="S36" t="str">
            <v>188 cm</v>
          </cell>
          <cell r="T36" t="str">
            <v>78 kg</v>
          </cell>
          <cell r="U36">
            <v>22</v>
          </cell>
          <cell r="V36" t="str">
            <v>975K</v>
          </cell>
          <cell r="W36">
            <v>1100970</v>
          </cell>
        </row>
        <row r="37">
          <cell r="H37">
            <v>29040321</v>
          </cell>
          <cell r="I37" t="str">
            <v>Caner Osmanpaşa</v>
          </cell>
          <cell r="J37" t="str">
            <v>15/1/1988 (30 years old)</v>
          </cell>
          <cell r="K37" t="str">
            <v>TUR</v>
          </cell>
          <cell r="L37" t="str">
            <v>Turkey (Super League)</v>
          </cell>
          <cell r="M37" t="str">
            <v>Turkish Super League</v>
          </cell>
          <cell r="N37" t="str">
            <v>Akhisarspor</v>
          </cell>
          <cell r="O37" t="str">
            <v>D (C)</v>
          </cell>
          <cell r="P37" t="str">
            <v>Right</v>
          </cell>
          <cell r="Q37" t="str">
            <v>Very Strong</v>
          </cell>
          <cell r="R37" t="str">
            <v>Reasonable</v>
          </cell>
          <cell r="S37" t="str">
            <v>182 cm</v>
          </cell>
          <cell r="T37" t="str">
            <v>77 kg</v>
          </cell>
          <cell r="U37">
            <v>30</v>
          </cell>
          <cell r="V37" t="str">
            <v>950K</v>
          </cell>
          <cell r="W37">
            <v>1072740</v>
          </cell>
        </row>
        <row r="38">
          <cell r="H38">
            <v>18018845</v>
          </cell>
          <cell r="I38" t="str">
            <v>Erdem Şen</v>
          </cell>
          <cell r="J38" t="str">
            <v>5/1/1989 (29 years old)</v>
          </cell>
          <cell r="K38" t="str">
            <v>TUR</v>
          </cell>
          <cell r="L38" t="str">
            <v>Turkey (Super League)</v>
          </cell>
          <cell r="M38" t="str">
            <v>Turkish Super League</v>
          </cell>
          <cell r="N38" t="str">
            <v>Ankaragücü</v>
          </cell>
          <cell r="O38" t="str">
            <v>DM, M (C)</v>
          </cell>
          <cell r="P38" t="str">
            <v>Right</v>
          </cell>
          <cell r="Q38" t="str">
            <v>Very Strong</v>
          </cell>
          <cell r="R38" t="str">
            <v>Weak</v>
          </cell>
          <cell r="S38" t="str">
            <v>182 cm</v>
          </cell>
          <cell r="T38" t="str">
            <v>72 kg</v>
          </cell>
          <cell r="U38">
            <v>29</v>
          </cell>
          <cell r="V38" t="str">
            <v>800K</v>
          </cell>
          <cell r="W38">
            <v>903360</v>
          </cell>
        </row>
        <row r="39">
          <cell r="H39">
            <v>70024090</v>
          </cell>
          <cell r="I39" t="str">
            <v>Taha Yalçıner</v>
          </cell>
          <cell r="J39" t="str">
            <v>12/1/1987 (31 years old)</v>
          </cell>
          <cell r="K39" t="str">
            <v>TUR</v>
          </cell>
          <cell r="L39" t="str">
            <v>Turkey (Super League)</v>
          </cell>
          <cell r="M39" t="str">
            <v>Turkish Super League</v>
          </cell>
          <cell r="N39" t="str">
            <v>Alanyaspor</v>
          </cell>
          <cell r="O39" t="str">
            <v>DM, M (C)</v>
          </cell>
          <cell r="P39" t="str">
            <v>Left</v>
          </cell>
          <cell r="Q39" t="str">
            <v>Fairly Strong</v>
          </cell>
          <cell r="R39" t="str">
            <v>Very Strong</v>
          </cell>
          <cell r="S39" t="str">
            <v>178 cm</v>
          </cell>
          <cell r="T39" t="str">
            <v>70 kg</v>
          </cell>
          <cell r="U39">
            <v>31</v>
          </cell>
          <cell r="V39" t="str">
            <v>800K</v>
          </cell>
          <cell r="W39">
            <v>903360</v>
          </cell>
        </row>
        <row r="40">
          <cell r="H40">
            <v>70080426</v>
          </cell>
          <cell r="I40" t="str">
            <v>Umut Nayir</v>
          </cell>
          <cell r="J40" t="str">
            <v>28/6/1993 (24 years old)</v>
          </cell>
          <cell r="K40" t="str">
            <v>TUR</v>
          </cell>
          <cell r="L40" t="str">
            <v>Turkey (Super League)</v>
          </cell>
          <cell r="M40" t="str">
            <v>Turkish Super League</v>
          </cell>
          <cell r="N40" t="str">
            <v>Bursaspor</v>
          </cell>
          <cell r="O40" t="str">
            <v>ST (C)</v>
          </cell>
          <cell r="P40" t="str">
            <v>Right</v>
          </cell>
          <cell r="Q40" t="str">
            <v>Very Strong</v>
          </cell>
          <cell r="R40" t="str">
            <v>Reasonable</v>
          </cell>
          <cell r="S40" t="str">
            <v>191 cm</v>
          </cell>
          <cell r="T40" t="str">
            <v>75 kg</v>
          </cell>
          <cell r="U40">
            <v>24</v>
          </cell>
          <cell r="V40" t="str">
            <v>675K</v>
          </cell>
          <cell r="W40">
            <v>762210</v>
          </cell>
        </row>
        <row r="41">
          <cell r="H41">
            <v>35021183</v>
          </cell>
          <cell r="I41" t="str">
            <v>Ömer Şişmanoğlu</v>
          </cell>
          <cell r="J41" t="str">
            <v>1/8/1989 (28 years old)</v>
          </cell>
          <cell r="K41" t="str">
            <v>TUR</v>
          </cell>
          <cell r="L41" t="str">
            <v>Turkey (Super League)</v>
          </cell>
          <cell r="M41" t="str">
            <v>Turkish Super League</v>
          </cell>
          <cell r="N41" t="str">
            <v>Yeni Malatyaspor</v>
          </cell>
          <cell r="O41" t="str">
            <v>ST (C)</v>
          </cell>
          <cell r="P41" t="str">
            <v>Either</v>
          </cell>
          <cell r="Q41" t="str">
            <v>Very Strong</v>
          </cell>
          <cell r="R41" t="str">
            <v>Strong</v>
          </cell>
          <cell r="S41" t="str">
            <v>186 cm</v>
          </cell>
          <cell r="T41" t="str">
            <v>86 kg</v>
          </cell>
          <cell r="U41">
            <v>28</v>
          </cell>
          <cell r="V41" t="str">
            <v>675K</v>
          </cell>
          <cell r="W41">
            <v>762210</v>
          </cell>
        </row>
        <row r="42">
          <cell r="H42">
            <v>28028160</v>
          </cell>
          <cell r="I42" t="str">
            <v>Nadir Çiftçi</v>
          </cell>
          <cell r="J42" t="str">
            <v>12/2/1992 (26 years old)</v>
          </cell>
          <cell r="K42" t="str">
            <v>TUR</v>
          </cell>
          <cell r="L42" t="str">
            <v>Turkey (1. League)</v>
          </cell>
          <cell r="M42" t="str">
            <v>Turkish 1. League</v>
          </cell>
          <cell r="N42" t="str">
            <v>Gençlerbirliği</v>
          </cell>
          <cell r="O42" t="str">
            <v>AM (RL), ST (C)</v>
          </cell>
          <cell r="P42" t="str">
            <v>Either</v>
          </cell>
          <cell r="Q42" t="str">
            <v>Very Strong</v>
          </cell>
          <cell r="R42" t="str">
            <v>Strong</v>
          </cell>
          <cell r="S42" t="str">
            <v>187 cm</v>
          </cell>
          <cell r="T42" t="str">
            <v>75 kg</v>
          </cell>
          <cell r="U42">
            <v>26</v>
          </cell>
          <cell r="V42" t="str">
            <v>675K</v>
          </cell>
          <cell r="W42">
            <v>762210</v>
          </cell>
        </row>
        <row r="43">
          <cell r="H43">
            <v>70055612</v>
          </cell>
          <cell r="I43" t="str">
            <v>Selim Ay</v>
          </cell>
          <cell r="J43" t="str">
            <v>31/7/1991 (26 years old)</v>
          </cell>
          <cell r="K43" t="str">
            <v>TUR</v>
          </cell>
          <cell r="L43" t="str">
            <v>Turkey (Super League)</v>
          </cell>
          <cell r="M43" t="str">
            <v>Turkish Super League</v>
          </cell>
          <cell r="N43" t="str">
            <v>Konyaspor</v>
          </cell>
          <cell r="O43" t="str">
            <v>D (C)</v>
          </cell>
          <cell r="P43" t="str">
            <v>Right</v>
          </cell>
          <cell r="Q43" t="str">
            <v>Very Strong</v>
          </cell>
          <cell r="R43" t="str">
            <v>Reasonable</v>
          </cell>
          <cell r="S43" t="str">
            <v>184 cm</v>
          </cell>
          <cell r="T43" t="str">
            <v>77 kg</v>
          </cell>
          <cell r="U43">
            <v>26</v>
          </cell>
          <cell r="V43" t="str">
            <v>675K</v>
          </cell>
          <cell r="W43">
            <v>762210</v>
          </cell>
        </row>
        <row r="44">
          <cell r="H44">
            <v>37000449</v>
          </cell>
          <cell r="I44" t="str">
            <v>Aykut Demir</v>
          </cell>
          <cell r="J44" t="str">
            <v>22/10/1988 (29 years old)</v>
          </cell>
          <cell r="K44" t="str">
            <v>TUR</v>
          </cell>
          <cell r="L44" t="str">
            <v>Turkey (1. League)</v>
          </cell>
          <cell r="M44" t="str">
            <v>Turkish 1. League</v>
          </cell>
          <cell r="N44" t="str">
            <v>Giresunspor</v>
          </cell>
          <cell r="O44" t="str">
            <v>D (C)</v>
          </cell>
          <cell r="P44" t="str">
            <v>Right</v>
          </cell>
          <cell r="Q44" t="str">
            <v>Very Strong</v>
          </cell>
          <cell r="R44" t="str">
            <v>Reasonable</v>
          </cell>
          <cell r="S44" t="str">
            <v>182 cm</v>
          </cell>
          <cell r="T44" t="str">
            <v>80 kg</v>
          </cell>
          <cell r="U44">
            <v>29</v>
          </cell>
          <cell r="V44" t="str">
            <v>650K</v>
          </cell>
          <cell r="W44">
            <v>733980</v>
          </cell>
        </row>
        <row r="45">
          <cell r="H45">
            <v>92014216</v>
          </cell>
          <cell r="I45" t="str">
            <v>Alper Uludağ</v>
          </cell>
          <cell r="J45" t="str">
            <v>11/12/1990 (27 years old)</v>
          </cell>
          <cell r="K45" t="str">
            <v>TUR</v>
          </cell>
          <cell r="L45" t="str">
            <v>Turkey (1. League)</v>
          </cell>
          <cell r="M45" t="str">
            <v>Turkish 1. League</v>
          </cell>
          <cell r="N45" t="str">
            <v>Gençlerbirliği</v>
          </cell>
          <cell r="O45" t="str">
            <v>D/WB/M (L)</v>
          </cell>
          <cell r="P45" t="str">
            <v>Left</v>
          </cell>
          <cell r="Q45" t="str">
            <v>Reasonable</v>
          </cell>
          <cell r="R45" t="str">
            <v>Very Strong</v>
          </cell>
          <cell r="S45" t="str">
            <v>180 cm</v>
          </cell>
          <cell r="T45" t="str">
            <v>81 kg</v>
          </cell>
          <cell r="U45">
            <v>27</v>
          </cell>
          <cell r="V45" t="str">
            <v>625K</v>
          </cell>
          <cell r="W45">
            <v>705750</v>
          </cell>
        </row>
        <row r="46">
          <cell r="H46">
            <v>91017837</v>
          </cell>
          <cell r="I46" t="str">
            <v>Sefa Yılmaz</v>
          </cell>
          <cell r="J46" t="str">
            <v>14/2/1990 (28 years old)</v>
          </cell>
          <cell r="K46" t="str">
            <v>TUR</v>
          </cell>
          <cell r="L46" t="str">
            <v>Turkey (1. League)</v>
          </cell>
          <cell r="M46" t="str">
            <v>Turkish 1. League</v>
          </cell>
          <cell r="N46" t="str">
            <v>Altınordu</v>
          </cell>
          <cell r="O46" t="str">
            <v>M/AM (RL)</v>
          </cell>
          <cell r="P46" t="str">
            <v>Right</v>
          </cell>
          <cell r="Q46" t="str">
            <v>Very Strong</v>
          </cell>
          <cell r="R46" t="str">
            <v>Fairly Strong</v>
          </cell>
          <cell r="S46" t="str">
            <v>183 cm</v>
          </cell>
          <cell r="T46" t="str">
            <v>79 kg</v>
          </cell>
          <cell r="U46">
            <v>28</v>
          </cell>
          <cell r="V46" t="str">
            <v>550K</v>
          </cell>
          <cell r="W46">
            <v>621060</v>
          </cell>
        </row>
        <row r="47">
          <cell r="H47">
            <v>92018032</v>
          </cell>
          <cell r="I47" t="str">
            <v>Onur Ayık</v>
          </cell>
          <cell r="J47" t="str">
            <v>28/1/1990 (28 years old)</v>
          </cell>
          <cell r="K47" t="str">
            <v>TUR</v>
          </cell>
          <cell r="L47" t="str">
            <v>Turkey (Super League)</v>
          </cell>
          <cell r="M47" t="str">
            <v>Turkish Super League</v>
          </cell>
          <cell r="N47" t="str">
            <v>Akhisarspor</v>
          </cell>
          <cell r="O47" t="str">
            <v>AM (RLC), ST (C)</v>
          </cell>
          <cell r="P47" t="str">
            <v>Left</v>
          </cell>
          <cell r="Q47" t="str">
            <v>Fairly Strong</v>
          </cell>
          <cell r="R47" t="str">
            <v>Very Strong</v>
          </cell>
          <cell r="S47" t="str">
            <v>183 cm</v>
          </cell>
          <cell r="T47" t="str">
            <v>77 kg</v>
          </cell>
          <cell r="U47">
            <v>28</v>
          </cell>
          <cell r="V47" t="str">
            <v>525K</v>
          </cell>
          <cell r="W47">
            <v>592830</v>
          </cell>
        </row>
        <row r="48">
          <cell r="H48">
            <v>70002611</v>
          </cell>
          <cell r="I48" t="str">
            <v>Aydın Karabulut</v>
          </cell>
          <cell r="J48" t="str">
            <v>25/1/1988 (30 years old)</v>
          </cell>
          <cell r="K48" t="str">
            <v>TUR</v>
          </cell>
          <cell r="L48" t="str">
            <v>Turkey (Super League)</v>
          </cell>
          <cell r="M48" t="str">
            <v>Turkish Super League</v>
          </cell>
          <cell r="N48" t="str">
            <v>Sivasspor</v>
          </cell>
          <cell r="O48" t="str">
            <v>M/AM (L)</v>
          </cell>
          <cell r="P48" t="str">
            <v>Left</v>
          </cell>
          <cell r="Q48" t="str">
            <v>Reasonable</v>
          </cell>
          <cell r="R48" t="str">
            <v>Very Strong</v>
          </cell>
          <cell r="S48" t="str">
            <v>178 cm</v>
          </cell>
          <cell r="T48" t="str">
            <v>75 kg</v>
          </cell>
          <cell r="U48">
            <v>30</v>
          </cell>
          <cell r="V48" t="str">
            <v>525K</v>
          </cell>
          <cell r="W48">
            <v>592830</v>
          </cell>
        </row>
        <row r="49">
          <cell r="H49">
            <v>70080329</v>
          </cell>
          <cell r="I49" t="str">
            <v>Batuhan Altintas</v>
          </cell>
          <cell r="J49" t="str">
            <v>14/3/1996 (22 years old)</v>
          </cell>
          <cell r="K49" t="str">
            <v>TUR</v>
          </cell>
          <cell r="L49" t="str">
            <v>Turkey (1. League)</v>
          </cell>
          <cell r="M49" t="str">
            <v>Turkish 1. League</v>
          </cell>
          <cell r="N49" t="str">
            <v>Boluspor</v>
          </cell>
          <cell r="O49" t="str">
            <v>ST (C)</v>
          </cell>
          <cell r="P49" t="str">
            <v>Left</v>
          </cell>
          <cell r="Q49" t="str">
            <v>Reasonable</v>
          </cell>
          <cell r="R49" t="str">
            <v>Very Strong</v>
          </cell>
          <cell r="S49" t="str">
            <v>190 cm</v>
          </cell>
          <cell r="T49" t="str">
            <v>85 kg</v>
          </cell>
          <cell r="U49">
            <v>22</v>
          </cell>
          <cell r="V49" t="str">
            <v>500K</v>
          </cell>
          <cell r="W49">
            <v>564600</v>
          </cell>
        </row>
        <row r="50">
          <cell r="H50">
            <v>70024480</v>
          </cell>
          <cell r="I50" t="str">
            <v>Muammer Yıldırım</v>
          </cell>
          <cell r="J50" t="str">
            <v>14/9/1990 (27 years old)</v>
          </cell>
          <cell r="K50" t="str">
            <v>TUR</v>
          </cell>
          <cell r="L50" t="str">
            <v>Turkey (Super League)</v>
          </cell>
          <cell r="M50" t="str">
            <v>Turkish Super League</v>
          </cell>
          <cell r="N50" t="str">
            <v>Kayserispor</v>
          </cell>
          <cell r="O50" t="str">
            <v>GK</v>
          </cell>
          <cell r="P50" t="str">
            <v>Left</v>
          </cell>
          <cell r="Q50" t="str">
            <v>Reasonable</v>
          </cell>
          <cell r="R50" t="str">
            <v>Very Strong</v>
          </cell>
          <cell r="S50" t="str">
            <v>190 cm</v>
          </cell>
          <cell r="T50" t="str">
            <v>81 kg</v>
          </cell>
          <cell r="U50">
            <v>27</v>
          </cell>
          <cell r="V50" t="str">
            <v>500K</v>
          </cell>
          <cell r="W50">
            <v>564600</v>
          </cell>
        </row>
        <row r="51">
          <cell r="H51">
            <v>70008159</v>
          </cell>
          <cell r="I51" t="str">
            <v>Bekir Yılmaz</v>
          </cell>
          <cell r="J51" t="str">
            <v>6/3/1988 (30 years old)</v>
          </cell>
          <cell r="K51" t="str">
            <v>TUR</v>
          </cell>
          <cell r="L51" t="str">
            <v>Turkey (1. League)</v>
          </cell>
          <cell r="M51" t="str">
            <v>Turkish 1. League</v>
          </cell>
          <cell r="N51" t="str">
            <v>Gençlerbirliği</v>
          </cell>
          <cell r="O51" t="str">
            <v>DM, M/AM (C)</v>
          </cell>
          <cell r="P51" t="str">
            <v>Right</v>
          </cell>
          <cell r="Q51" t="str">
            <v>Very Strong</v>
          </cell>
          <cell r="R51" t="str">
            <v>Reasonable</v>
          </cell>
          <cell r="S51" t="str">
            <v>180 cm</v>
          </cell>
          <cell r="T51" t="str">
            <v>73 kg</v>
          </cell>
          <cell r="U51">
            <v>30</v>
          </cell>
          <cell r="V51" t="str">
            <v>475K</v>
          </cell>
          <cell r="W51">
            <v>536370</v>
          </cell>
        </row>
        <row r="52">
          <cell r="H52">
            <v>70092388</v>
          </cell>
          <cell r="I52" t="str">
            <v>Oğulcan Çağlayan</v>
          </cell>
          <cell r="J52" t="str">
            <v>22/3/1996 (22 years old)</v>
          </cell>
          <cell r="K52" t="str">
            <v>TUR</v>
          </cell>
          <cell r="L52" t="str">
            <v>Turkey (1. League)</v>
          </cell>
          <cell r="M52" t="str">
            <v>Turkish 1. League</v>
          </cell>
          <cell r="N52" t="str">
            <v>Gazişehir FK</v>
          </cell>
          <cell r="O52" t="str">
            <v>AM (RL), ST (C)</v>
          </cell>
          <cell r="P52" t="str">
            <v>Right</v>
          </cell>
          <cell r="Q52" t="str">
            <v>Very Strong</v>
          </cell>
          <cell r="R52" t="str">
            <v>Reasonable</v>
          </cell>
          <cell r="S52" t="str">
            <v>188 cm</v>
          </cell>
          <cell r="T52" t="str">
            <v>80 kg</v>
          </cell>
          <cell r="U52">
            <v>22</v>
          </cell>
          <cell r="V52" t="str">
            <v>475K</v>
          </cell>
          <cell r="W52">
            <v>536370</v>
          </cell>
        </row>
        <row r="53">
          <cell r="H53">
            <v>91104803</v>
          </cell>
          <cell r="I53" t="str">
            <v>Selim Gündüz</v>
          </cell>
          <cell r="J53" t="str">
            <v>16/5/1994 (24 years old)</v>
          </cell>
          <cell r="K53" t="str">
            <v>TUR</v>
          </cell>
          <cell r="L53" t="str">
            <v>Germany (Bundesliga 2)</v>
          </cell>
          <cell r="M53" t="str">
            <v>Bundesliga 2</v>
          </cell>
          <cell r="N53" t="str">
            <v>Darmstadt 98</v>
          </cell>
          <cell r="O53" t="str">
            <v>M/AM (R)</v>
          </cell>
          <cell r="P53" t="str">
            <v>Right</v>
          </cell>
          <cell r="Q53" t="str">
            <v>Very Strong</v>
          </cell>
          <cell r="R53" t="str">
            <v>Fairly Strong</v>
          </cell>
          <cell r="S53" t="str">
            <v>171 cm</v>
          </cell>
          <cell r="T53" t="str">
            <v>74 kg</v>
          </cell>
          <cell r="U53">
            <v>24</v>
          </cell>
          <cell r="V53" t="str">
            <v>375K</v>
          </cell>
          <cell r="W53">
            <v>423450</v>
          </cell>
        </row>
        <row r="54">
          <cell r="H54">
            <v>91126197</v>
          </cell>
          <cell r="I54" t="str">
            <v>Sinan Bakis</v>
          </cell>
          <cell r="J54" t="str">
            <v>22/4/1994 (24 years old)</v>
          </cell>
          <cell r="K54" t="str">
            <v>TUR</v>
          </cell>
          <cell r="L54" t="str">
            <v>Austria (Premier Division)</v>
          </cell>
          <cell r="M54" t="str">
            <v>Austrian Premier Division</v>
          </cell>
          <cell r="N54" t="str">
            <v>FC Admira Wacker Mödling</v>
          </cell>
          <cell r="O54" t="str">
            <v>AM (R), ST (C)</v>
          </cell>
          <cell r="P54" t="str">
            <v>Right</v>
          </cell>
          <cell r="Q54" t="str">
            <v>Very Strong</v>
          </cell>
          <cell r="R54" t="str">
            <v>Reasonable</v>
          </cell>
          <cell r="S54" t="str">
            <v>186 cm</v>
          </cell>
          <cell r="T54" t="str">
            <v>80 kg</v>
          </cell>
          <cell r="U54">
            <v>24</v>
          </cell>
          <cell r="V54" t="str">
            <v>350K</v>
          </cell>
          <cell r="W54">
            <v>395220</v>
          </cell>
        </row>
        <row r="55">
          <cell r="H55">
            <v>70062993</v>
          </cell>
          <cell r="I55" t="str">
            <v>Abdülkerim Bardakcı</v>
          </cell>
          <cell r="J55" t="str">
            <v>7/9/1994 (23 years old)</v>
          </cell>
          <cell r="K55" t="str">
            <v>TUR</v>
          </cell>
          <cell r="L55" t="str">
            <v>Turkey (1. League)</v>
          </cell>
          <cell r="M55" t="str">
            <v>Turkish 1. League</v>
          </cell>
          <cell r="N55" t="str">
            <v>Denizlispor</v>
          </cell>
          <cell r="O55" t="str">
            <v>D (LC)</v>
          </cell>
          <cell r="P55" t="str">
            <v>Left</v>
          </cell>
          <cell r="Q55" t="str">
            <v>Reasonable</v>
          </cell>
          <cell r="R55" t="str">
            <v>Very Strong</v>
          </cell>
          <cell r="S55" t="str">
            <v>184 cm</v>
          </cell>
          <cell r="T55" t="str">
            <v>81 kg</v>
          </cell>
          <cell r="U55">
            <v>23</v>
          </cell>
          <cell r="V55" t="str">
            <v>300K</v>
          </cell>
          <cell r="W55">
            <v>338760</v>
          </cell>
        </row>
        <row r="56">
          <cell r="H56">
            <v>70052963</v>
          </cell>
          <cell r="I56" t="str">
            <v>Onur Ergün</v>
          </cell>
          <cell r="J56" t="str">
            <v>15/11/1992 (25 years old)</v>
          </cell>
          <cell r="K56" t="str">
            <v>TUR</v>
          </cell>
          <cell r="L56" t="str">
            <v>Turkey (1. League)</v>
          </cell>
          <cell r="M56" t="str">
            <v>Turkish 1. League</v>
          </cell>
          <cell r="N56" t="str">
            <v>İstanbulspor</v>
          </cell>
          <cell r="O56" t="str">
            <v>DM, M/AM (C)</v>
          </cell>
          <cell r="P56" t="str">
            <v>Right</v>
          </cell>
          <cell r="Q56" t="str">
            <v>Very Strong</v>
          </cell>
          <cell r="R56" t="str">
            <v>Reasonable</v>
          </cell>
          <cell r="S56" t="str">
            <v>185 cm</v>
          </cell>
          <cell r="T56" t="str">
            <v>75 kg</v>
          </cell>
          <cell r="U56">
            <v>25</v>
          </cell>
          <cell r="V56" t="str">
            <v>230K</v>
          </cell>
          <cell r="W56">
            <v>259716</v>
          </cell>
        </row>
        <row r="57">
          <cell r="H57">
            <v>70045971</v>
          </cell>
          <cell r="I57" t="str">
            <v>Metin Yüksel</v>
          </cell>
          <cell r="J57" t="str">
            <v>8/3/1990 (28 years old)</v>
          </cell>
          <cell r="K57" t="str">
            <v>TUR</v>
          </cell>
          <cell r="L57" t="str">
            <v>Turkey (1. League)</v>
          </cell>
          <cell r="M57" t="str">
            <v>Turkish 1. League</v>
          </cell>
          <cell r="N57" t="str">
            <v>Altay</v>
          </cell>
          <cell r="O57" t="str">
            <v>DM, M (C)</v>
          </cell>
          <cell r="P57" t="str">
            <v>Right</v>
          </cell>
          <cell r="Q57" t="str">
            <v>Very Strong</v>
          </cell>
          <cell r="R57" t="str">
            <v>Reasonable</v>
          </cell>
          <cell r="S57" t="str">
            <v>183 cm</v>
          </cell>
          <cell r="T57" t="str">
            <v>74 kg</v>
          </cell>
          <cell r="U57">
            <v>28</v>
          </cell>
          <cell r="V57" t="str">
            <v>230K</v>
          </cell>
          <cell r="W57">
            <v>259716</v>
          </cell>
        </row>
        <row r="58">
          <cell r="H58">
            <v>70063141</v>
          </cell>
          <cell r="I58" t="str">
            <v>Sami Can Keskin</v>
          </cell>
          <cell r="J58" t="str">
            <v>14/8/1993 (24 years old)</v>
          </cell>
          <cell r="K58" t="str">
            <v>TUR</v>
          </cell>
          <cell r="L58" t="str">
            <v>Turkey (1. League)</v>
          </cell>
          <cell r="M58" t="str">
            <v>Turkish 1. League</v>
          </cell>
          <cell r="N58" t="str">
            <v>Gazişehir FK</v>
          </cell>
          <cell r="O58" t="str">
            <v>DM, M (C)</v>
          </cell>
          <cell r="P58" t="str">
            <v>Left</v>
          </cell>
          <cell r="Q58" t="str">
            <v>Reasonable</v>
          </cell>
          <cell r="R58" t="str">
            <v>Very Strong</v>
          </cell>
          <cell r="S58" t="str">
            <v>172 cm</v>
          </cell>
          <cell r="T58" t="str">
            <v>67 kg</v>
          </cell>
          <cell r="U58">
            <v>24</v>
          </cell>
          <cell r="V58" t="str">
            <v>230K</v>
          </cell>
          <cell r="W58">
            <v>259716</v>
          </cell>
        </row>
        <row r="59">
          <cell r="H59">
            <v>70065895</v>
          </cell>
          <cell r="I59" t="str">
            <v>Atabey Çiçek</v>
          </cell>
          <cell r="J59" t="str">
            <v>24/7/1995 (22 years old)</v>
          </cell>
          <cell r="K59" t="str">
            <v>TUR</v>
          </cell>
          <cell r="L59" t="str">
            <v>Turkey (1. League)</v>
          </cell>
          <cell r="M59" t="str">
            <v>Turkish 1. League</v>
          </cell>
          <cell r="N59" t="str">
            <v>Ümraniyespor</v>
          </cell>
          <cell r="O59" t="str">
            <v>AM (L), ST (C)</v>
          </cell>
          <cell r="P59" t="str">
            <v>Right</v>
          </cell>
          <cell r="Q59" t="str">
            <v>Very Strong</v>
          </cell>
          <cell r="R59" t="str">
            <v>Fairly Strong</v>
          </cell>
          <cell r="S59" t="str">
            <v>188 cm</v>
          </cell>
          <cell r="T59" t="str">
            <v>76 kg</v>
          </cell>
          <cell r="U59">
            <v>22</v>
          </cell>
          <cell r="V59" t="str">
            <v>170K</v>
          </cell>
          <cell r="W59">
            <v>191964</v>
          </cell>
        </row>
        <row r="60">
          <cell r="H60">
            <v>70063197</v>
          </cell>
          <cell r="I60" t="str">
            <v>Hasan Acar</v>
          </cell>
          <cell r="J60" t="str">
            <v>16/12/1994 (23 years old)</v>
          </cell>
          <cell r="K60" t="str">
            <v>TUR</v>
          </cell>
          <cell r="L60" t="str">
            <v>Turkey (Super League)</v>
          </cell>
          <cell r="M60" t="str">
            <v>Turkish Super League</v>
          </cell>
          <cell r="N60" t="str">
            <v>Kayserispor</v>
          </cell>
          <cell r="O60" t="str">
            <v>M (C)</v>
          </cell>
          <cell r="P60" t="str">
            <v>Right</v>
          </cell>
          <cell r="Q60" t="str">
            <v>Very Strong</v>
          </cell>
          <cell r="R60" t="str">
            <v>Reasonable</v>
          </cell>
          <cell r="S60" t="str">
            <v>174 cm</v>
          </cell>
          <cell r="T60" t="str">
            <v>70 kg</v>
          </cell>
          <cell r="U60">
            <v>23</v>
          </cell>
          <cell r="V60" t="str">
            <v>160K</v>
          </cell>
          <cell r="W60">
            <v>180672</v>
          </cell>
        </row>
        <row r="61">
          <cell r="H61">
            <v>70058740</v>
          </cell>
          <cell r="I61" t="str">
            <v>Emre Gültekin</v>
          </cell>
          <cell r="J61" t="str">
            <v>12/3/1993 (25 years old)</v>
          </cell>
          <cell r="K61" t="str">
            <v>TUR</v>
          </cell>
          <cell r="L61" t="str">
            <v>Turkey (1. League)</v>
          </cell>
          <cell r="M61" t="str">
            <v>Turkish 1. League</v>
          </cell>
          <cell r="N61" t="str">
            <v>Boluspor</v>
          </cell>
          <cell r="O61" t="str">
            <v>M (C)</v>
          </cell>
          <cell r="P61" t="str">
            <v>Left</v>
          </cell>
          <cell r="Q61" t="str">
            <v>Reasonable</v>
          </cell>
          <cell r="R61" t="str">
            <v>Very Strong</v>
          </cell>
          <cell r="S61" t="str">
            <v>180 cm</v>
          </cell>
          <cell r="T61" t="str">
            <v>75 kg</v>
          </cell>
          <cell r="U61">
            <v>25</v>
          </cell>
          <cell r="V61" t="str">
            <v>145K</v>
          </cell>
          <cell r="W61">
            <v>163734</v>
          </cell>
        </row>
        <row r="62">
          <cell r="H62">
            <v>70056040</v>
          </cell>
          <cell r="I62" t="str">
            <v>Erkan Kaş</v>
          </cell>
          <cell r="J62" t="str">
            <v>10/9/1991 (26 years old)</v>
          </cell>
          <cell r="K62" t="str">
            <v>TUR</v>
          </cell>
          <cell r="L62" t="str">
            <v>Turkey (Super League)</v>
          </cell>
          <cell r="M62" t="str">
            <v>Turkish Super League</v>
          </cell>
          <cell r="N62" t="str">
            <v>Yeni Malatyaspor</v>
          </cell>
          <cell r="O62" t="str">
            <v>D/WB (L)</v>
          </cell>
          <cell r="P62" t="str">
            <v>Either</v>
          </cell>
          <cell r="Q62" t="str">
            <v>Strong</v>
          </cell>
          <cell r="R62" t="str">
            <v>Very Strong</v>
          </cell>
          <cell r="S62" t="str">
            <v>183 cm</v>
          </cell>
          <cell r="T62" t="str">
            <v>76 kg</v>
          </cell>
          <cell r="U62">
            <v>26</v>
          </cell>
          <cell r="V62" t="str">
            <v>125K</v>
          </cell>
          <cell r="W62">
            <v>141150</v>
          </cell>
        </row>
        <row r="63">
          <cell r="H63">
            <v>92017254</v>
          </cell>
          <cell r="I63" t="str">
            <v>Günay Güvenç</v>
          </cell>
          <cell r="J63" t="str">
            <v>25/6/1991 (27 years old)</v>
          </cell>
          <cell r="K63" t="str">
            <v>TUR</v>
          </cell>
          <cell r="L63" t="str">
            <v>Turkey (1. League)</v>
          </cell>
          <cell r="M63" t="str">
            <v>Turkish 1. League</v>
          </cell>
          <cell r="N63" t="str">
            <v>Gazişehir FK</v>
          </cell>
          <cell r="O63" t="str">
            <v>GK</v>
          </cell>
          <cell r="P63" t="str">
            <v>Right</v>
          </cell>
          <cell r="Q63" t="str">
            <v>Very Strong</v>
          </cell>
          <cell r="R63" t="str">
            <v>Fairly Strong</v>
          </cell>
          <cell r="S63" t="str">
            <v>188 cm</v>
          </cell>
          <cell r="T63" t="str">
            <v>85 kg</v>
          </cell>
          <cell r="U63">
            <v>27</v>
          </cell>
          <cell r="V63" t="str">
            <v>115K</v>
          </cell>
          <cell r="W63">
            <v>129858</v>
          </cell>
        </row>
        <row r="64">
          <cell r="H64">
            <v>70007015</v>
          </cell>
          <cell r="I64" t="str">
            <v>Arif Morkaya</v>
          </cell>
          <cell r="J64" t="str">
            <v>30/5/1989 (29 years old)</v>
          </cell>
          <cell r="K64" t="str">
            <v>TUR</v>
          </cell>
          <cell r="L64" t="str">
            <v>Turkey (1. League)</v>
          </cell>
          <cell r="M64" t="str">
            <v>Turkish 1. League</v>
          </cell>
          <cell r="N64" t="str">
            <v>İstanbulspor</v>
          </cell>
          <cell r="O64" t="str">
            <v>DM, M (C)</v>
          </cell>
          <cell r="P64" t="str">
            <v>Right</v>
          </cell>
          <cell r="Q64" t="str">
            <v>Very Strong</v>
          </cell>
          <cell r="R64" t="str">
            <v>Reasonable</v>
          </cell>
          <cell r="S64" t="str">
            <v>187 cm</v>
          </cell>
          <cell r="T64" t="str">
            <v>80 kg</v>
          </cell>
          <cell r="U64">
            <v>29</v>
          </cell>
          <cell r="V64" t="str">
            <v>98K</v>
          </cell>
          <cell r="W64">
            <v>110661.59999999999</v>
          </cell>
        </row>
        <row r="65">
          <cell r="H65">
            <v>70053356</v>
          </cell>
          <cell r="I65" t="str">
            <v>Abdulkadir Özdemir</v>
          </cell>
          <cell r="J65" t="str">
            <v>25/3/1991 (27 years old)</v>
          </cell>
          <cell r="K65" t="str">
            <v>TUR</v>
          </cell>
          <cell r="L65" t="str">
            <v>Turkey (1. League)</v>
          </cell>
          <cell r="M65" t="str">
            <v>Turkish 1. League</v>
          </cell>
          <cell r="N65" t="str">
            <v>Adanaspor</v>
          </cell>
          <cell r="O65" t="str">
            <v>DM, M (C)</v>
          </cell>
          <cell r="P65" t="str">
            <v>Right</v>
          </cell>
          <cell r="Q65" t="str">
            <v>Very Strong</v>
          </cell>
          <cell r="R65" t="str">
            <v>Reasonable</v>
          </cell>
          <cell r="S65" t="str">
            <v>179 cm</v>
          </cell>
          <cell r="T65" t="str">
            <v>78 kg</v>
          </cell>
          <cell r="U65">
            <v>27</v>
          </cell>
          <cell r="V65" t="str">
            <v>96K</v>
          </cell>
          <cell r="W65">
            <v>108403.2</v>
          </cell>
        </row>
        <row r="66">
          <cell r="H66">
            <v>70007256</v>
          </cell>
          <cell r="I66" t="str">
            <v>Gençer Cansev</v>
          </cell>
          <cell r="J66" t="str">
            <v>4/1/1989 (29 years old)</v>
          </cell>
          <cell r="K66" t="str">
            <v>TUR</v>
          </cell>
          <cell r="L66" t="str">
            <v>Turkey (1. League)</v>
          </cell>
          <cell r="M66" t="str">
            <v>Turkish 1. League</v>
          </cell>
          <cell r="N66" t="str">
            <v>Altay</v>
          </cell>
          <cell r="O66" t="str">
            <v>D (C)</v>
          </cell>
          <cell r="P66" t="str">
            <v>Right</v>
          </cell>
          <cell r="Q66" t="str">
            <v>Very Strong</v>
          </cell>
          <cell r="R66" t="str">
            <v>Reasonable</v>
          </cell>
          <cell r="S66" t="str">
            <v>187 cm</v>
          </cell>
          <cell r="T66" t="str">
            <v>80 kg</v>
          </cell>
          <cell r="U66">
            <v>29</v>
          </cell>
          <cell r="V66" t="str">
            <v>87K</v>
          </cell>
          <cell r="W66">
            <v>98240.4</v>
          </cell>
        </row>
        <row r="67">
          <cell r="H67">
            <v>70058759</v>
          </cell>
          <cell r="I67" t="str">
            <v>Tolga Ünlü</v>
          </cell>
          <cell r="J67" t="str">
            <v>10/9/1989 (28 years old)</v>
          </cell>
          <cell r="K67" t="str">
            <v>TUR</v>
          </cell>
          <cell r="L67" t="str">
            <v>Turkey (Super League)</v>
          </cell>
          <cell r="M67" t="str">
            <v>Turkish Super League</v>
          </cell>
          <cell r="N67" t="str">
            <v>Bld. Erzurumspor</v>
          </cell>
          <cell r="O67" t="str">
            <v>D (R)</v>
          </cell>
          <cell r="P67" t="str">
            <v>Right</v>
          </cell>
          <cell r="Q67" t="str">
            <v>Very Strong</v>
          </cell>
          <cell r="R67" t="str">
            <v>Reasonable</v>
          </cell>
          <cell r="S67" t="str">
            <v>183 cm</v>
          </cell>
          <cell r="T67" t="str">
            <v>75 kg</v>
          </cell>
          <cell r="U67">
            <v>28</v>
          </cell>
          <cell r="V67" t="str">
            <v>86K</v>
          </cell>
          <cell r="W67">
            <v>97111.2</v>
          </cell>
        </row>
        <row r="68">
          <cell r="H68">
            <v>70099761</v>
          </cell>
          <cell r="I68" t="str">
            <v>Muhammet Beşir</v>
          </cell>
          <cell r="J68" t="str">
            <v>1/1/1997 (21 years old)</v>
          </cell>
          <cell r="K68" t="str">
            <v>TUR</v>
          </cell>
          <cell r="L68" t="str">
            <v>Turkey</v>
          </cell>
          <cell r="M68" t="str">
            <v>-</v>
          </cell>
          <cell r="N68" t="str">
            <v>Samsunspor</v>
          </cell>
          <cell r="O68" t="str">
            <v>ST (C)</v>
          </cell>
          <cell r="P68" t="str">
            <v>Right</v>
          </cell>
          <cell r="Q68" t="str">
            <v>Very Strong</v>
          </cell>
          <cell r="R68" t="str">
            <v>Fairly Strong</v>
          </cell>
          <cell r="S68" t="str">
            <v>182 cm</v>
          </cell>
          <cell r="T68" t="str">
            <v>75 kg</v>
          </cell>
          <cell r="U68">
            <v>21</v>
          </cell>
          <cell r="V68" t="str">
            <v>76K</v>
          </cell>
          <cell r="W68">
            <v>85819.199999999997</v>
          </cell>
        </row>
        <row r="69">
          <cell r="H69">
            <v>70056874</v>
          </cell>
          <cell r="I69" t="str">
            <v>Yusuf Abdioğlu</v>
          </cell>
          <cell r="J69" t="str">
            <v>14/10/1989 (28 years old)</v>
          </cell>
          <cell r="K69" t="str">
            <v>TUR</v>
          </cell>
          <cell r="L69" t="str">
            <v>Turkey (1. League)</v>
          </cell>
          <cell r="M69" t="str">
            <v>Turkish 1. League</v>
          </cell>
          <cell r="N69" t="str">
            <v>Hatayspor</v>
          </cell>
          <cell r="O69" t="str">
            <v>D (C)</v>
          </cell>
          <cell r="P69" t="str">
            <v>Right</v>
          </cell>
          <cell r="Q69" t="str">
            <v>Very Strong</v>
          </cell>
          <cell r="R69" t="str">
            <v>Reasonable</v>
          </cell>
          <cell r="S69" t="str">
            <v>181 cm</v>
          </cell>
          <cell r="T69" t="str">
            <v>81 kg</v>
          </cell>
          <cell r="U69">
            <v>28</v>
          </cell>
          <cell r="V69" t="str">
            <v>75K</v>
          </cell>
          <cell r="W69">
            <v>84690</v>
          </cell>
        </row>
        <row r="70">
          <cell r="H70">
            <v>470867</v>
          </cell>
          <cell r="I70" t="str">
            <v>Ergin Keleş</v>
          </cell>
          <cell r="J70" t="str">
            <v>1/1/1987 (31 years old)</v>
          </cell>
          <cell r="K70" t="str">
            <v>TUR</v>
          </cell>
          <cell r="L70" t="str">
            <v>Turkey (1. League)</v>
          </cell>
          <cell r="M70" t="str">
            <v>Turkish 1. League</v>
          </cell>
          <cell r="N70" t="str">
            <v>Giresunspor</v>
          </cell>
          <cell r="O70" t="str">
            <v>ST (C)</v>
          </cell>
          <cell r="P70" t="str">
            <v>Either</v>
          </cell>
          <cell r="Q70" t="str">
            <v>Very Strong</v>
          </cell>
          <cell r="R70" t="str">
            <v>Strong</v>
          </cell>
          <cell r="S70" t="str">
            <v>184 cm</v>
          </cell>
          <cell r="T70" t="str">
            <v>75 kg</v>
          </cell>
          <cell r="U70">
            <v>31</v>
          </cell>
          <cell r="V70" t="str">
            <v>74K</v>
          </cell>
          <cell r="W70">
            <v>83560.800000000003</v>
          </cell>
        </row>
        <row r="71">
          <cell r="H71">
            <v>70099745</v>
          </cell>
          <cell r="I71" t="str">
            <v>Mert Örnek</v>
          </cell>
          <cell r="J71" t="str">
            <v>12/2/1997 (21 years old)</v>
          </cell>
          <cell r="K71" t="str">
            <v>TUR</v>
          </cell>
          <cell r="L71" t="str">
            <v>Turkey</v>
          </cell>
          <cell r="M71" t="str">
            <v>-</v>
          </cell>
          <cell r="N71" t="str">
            <v>Sancaktepe Bld.</v>
          </cell>
          <cell r="O71" t="str">
            <v>AM (RL)</v>
          </cell>
          <cell r="P71" t="str">
            <v>Right</v>
          </cell>
          <cell r="Q71" t="str">
            <v>Very Strong</v>
          </cell>
          <cell r="R71" t="str">
            <v>Reasonable</v>
          </cell>
          <cell r="S71" t="str">
            <v>183 cm</v>
          </cell>
          <cell r="T71" t="str">
            <v>77 kg</v>
          </cell>
          <cell r="U71">
            <v>21</v>
          </cell>
          <cell r="V71" t="str">
            <v>73K</v>
          </cell>
          <cell r="W71">
            <v>82431.600000000006</v>
          </cell>
        </row>
        <row r="72">
          <cell r="H72">
            <v>70063128</v>
          </cell>
          <cell r="I72" t="str">
            <v>Maksut Taşkıran</v>
          </cell>
          <cell r="J72" t="str">
            <v>15/2/1995 (23 years old)</v>
          </cell>
          <cell r="K72" t="str">
            <v>TUR</v>
          </cell>
          <cell r="L72" t="str">
            <v>Turkey</v>
          </cell>
          <cell r="M72" t="str">
            <v>-</v>
          </cell>
          <cell r="N72" t="str">
            <v>Konya Anadolu Selçukspor</v>
          </cell>
          <cell r="O72" t="str">
            <v>DM, M (C)</v>
          </cell>
          <cell r="P72" t="str">
            <v>Right</v>
          </cell>
          <cell r="Q72" t="str">
            <v>Very Strong</v>
          </cell>
          <cell r="R72" t="str">
            <v>Reasonable</v>
          </cell>
          <cell r="S72" t="str">
            <v>187 cm</v>
          </cell>
          <cell r="T72" t="str">
            <v>80 kg</v>
          </cell>
          <cell r="U72">
            <v>23</v>
          </cell>
          <cell r="V72" t="str">
            <v>70K</v>
          </cell>
          <cell r="W72">
            <v>79044</v>
          </cell>
        </row>
        <row r="73">
          <cell r="H73">
            <v>70106700</v>
          </cell>
          <cell r="I73" t="str">
            <v>Rüştü Hanlı</v>
          </cell>
          <cell r="J73" t="str">
            <v>3/1/1997 (21 years old)</v>
          </cell>
          <cell r="K73" t="str">
            <v>TUR</v>
          </cell>
          <cell r="L73" t="str">
            <v>Turkey (1. League)</v>
          </cell>
          <cell r="M73" t="str">
            <v>Turkish 1. League</v>
          </cell>
          <cell r="N73" t="str">
            <v>Adana D.S.</v>
          </cell>
          <cell r="O73" t="str">
            <v>D (LC)</v>
          </cell>
          <cell r="P73" t="str">
            <v>Left</v>
          </cell>
          <cell r="Q73" t="str">
            <v>Reasonable</v>
          </cell>
          <cell r="R73" t="str">
            <v>Very Strong</v>
          </cell>
          <cell r="S73" t="str">
            <v>188 cm</v>
          </cell>
          <cell r="T73" t="str">
            <v>78 kg</v>
          </cell>
          <cell r="U73">
            <v>21</v>
          </cell>
          <cell r="V73" t="str">
            <v>66K</v>
          </cell>
          <cell r="W73">
            <v>74527.199999999997</v>
          </cell>
        </row>
        <row r="74">
          <cell r="H74">
            <v>91107556</v>
          </cell>
          <cell r="I74" t="str">
            <v>Taşkın Çalış</v>
          </cell>
          <cell r="J74" t="str">
            <v>25/7/1993 (24 years old)</v>
          </cell>
          <cell r="K74" t="str">
            <v>TUR</v>
          </cell>
          <cell r="L74" t="str">
            <v>Turkey</v>
          </cell>
          <cell r="M74" t="str">
            <v>-</v>
          </cell>
          <cell r="N74" t="str">
            <v>Menemen Bld.</v>
          </cell>
          <cell r="O74" t="str">
            <v>D (R), M (C)</v>
          </cell>
          <cell r="P74" t="str">
            <v>Right</v>
          </cell>
          <cell r="Q74" t="str">
            <v>Very Strong</v>
          </cell>
          <cell r="R74" t="str">
            <v>Fairly Strong</v>
          </cell>
          <cell r="S74" t="str">
            <v>181 cm</v>
          </cell>
          <cell r="T74" t="str">
            <v>73 kg</v>
          </cell>
          <cell r="U74">
            <v>24</v>
          </cell>
          <cell r="V74" t="str">
            <v>66K</v>
          </cell>
          <cell r="W74">
            <v>74527.199999999997</v>
          </cell>
        </row>
        <row r="75">
          <cell r="H75">
            <v>70096907</v>
          </cell>
          <cell r="I75" t="str">
            <v>Caner Koca</v>
          </cell>
          <cell r="J75" t="str">
            <v>14/4/1996 (22 years old)</v>
          </cell>
          <cell r="K75" t="str">
            <v>TUR</v>
          </cell>
          <cell r="L75" t="str">
            <v>Turkey</v>
          </cell>
          <cell r="M75" t="str">
            <v>-</v>
          </cell>
          <cell r="N75" t="str">
            <v>Kırklarelispor</v>
          </cell>
          <cell r="O75" t="str">
            <v>D (C), DM</v>
          </cell>
          <cell r="P75" t="str">
            <v>Right</v>
          </cell>
          <cell r="Q75" t="str">
            <v>Very Strong</v>
          </cell>
          <cell r="R75" t="str">
            <v>Reasonable</v>
          </cell>
          <cell r="S75" t="str">
            <v>183 cm</v>
          </cell>
          <cell r="T75" t="str">
            <v>72 kg</v>
          </cell>
          <cell r="U75">
            <v>22</v>
          </cell>
          <cell r="V75" t="str">
            <v>64K</v>
          </cell>
          <cell r="W75">
            <v>72268.800000000003</v>
          </cell>
        </row>
        <row r="76">
          <cell r="H76">
            <v>91004434</v>
          </cell>
          <cell r="I76" t="str">
            <v>Oguzhan Kefkir</v>
          </cell>
          <cell r="J76" t="str">
            <v>27/8/1991 (26 years old)</v>
          </cell>
          <cell r="K76" t="str">
            <v>TUR</v>
          </cell>
          <cell r="L76" t="str">
            <v>Germany (Third Division)</v>
          </cell>
          <cell r="M76" t="str">
            <v>German Third Division</v>
          </cell>
          <cell r="N76" t="str">
            <v>Uerdingen</v>
          </cell>
          <cell r="O76" t="str">
            <v>M/AM (RL)</v>
          </cell>
          <cell r="P76" t="str">
            <v>Left</v>
          </cell>
          <cell r="Q76" t="str">
            <v>Reasonable</v>
          </cell>
          <cell r="R76" t="str">
            <v>Very Strong</v>
          </cell>
          <cell r="S76" t="str">
            <v>175 cm</v>
          </cell>
          <cell r="T76" t="str">
            <v>72 kg</v>
          </cell>
          <cell r="U76">
            <v>26</v>
          </cell>
          <cell r="V76" t="str">
            <v>63K</v>
          </cell>
          <cell r="W76">
            <v>71139.600000000006</v>
          </cell>
        </row>
        <row r="77">
          <cell r="H77">
            <v>70056729</v>
          </cell>
          <cell r="I77" t="str">
            <v>Yıldıray Koçal</v>
          </cell>
          <cell r="J77" t="str">
            <v>15/11/1990 (27 years old)</v>
          </cell>
          <cell r="K77" t="str">
            <v>TUR</v>
          </cell>
          <cell r="L77" t="str">
            <v>Turkey</v>
          </cell>
          <cell r="M77" t="str">
            <v>-</v>
          </cell>
          <cell r="N77" t="str">
            <v>Pendikspor</v>
          </cell>
          <cell r="O77" t="str">
            <v>AM (RLC)</v>
          </cell>
          <cell r="P77" t="str">
            <v>Right</v>
          </cell>
          <cell r="Q77" t="str">
            <v>Very Strong</v>
          </cell>
          <cell r="R77" t="str">
            <v>Reasonable</v>
          </cell>
          <cell r="S77" t="str">
            <v>180 cm</v>
          </cell>
          <cell r="T77" t="str">
            <v>70 kg</v>
          </cell>
          <cell r="U77">
            <v>27</v>
          </cell>
          <cell r="V77" t="str">
            <v>62K</v>
          </cell>
          <cell r="W77">
            <v>70010.399999999994</v>
          </cell>
        </row>
        <row r="78">
          <cell r="H78">
            <v>70052880</v>
          </cell>
          <cell r="I78" t="str">
            <v>İbrahim Yılmaz</v>
          </cell>
          <cell r="J78" t="str">
            <v>6/2/1994 (24 years old)</v>
          </cell>
          <cell r="K78" t="str">
            <v>TUR</v>
          </cell>
          <cell r="L78" t="str">
            <v>Turkey (1. League)</v>
          </cell>
          <cell r="M78" t="str">
            <v>Turkish 1. League</v>
          </cell>
          <cell r="N78" t="str">
            <v>İstanbulspor</v>
          </cell>
          <cell r="O78" t="str">
            <v>ST (C)</v>
          </cell>
          <cell r="P78" t="str">
            <v>Right</v>
          </cell>
          <cell r="Q78" t="str">
            <v>Very Strong</v>
          </cell>
          <cell r="R78" t="str">
            <v>Reasonable</v>
          </cell>
          <cell r="S78" t="str">
            <v>175 cm</v>
          </cell>
          <cell r="T78" t="str">
            <v>72 kg</v>
          </cell>
          <cell r="U78">
            <v>24</v>
          </cell>
          <cell r="V78" t="str">
            <v>59K</v>
          </cell>
          <cell r="W78">
            <v>66622.8</v>
          </cell>
        </row>
        <row r="79">
          <cell r="H79">
            <v>70045998</v>
          </cell>
          <cell r="I79" t="str">
            <v>Abdülaziz Demircan</v>
          </cell>
          <cell r="J79" t="str">
            <v>5/2/1991 (27 years old)</v>
          </cell>
          <cell r="K79" t="str">
            <v>TUR</v>
          </cell>
          <cell r="L79" t="str">
            <v>Turkey (1. League)</v>
          </cell>
          <cell r="M79" t="str">
            <v>Turkish 1. League</v>
          </cell>
          <cell r="N79" t="str">
            <v>Osmanlıspor FK</v>
          </cell>
          <cell r="O79" t="str">
            <v>GK</v>
          </cell>
          <cell r="P79" t="str">
            <v>Right Only</v>
          </cell>
          <cell r="Q79" t="str">
            <v>Very Strong</v>
          </cell>
          <cell r="R79" t="str">
            <v>Weak</v>
          </cell>
          <cell r="S79" t="str">
            <v>193 cm</v>
          </cell>
          <cell r="T79" t="str">
            <v>94 kg</v>
          </cell>
          <cell r="U79">
            <v>27</v>
          </cell>
          <cell r="V79" t="str">
            <v>59K</v>
          </cell>
          <cell r="W79">
            <v>66622.8</v>
          </cell>
        </row>
        <row r="80">
          <cell r="H80">
            <v>70024242</v>
          </cell>
          <cell r="I80" t="str">
            <v>Sercan Kaya</v>
          </cell>
          <cell r="J80" t="str">
            <v>15/3/1988 (30 years old)</v>
          </cell>
          <cell r="K80" t="str">
            <v>TUR</v>
          </cell>
          <cell r="L80" t="str">
            <v>Turkey</v>
          </cell>
          <cell r="M80" t="str">
            <v>-</v>
          </cell>
          <cell r="N80" t="str">
            <v>Şanlıurfaspor</v>
          </cell>
          <cell r="O80" t="str">
            <v>M/AM (RLC)</v>
          </cell>
          <cell r="P80" t="str">
            <v>Right</v>
          </cell>
          <cell r="Q80" t="str">
            <v>Very Strong</v>
          </cell>
          <cell r="R80" t="str">
            <v>Reasonable</v>
          </cell>
          <cell r="S80" t="str">
            <v>174 cm</v>
          </cell>
          <cell r="T80" t="str">
            <v>74 kg</v>
          </cell>
          <cell r="U80">
            <v>30</v>
          </cell>
          <cell r="V80" t="str">
            <v>55K</v>
          </cell>
          <cell r="W80">
            <v>62106</v>
          </cell>
        </row>
        <row r="81">
          <cell r="H81">
            <v>70002604</v>
          </cell>
          <cell r="I81" t="str">
            <v>Salih Kurşunlu</v>
          </cell>
          <cell r="J81" t="str">
            <v>19/5/1988 (30 years old)</v>
          </cell>
          <cell r="K81" t="str">
            <v>TUR</v>
          </cell>
          <cell r="L81" t="str">
            <v>Turkey (1. League)</v>
          </cell>
          <cell r="M81" t="str">
            <v>Turkish 1. League</v>
          </cell>
          <cell r="N81" t="str">
            <v>Osmanlıspor FK</v>
          </cell>
          <cell r="O81" t="str">
            <v>D (C)</v>
          </cell>
          <cell r="P81" t="str">
            <v>Right</v>
          </cell>
          <cell r="Q81" t="str">
            <v>Very Strong</v>
          </cell>
          <cell r="R81" t="str">
            <v>Reasonable</v>
          </cell>
          <cell r="S81" t="str">
            <v>182 cm</v>
          </cell>
          <cell r="T81" t="str">
            <v>73 kg</v>
          </cell>
          <cell r="U81">
            <v>30</v>
          </cell>
          <cell r="V81" t="str">
            <v>53K</v>
          </cell>
          <cell r="W81">
            <v>59847.6</v>
          </cell>
        </row>
        <row r="82">
          <cell r="H82">
            <v>70046605</v>
          </cell>
          <cell r="I82" t="str">
            <v>Çağrı Ortakaya</v>
          </cell>
          <cell r="J82" t="str">
            <v>24/4/1989 (29 years old)</v>
          </cell>
          <cell r="K82" t="str">
            <v>TUR</v>
          </cell>
          <cell r="L82" t="str">
            <v>Turkey</v>
          </cell>
          <cell r="M82" t="str">
            <v>-</v>
          </cell>
          <cell r="N82" t="str">
            <v>Samsunspor</v>
          </cell>
          <cell r="O82" t="str">
            <v>D (R), DM, M (C)</v>
          </cell>
          <cell r="P82" t="str">
            <v>Right</v>
          </cell>
          <cell r="Q82" t="str">
            <v>Very Strong</v>
          </cell>
          <cell r="R82" t="str">
            <v>Reasonable</v>
          </cell>
          <cell r="S82" t="str">
            <v>184 cm</v>
          </cell>
          <cell r="T82" t="str">
            <v>79 kg</v>
          </cell>
          <cell r="U82">
            <v>29</v>
          </cell>
          <cell r="V82" t="str">
            <v>46K</v>
          </cell>
          <cell r="W82">
            <v>51943.199999999997</v>
          </cell>
        </row>
        <row r="83">
          <cell r="H83">
            <v>70093829</v>
          </cell>
          <cell r="I83" t="str">
            <v>Fatih Aktay</v>
          </cell>
          <cell r="J83" t="str">
            <v>29/8/1997 (20 years old)</v>
          </cell>
          <cell r="K83" t="str">
            <v>TUR</v>
          </cell>
          <cell r="L83" t="str">
            <v>Turkey</v>
          </cell>
          <cell r="M83" t="str">
            <v>-</v>
          </cell>
          <cell r="N83" t="str">
            <v>Niğde Anadolu FK</v>
          </cell>
          <cell r="O83" t="str">
            <v>ST (C)</v>
          </cell>
          <cell r="P83" t="str">
            <v>Right</v>
          </cell>
          <cell r="Q83" t="str">
            <v>Very Strong</v>
          </cell>
          <cell r="R83" t="str">
            <v>Reasonable</v>
          </cell>
          <cell r="S83" t="str">
            <v>190 cm</v>
          </cell>
          <cell r="T83" t="str">
            <v>80 kg</v>
          </cell>
          <cell r="U83">
            <v>20</v>
          </cell>
          <cell r="V83" t="str">
            <v>43.5K</v>
          </cell>
          <cell r="W83">
            <v>49120.2</v>
          </cell>
        </row>
        <row r="84">
          <cell r="H84">
            <v>70099180</v>
          </cell>
          <cell r="I84" t="str">
            <v>Yasir Subaşı</v>
          </cell>
          <cell r="J84" t="str">
            <v>1/1/1996 (22 years old)</v>
          </cell>
          <cell r="K84" t="str">
            <v>TUR</v>
          </cell>
          <cell r="L84" t="str">
            <v>Turkey (1. League)</v>
          </cell>
          <cell r="M84" t="str">
            <v>Turkish 1. League</v>
          </cell>
          <cell r="N84" t="str">
            <v>Ümraniyespor</v>
          </cell>
          <cell r="O84" t="str">
            <v>D (L)</v>
          </cell>
          <cell r="P84" t="str">
            <v>Left</v>
          </cell>
          <cell r="Q84" t="str">
            <v>Fairly Strong</v>
          </cell>
          <cell r="R84" t="str">
            <v>Very Strong</v>
          </cell>
          <cell r="S84" t="str">
            <v>180 cm</v>
          </cell>
          <cell r="T84" t="str">
            <v>73 kg</v>
          </cell>
          <cell r="U84">
            <v>22</v>
          </cell>
          <cell r="V84" t="str">
            <v>43K</v>
          </cell>
          <cell r="W84">
            <v>48555.6</v>
          </cell>
        </row>
        <row r="85">
          <cell r="H85">
            <v>70057322</v>
          </cell>
          <cell r="I85" t="str">
            <v>Oğuz Ceylan</v>
          </cell>
          <cell r="J85" t="str">
            <v>15/12/1990 (27 years old)</v>
          </cell>
          <cell r="K85" t="str">
            <v>TUR</v>
          </cell>
          <cell r="L85" t="str">
            <v>Turkey (1. League)</v>
          </cell>
          <cell r="M85" t="str">
            <v>Turkish 1. League</v>
          </cell>
          <cell r="N85" t="str">
            <v>Ümraniyespor</v>
          </cell>
          <cell r="O85" t="str">
            <v>D/M (R)</v>
          </cell>
          <cell r="P85" t="str">
            <v>Right</v>
          </cell>
          <cell r="Q85" t="str">
            <v>Very Strong</v>
          </cell>
          <cell r="R85" t="str">
            <v>Reasonable</v>
          </cell>
          <cell r="S85" t="str">
            <v>174 cm</v>
          </cell>
          <cell r="T85" t="str">
            <v>69 kg</v>
          </cell>
          <cell r="U85">
            <v>27</v>
          </cell>
          <cell r="V85" t="str">
            <v>41.5K</v>
          </cell>
          <cell r="W85">
            <v>46861.799999999996</v>
          </cell>
        </row>
        <row r="86">
          <cell r="H86">
            <v>92016697</v>
          </cell>
          <cell r="I86" t="str">
            <v>Cüneyt Köz</v>
          </cell>
          <cell r="J86" t="str">
            <v>12/10/1992 (25 years old)</v>
          </cell>
          <cell r="K86" t="str">
            <v>TUR</v>
          </cell>
          <cell r="L86" t="str">
            <v>Turkey (1. League)</v>
          </cell>
          <cell r="M86" t="str">
            <v>Turkish 1. League</v>
          </cell>
          <cell r="N86" t="str">
            <v>Balıkesirspor</v>
          </cell>
          <cell r="O86" t="str">
            <v>D (RC)</v>
          </cell>
          <cell r="P86" t="str">
            <v>Right</v>
          </cell>
          <cell r="Q86" t="str">
            <v>Very Strong</v>
          </cell>
          <cell r="R86" t="str">
            <v>Reasonable</v>
          </cell>
          <cell r="S86" t="str">
            <v>184 cm</v>
          </cell>
          <cell r="T86" t="str">
            <v>77 kg</v>
          </cell>
          <cell r="U86">
            <v>25</v>
          </cell>
          <cell r="V86" t="str">
            <v>41K</v>
          </cell>
          <cell r="W86">
            <v>46297.2</v>
          </cell>
        </row>
        <row r="87">
          <cell r="H87">
            <v>70091317</v>
          </cell>
          <cell r="I87" t="str">
            <v>Ömer Yıldız</v>
          </cell>
          <cell r="J87" t="str">
            <v>2/9/1995 (22 years old)</v>
          </cell>
          <cell r="K87" t="str">
            <v>TUR</v>
          </cell>
          <cell r="L87" t="str">
            <v>Turkey (1. League)</v>
          </cell>
          <cell r="M87" t="str">
            <v>Turkish 1. League</v>
          </cell>
          <cell r="N87" t="str">
            <v>Elazığspor</v>
          </cell>
          <cell r="O87" t="str">
            <v>ST (C)</v>
          </cell>
          <cell r="P87" t="str">
            <v>Right</v>
          </cell>
          <cell r="Q87" t="str">
            <v>Very Strong</v>
          </cell>
          <cell r="R87" t="str">
            <v>Reasonable</v>
          </cell>
          <cell r="S87" t="str">
            <v>186 cm</v>
          </cell>
          <cell r="T87" t="str">
            <v>78 kg</v>
          </cell>
          <cell r="U87">
            <v>22</v>
          </cell>
          <cell r="V87" t="str">
            <v>37.5K</v>
          </cell>
          <cell r="W87">
            <v>42345</v>
          </cell>
        </row>
        <row r="88">
          <cell r="H88">
            <v>70093029</v>
          </cell>
          <cell r="I88" t="str">
            <v>Fatih Çıplak</v>
          </cell>
          <cell r="J88" t="str">
            <v>27/1/1994 (24 years old)</v>
          </cell>
          <cell r="K88" t="str">
            <v>TUR</v>
          </cell>
          <cell r="L88" t="str">
            <v>Turkey</v>
          </cell>
          <cell r="M88" t="str">
            <v>-</v>
          </cell>
          <cell r="N88" t="str">
            <v>Sivas Bld.</v>
          </cell>
          <cell r="O88" t="str">
            <v>D (L)</v>
          </cell>
          <cell r="P88" t="str">
            <v>Either</v>
          </cell>
          <cell r="Q88" t="str">
            <v>Strong</v>
          </cell>
          <cell r="R88" t="str">
            <v>Very Strong</v>
          </cell>
          <cell r="S88" t="str">
            <v>185 cm</v>
          </cell>
          <cell r="T88" t="str">
            <v>77 kg</v>
          </cell>
          <cell r="U88">
            <v>24</v>
          </cell>
          <cell r="V88" t="str">
            <v>36K</v>
          </cell>
          <cell r="W88">
            <v>40651.199999999997</v>
          </cell>
        </row>
        <row r="89">
          <cell r="H89">
            <v>70055659</v>
          </cell>
          <cell r="I89" t="str">
            <v>Bülent Cevahir</v>
          </cell>
          <cell r="J89" t="str">
            <v>13/2/1992 (26 years old)</v>
          </cell>
          <cell r="K89" t="str">
            <v>TUR</v>
          </cell>
          <cell r="L89" t="str">
            <v>Turkey (1. League)</v>
          </cell>
          <cell r="M89" t="str">
            <v>Turkish 1. League</v>
          </cell>
          <cell r="N89" t="str">
            <v>Balıkesirspor</v>
          </cell>
          <cell r="O89" t="str">
            <v>D/M (L)</v>
          </cell>
          <cell r="P89" t="str">
            <v>Left</v>
          </cell>
          <cell r="Q89" t="str">
            <v>Fairly Strong</v>
          </cell>
          <cell r="R89" t="str">
            <v>Very Strong</v>
          </cell>
          <cell r="S89" t="str">
            <v>180 cm</v>
          </cell>
          <cell r="T89" t="str">
            <v>75 kg</v>
          </cell>
          <cell r="U89">
            <v>26</v>
          </cell>
          <cell r="V89" t="str">
            <v>35.5K</v>
          </cell>
          <cell r="W89">
            <v>40086.6</v>
          </cell>
        </row>
        <row r="90">
          <cell r="H90">
            <v>70003050</v>
          </cell>
          <cell r="I90" t="str">
            <v>Ahmet Aras</v>
          </cell>
          <cell r="J90" t="str">
            <v>13/12/1987 (30 years old)</v>
          </cell>
          <cell r="K90" t="str">
            <v>TUR</v>
          </cell>
          <cell r="L90" t="str">
            <v>Turkey (1. League)</v>
          </cell>
          <cell r="M90" t="str">
            <v>Turkish 1. League</v>
          </cell>
          <cell r="N90" t="str">
            <v>Elazığspor</v>
          </cell>
          <cell r="O90" t="str">
            <v>ST (C)</v>
          </cell>
          <cell r="P90" t="str">
            <v>Right</v>
          </cell>
          <cell r="Q90" t="str">
            <v>Very Strong</v>
          </cell>
          <cell r="R90" t="str">
            <v>Reasonable</v>
          </cell>
          <cell r="S90" t="str">
            <v>187 cm</v>
          </cell>
          <cell r="T90" t="str">
            <v>83 kg</v>
          </cell>
          <cell r="U90">
            <v>30</v>
          </cell>
          <cell r="V90" t="str">
            <v>35K</v>
          </cell>
          <cell r="W90">
            <v>39522</v>
          </cell>
        </row>
        <row r="91">
          <cell r="H91">
            <v>70008137</v>
          </cell>
          <cell r="I91" t="str">
            <v>Yılmaz Özeren</v>
          </cell>
          <cell r="J91" t="str">
            <v>27/11/1988 (29 years old)</v>
          </cell>
          <cell r="K91" t="str">
            <v>TUR</v>
          </cell>
          <cell r="L91" t="str">
            <v>Turkey (1. League)</v>
          </cell>
          <cell r="M91" t="str">
            <v>Turkish 1. League</v>
          </cell>
          <cell r="N91" t="str">
            <v>Hatayspor</v>
          </cell>
          <cell r="O91" t="str">
            <v>M (C)</v>
          </cell>
          <cell r="P91" t="str">
            <v>Right</v>
          </cell>
          <cell r="Q91" t="str">
            <v>Very Strong</v>
          </cell>
          <cell r="R91" t="str">
            <v>Reasonable</v>
          </cell>
          <cell r="S91" t="str">
            <v>174 cm</v>
          </cell>
          <cell r="T91" t="str">
            <v>71 kg</v>
          </cell>
          <cell r="U91">
            <v>29</v>
          </cell>
          <cell r="V91" t="str">
            <v>31.5K</v>
          </cell>
          <cell r="W91">
            <v>35569.800000000003</v>
          </cell>
        </row>
        <row r="92">
          <cell r="H92">
            <v>70032520</v>
          </cell>
          <cell r="I92" t="str">
            <v>Timur Kosovalı</v>
          </cell>
          <cell r="J92" t="str">
            <v>26/1/1990 (28 years old)</v>
          </cell>
          <cell r="K92" t="str">
            <v>TUR</v>
          </cell>
          <cell r="L92" t="str">
            <v>Turkey</v>
          </cell>
          <cell r="M92" t="str">
            <v>-</v>
          </cell>
          <cell r="N92" t="str">
            <v>Sancaktepe Bld.</v>
          </cell>
          <cell r="O92" t="str">
            <v>ST (C)</v>
          </cell>
          <cell r="P92" t="str">
            <v>Right</v>
          </cell>
          <cell r="Q92" t="str">
            <v>Very Strong</v>
          </cell>
          <cell r="R92" t="str">
            <v>Reasonable</v>
          </cell>
          <cell r="S92" t="str">
            <v>188 cm</v>
          </cell>
          <cell r="T92" t="str">
            <v>77 kg</v>
          </cell>
          <cell r="U92">
            <v>28</v>
          </cell>
          <cell r="V92" t="str">
            <v>30.5K</v>
          </cell>
          <cell r="W92">
            <v>34440.6</v>
          </cell>
        </row>
        <row r="93">
          <cell r="H93">
            <v>70003349</v>
          </cell>
          <cell r="I93" t="str">
            <v>Seçkin Getbay</v>
          </cell>
          <cell r="J93" t="str">
            <v>27/1/1989 (29 years old)</v>
          </cell>
          <cell r="K93" t="str">
            <v>TUR</v>
          </cell>
          <cell r="L93" t="str">
            <v>Turkey</v>
          </cell>
          <cell r="M93" t="str">
            <v>-</v>
          </cell>
          <cell r="N93" t="str">
            <v>Keçiörengücü</v>
          </cell>
          <cell r="O93" t="str">
            <v>M (C)</v>
          </cell>
          <cell r="P93" t="str">
            <v>Left</v>
          </cell>
          <cell r="Q93" t="str">
            <v>Reasonable</v>
          </cell>
          <cell r="R93" t="str">
            <v>Very Strong</v>
          </cell>
          <cell r="S93" t="str">
            <v>177 cm</v>
          </cell>
          <cell r="T93" t="str">
            <v>68 kg</v>
          </cell>
          <cell r="U93">
            <v>29</v>
          </cell>
          <cell r="V93" t="str">
            <v>30K</v>
          </cell>
          <cell r="W93">
            <v>33876</v>
          </cell>
        </row>
        <row r="94">
          <cell r="H94">
            <v>70042101</v>
          </cell>
          <cell r="I94" t="str">
            <v>Üstün Bilgi</v>
          </cell>
          <cell r="J94" t="str">
            <v>30/5/1988 (30 years old)</v>
          </cell>
          <cell r="K94" t="str">
            <v>TUR</v>
          </cell>
          <cell r="L94" t="str">
            <v>Turkey</v>
          </cell>
          <cell r="M94" t="str">
            <v>-</v>
          </cell>
          <cell r="N94" t="str">
            <v>Bayrampaşa</v>
          </cell>
          <cell r="O94" t="str">
            <v>ST (C)</v>
          </cell>
          <cell r="P94" t="str">
            <v>Right</v>
          </cell>
          <cell r="Q94" t="str">
            <v>Very Strong</v>
          </cell>
          <cell r="R94" t="str">
            <v>Reasonable</v>
          </cell>
          <cell r="S94" t="str">
            <v>184 cm</v>
          </cell>
          <cell r="T94" t="str">
            <v>77 kg</v>
          </cell>
          <cell r="U94">
            <v>30</v>
          </cell>
          <cell r="V94" t="str">
            <v>29.5K</v>
          </cell>
          <cell r="W94">
            <v>33311.4</v>
          </cell>
        </row>
        <row r="95">
          <cell r="H95">
            <v>70036307</v>
          </cell>
          <cell r="I95" t="str">
            <v>Alican Karadağ</v>
          </cell>
          <cell r="J95" t="str">
            <v>8/1/1990 (28 years old)</v>
          </cell>
          <cell r="K95" t="str">
            <v>TUR</v>
          </cell>
          <cell r="L95" t="str">
            <v>Turkey</v>
          </cell>
          <cell r="M95" t="str">
            <v>-</v>
          </cell>
          <cell r="N95" t="str">
            <v>Fethiyespor</v>
          </cell>
          <cell r="O95" t="str">
            <v>DM, M (C)</v>
          </cell>
          <cell r="P95" t="str">
            <v>Right</v>
          </cell>
          <cell r="Q95" t="str">
            <v>Very Strong</v>
          </cell>
          <cell r="R95" t="str">
            <v>Reasonable</v>
          </cell>
          <cell r="S95" t="str">
            <v>174 cm</v>
          </cell>
          <cell r="T95" t="str">
            <v>68 kg</v>
          </cell>
          <cell r="U95">
            <v>28</v>
          </cell>
          <cell r="V95" t="str">
            <v>27.5K</v>
          </cell>
          <cell r="W95">
            <v>31053</v>
          </cell>
        </row>
        <row r="96">
          <cell r="H96">
            <v>70002651</v>
          </cell>
          <cell r="I96" t="str">
            <v>Çağlar Birinci</v>
          </cell>
          <cell r="J96" t="str">
            <v>2/10/1985 (32 years old)</v>
          </cell>
          <cell r="K96" t="str">
            <v>TUR</v>
          </cell>
          <cell r="L96" t="str">
            <v>Turkey (1. League)</v>
          </cell>
          <cell r="M96" t="str">
            <v>Turkish 1. League</v>
          </cell>
          <cell r="N96" t="str">
            <v>Giresunspor</v>
          </cell>
          <cell r="O96" t="str">
            <v>D (LC)</v>
          </cell>
          <cell r="P96" t="str">
            <v>Left</v>
          </cell>
          <cell r="Q96" t="str">
            <v>Reasonable</v>
          </cell>
          <cell r="R96" t="str">
            <v>Very Strong</v>
          </cell>
          <cell r="S96" t="str">
            <v>180 cm</v>
          </cell>
          <cell r="T96" t="str">
            <v>73 kg</v>
          </cell>
          <cell r="U96">
            <v>32</v>
          </cell>
          <cell r="V96" t="str">
            <v>24.5K</v>
          </cell>
          <cell r="W96">
            <v>27665.399999999998</v>
          </cell>
        </row>
        <row r="97">
          <cell r="H97">
            <v>70057965</v>
          </cell>
          <cell r="I97" t="str">
            <v>Berk Ünsal</v>
          </cell>
          <cell r="J97" t="str">
            <v>6/8/1994 (23 years old)</v>
          </cell>
          <cell r="K97" t="str">
            <v>TUR</v>
          </cell>
          <cell r="L97" t="str">
            <v>Turkey</v>
          </cell>
          <cell r="M97" t="str">
            <v>-</v>
          </cell>
          <cell r="N97" t="str">
            <v>Sakaryaspor</v>
          </cell>
          <cell r="O97" t="str">
            <v>ST (C)</v>
          </cell>
          <cell r="P97" t="str">
            <v>Right</v>
          </cell>
          <cell r="Q97" t="str">
            <v>Very Strong</v>
          </cell>
          <cell r="R97" t="str">
            <v>Reasonable</v>
          </cell>
          <cell r="S97" t="str">
            <v>190 cm</v>
          </cell>
          <cell r="T97" t="str">
            <v>81 kg</v>
          </cell>
          <cell r="U97">
            <v>23</v>
          </cell>
          <cell r="V97" t="str">
            <v>24K</v>
          </cell>
          <cell r="W97">
            <v>27100.799999999999</v>
          </cell>
        </row>
        <row r="98">
          <cell r="H98">
            <v>92025972</v>
          </cell>
          <cell r="I98" t="str">
            <v>Burakcan Kunt</v>
          </cell>
          <cell r="J98" t="str">
            <v>15/5/1992 (26 years old)</v>
          </cell>
          <cell r="K98" t="str">
            <v>TUR</v>
          </cell>
          <cell r="L98" t="str">
            <v>Turkey</v>
          </cell>
          <cell r="M98" t="str">
            <v>-</v>
          </cell>
          <cell r="N98" t="str">
            <v>Kahramanmaraşspor</v>
          </cell>
          <cell r="O98" t="str">
            <v>M/AM (RLC)</v>
          </cell>
          <cell r="P98" t="str">
            <v>Right</v>
          </cell>
          <cell r="Q98" t="str">
            <v>Very Strong</v>
          </cell>
          <cell r="R98" t="str">
            <v>Reasonable</v>
          </cell>
          <cell r="S98" t="str">
            <v>184 cm</v>
          </cell>
          <cell r="T98" t="str">
            <v>72 kg</v>
          </cell>
          <cell r="U98">
            <v>26</v>
          </cell>
          <cell r="V98" t="str">
            <v>23K</v>
          </cell>
          <cell r="W98">
            <v>25971.599999999999</v>
          </cell>
        </row>
        <row r="99">
          <cell r="H99">
            <v>70007251</v>
          </cell>
          <cell r="I99" t="str">
            <v>Berkan Yıldırım</v>
          </cell>
          <cell r="J99" t="str">
            <v>20/12/1986 (31 years old)</v>
          </cell>
          <cell r="K99" t="str">
            <v>TUR</v>
          </cell>
          <cell r="L99" t="str">
            <v>Turkey (1. League)</v>
          </cell>
          <cell r="M99" t="str">
            <v>Turkish 1. League</v>
          </cell>
          <cell r="N99" t="str">
            <v>Adanaspor</v>
          </cell>
          <cell r="O99" t="str">
            <v>D (R)</v>
          </cell>
          <cell r="P99" t="str">
            <v>Right</v>
          </cell>
          <cell r="Q99" t="str">
            <v>Very Strong</v>
          </cell>
          <cell r="R99" t="str">
            <v>Reasonable</v>
          </cell>
          <cell r="S99" t="str">
            <v>179 cm</v>
          </cell>
          <cell r="T99" t="str">
            <v>73 kg</v>
          </cell>
          <cell r="U99">
            <v>31</v>
          </cell>
          <cell r="V99" t="str">
            <v>22.5K</v>
          </cell>
          <cell r="W99">
            <v>25407</v>
          </cell>
        </row>
        <row r="100">
          <cell r="H100">
            <v>70076279</v>
          </cell>
          <cell r="I100" t="str">
            <v>Süheyl Çetin</v>
          </cell>
          <cell r="J100" t="str">
            <v>22/6/1995 (23 years old)</v>
          </cell>
          <cell r="K100" t="str">
            <v>TUR</v>
          </cell>
          <cell r="L100" t="str">
            <v>Turkey</v>
          </cell>
          <cell r="M100" t="str">
            <v>-</v>
          </cell>
          <cell r="N100" t="str">
            <v>Pendikspor</v>
          </cell>
          <cell r="O100" t="str">
            <v>D (C)</v>
          </cell>
          <cell r="P100" t="str">
            <v>Right Only</v>
          </cell>
          <cell r="Q100" t="str">
            <v>Very Strong</v>
          </cell>
          <cell r="R100" t="str">
            <v>Weak</v>
          </cell>
          <cell r="S100" t="str">
            <v>179 cm</v>
          </cell>
          <cell r="T100" t="str">
            <v>76 kg</v>
          </cell>
          <cell r="U100">
            <v>23</v>
          </cell>
          <cell r="V100" t="str">
            <v>21.5K</v>
          </cell>
          <cell r="W100">
            <v>24277.8</v>
          </cell>
        </row>
        <row r="101">
          <cell r="H101">
            <v>29040414</v>
          </cell>
          <cell r="I101" t="str">
            <v>Hüseyin Çolak</v>
          </cell>
          <cell r="J101" t="str">
            <v>15/4/1990 (28 years old)</v>
          </cell>
          <cell r="K101" t="str">
            <v>TUR</v>
          </cell>
          <cell r="L101" t="str">
            <v>Turkey</v>
          </cell>
          <cell r="M101" t="str">
            <v>-</v>
          </cell>
          <cell r="N101" t="str">
            <v>Gümüşhanespor</v>
          </cell>
          <cell r="O101" t="str">
            <v>ST (C)</v>
          </cell>
          <cell r="P101" t="str">
            <v>Right</v>
          </cell>
          <cell r="Q101" t="str">
            <v>Very Strong</v>
          </cell>
          <cell r="R101" t="str">
            <v>Reasonable</v>
          </cell>
          <cell r="S101" t="str">
            <v>190 cm</v>
          </cell>
          <cell r="T101" t="str">
            <v>88 kg</v>
          </cell>
          <cell r="U101">
            <v>28</v>
          </cell>
          <cell r="V101" t="str">
            <v>21K</v>
          </cell>
          <cell r="W101">
            <v>23713.200000000001</v>
          </cell>
        </row>
        <row r="102">
          <cell r="H102">
            <v>70097242</v>
          </cell>
          <cell r="I102" t="str">
            <v>Furkan Ünver</v>
          </cell>
          <cell r="J102" t="str">
            <v>30/1/1997 (21 years old)</v>
          </cell>
          <cell r="K102" t="str">
            <v>TUR</v>
          </cell>
          <cell r="L102" t="str">
            <v>Turkey (Super League)</v>
          </cell>
          <cell r="M102" t="str">
            <v>Turkish Super League</v>
          </cell>
          <cell r="N102" t="str">
            <v>Bursaspor</v>
          </cell>
          <cell r="O102" t="str">
            <v>D (C), DM</v>
          </cell>
          <cell r="P102" t="str">
            <v>Right</v>
          </cell>
          <cell r="Q102" t="str">
            <v>Very Strong</v>
          </cell>
          <cell r="R102" t="str">
            <v>Reasonable</v>
          </cell>
          <cell r="S102" t="str">
            <v>186 cm</v>
          </cell>
          <cell r="T102" t="str">
            <v>76 kg</v>
          </cell>
          <cell r="U102">
            <v>21</v>
          </cell>
          <cell r="V102" t="str">
            <v>21K</v>
          </cell>
          <cell r="W102">
            <v>23713.200000000001</v>
          </cell>
        </row>
        <row r="103">
          <cell r="H103">
            <v>70052902</v>
          </cell>
          <cell r="I103" t="str">
            <v>Onur Demir</v>
          </cell>
          <cell r="J103" t="str">
            <v>10/10/1991 (26 years old)</v>
          </cell>
          <cell r="K103" t="str">
            <v>TUR</v>
          </cell>
          <cell r="L103" t="str">
            <v>Turkey</v>
          </cell>
          <cell r="M103" t="str">
            <v>-</v>
          </cell>
          <cell r="N103" t="str">
            <v>Şanlıurfaspor</v>
          </cell>
          <cell r="O103" t="str">
            <v>D (RC)</v>
          </cell>
          <cell r="P103" t="str">
            <v>Right</v>
          </cell>
          <cell r="Q103" t="str">
            <v>Very Strong</v>
          </cell>
          <cell r="R103" t="str">
            <v>Reasonable</v>
          </cell>
          <cell r="S103" t="str">
            <v>182 cm</v>
          </cell>
          <cell r="T103" t="str">
            <v>75 kg</v>
          </cell>
          <cell r="U103">
            <v>26</v>
          </cell>
          <cell r="V103" t="str">
            <v>20.5K</v>
          </cell>
          <cell r="W103">
            <v>23148.6</v>
          </cell>
        </row>
        <row r="104">
          <cell r="H104">
            <v>70097285</v>
          </cell>
          <cell r="I104" t="str">
            <v>İsmail Ayaz</v>
          </cell>
          <cell r="J104" t="str">
            <v>4/1/1995 (23 years old)</v>
          </cell>
          <cell r="K104" t="str">
            <v>TUR</v>
          </cell>
          <cell r="L104" t="str">
            <v>Turkey</v>
          </cell>
          <cell r="M104" t="str">
            <v>-</v>
          </cell>
          <cell r="N104" t="str">
            <v>Eyüpspor</v>
          </cell>
          <cell r="O104" t="str">
            <v>DM, M (C)</v>
          </cell>
          <cell r="P104" t="str">
            <v>Right</v>
          </cell>
          <cell r="Q104" t="str">
            <v>Very Strong</v>
          </cell>
          <cell r="R104" t="str">
            <v>Weak</v>
          </cell>
          <cell r="S104" t="str">
            <v>184 cm</v>
          </cell>
          <cell r="T104" t="str">
            <v>82 kg</v>
          </cell>
          <cell r="U104">
            <v>23</v>
          </cell>
          <cell r="V104" t="str">
            <v>20K</v>
          </cell>
          <cell r="W104">
            <v>22584</v>
          </cell>
        </row>
        <row r="105">
          <cell r="H105">
            <v>70022955</v>
          </cell>
          <cell r="I105" t="str">
            <v>Görkem Arslan</v>
          </cell>
          <cell r="J105" t="str">
            <v>6/12/1988 (29 years old)</v>
          </cell>
          <cell r="K105" t="str">
            <v>TUR</v>
          </cell>
          <cell r="L105" t="str">
            <v>Turkey</v>
          </cell>
          <cell r="M105" t="str">
            <v>-</v>
          </cell>
          <cell r="N105" t="str">
            <v>İnegölspor</v>
          </cell>
          <cell r="O105" t="str">
            <v>D/M/AM (L)</v>
          </cell>
          <cell r="P105" t="str">
            <v>Left</v>
          </cell>
          <cell r="Q105" t="str">
            <v>Reasonable</v>
          </cell>
          <cell r="R105" t="str">
            <v>Very Strong</v>
          </cell>
          <cell r="S105" t="str">
            <v>182 cm</v>
          </cell>
          <cell r="T105" t="str">
            <v>70 kg</v>
          </cell>
          <cell r="U105">
            <v>29</v>
          </cell>
          <cell r="V105" t="str">
            <v>20K</v>
          </cell>
          <cell r="W105">
            <v>22584</v>
          </cell>
        </row>
        <row r="106">
          <cell r="H106">
            <v>8480767</v>
          </cell>
          <cell r="I106" t="str">
            <v>Yaser Yıldız</v>
          </cell>
          <cell r="J106" t="str">
            <v>1/6/1988 (30 years old)</v>
          </cell>
          <cell r="K106" t="str">
            <v>TUR</v>
          </cell>
          <cell r="L106" t="str">
            <v>Turkey</v>
          </cell>
          <cell r="M106" t="str">
            <v>-</v>
          </cell>
          <cell r="N106" t="str">
            <v>Sarıyer</v>
          </cell>
          <cell r="O106" t="str">
            <v>AM (R), ST (C)</v>
          </cell>
          <cell r="P106" t="str">
            <v>Right</v>
          </cell>
          <cell r="Q106" t="str">
            <v>Very Strong</v>
          </cell>
          <cell r="R106" t="str">
            <v>Fairly Strong</v>
          </cell>
          <cell r="S106" t="str">
            <v>182 cm</v>
          </cell>
          <cell r="T106" t="str">
            <v>73 kg</v>
          </cell>
          <cell r="U106">
            <v>30</v>
          </cell>
          <cell r="V106" t="str">
            <v>20K</v>
          </cell>
          <cell r="W106">
            <v>22584</v>
          </cell>
        </row>
        <row r="107">
          <cell r="H107">
            <v>91175035</v>
          </cell>
          <cell r="I107" t="str">
            <v>Ozan Pekdemir</v>
          </cell>
          <cell r="J107" t="str">
            <v>17/8/1991 (26 years old)</v>
          </cell>
          <cell r="K107" t="str">
            <v>TUR</v>
          </cell>
          <cell r="L107" t="str">
            <v>Turkey</v>
          </cell>
          <cell r="M107" t="str">
            <v>-</v>
          </cell>
          <cell r="N107" t="str">
            <v>İnegölspor</v>
          </cell>
          <cell r="O107" t="str">
            <v>M/AM (R)</v>
          </cell>
          <cell r="P107" t="str">
            <v>Right</v>
          </cell>
          <cell r="Q107" t="str">
            <v>Very Strong</v>
          </cell>
          <cell r="R107" t="str">
            <v>Reasonable</v>
          </cell>
          <cell r="S107" t="str">
            <v>172 cm</v>
          </cell>
          <cell r="T107" t="str">
            <v>70 kg</v>
          </cell>
          <cell r="U107">
            <v>26</v>
          </cell>
          <cell r="V107" t="str">
            <v>18.5K</v>
          </cell>
          <cell r="W107">
            <v>20890.2</v>
          </cell>
        </row>
        <row r="108">
          <cell r="H108">
            <v>70036506</v>
          </cell>
          <cell r="I108" t="str">
            <v>Erdinç Çepoğlu</v>
          </cell>
          <cell r="J108" t="str">
            <v>9/5/1990 (28 years old)</v>
          </cell>
          <cell r="K108" t="str">
            <v>TUR</v>
          </cell>
          <cell r="L108" t="str">
            <v>Turkey</v>
          </cell>
          <cell r="M108" t="str">
            <v>-</v>
          </cell>
          <cell r="N108" t="str">
            <v>Pendikspor</v>
          </cell>
          <cell r="O108" t="str">
            <v>D (C)</v>
          </cell>
          <cell r="P108" t="str">
            <v>Left</v>
          </cell>
          <cell r="Q108" t="str">
            <v>Fairly Strong</v>
          </cell>
          <cell r="R108" t="str">
            <v>Very Strong</v>
          </cell>
          <cell r="S108" t="str">
            <v>193 cm</v>
          </cell>
          <cell r="T108" t="str">
            <v>87 kg</v>
          </cell>
          <cell r="U108">
            <v>28</v>
          </cell>
          <cell r="V108" t="str">
            <v>17.75K</v>
          </cell>
          <cell r="W108">
            <v>20043.3</v>
          </cell>
        </row>
        <row r="109">
          <cell r="H109">
            <v>70022583</v>
          </cell>
          <cell r="I109" t="str">
            <v>Tayfur Yılmaz</v>
          </cell>
          <cell r="J109" t="str">
            <v>26/2/1989 (29 years old)</v>
          </cell>
          <cell r="K109" t="str">
            <v>TUR</v>
          </cell>
          <cell r="L109" t="str">
            <v>Turkey</v>
          </cell>
          <cell r="M109" t="str">
            <v>-</v>
          </cell>
          <cell r="N109" t="str">
            <v>Uşakspor</v>
          </cell>
          <cell r="O109" t="str">
            <v>ST (C)</v>
          </cell>
          <cell r="P109" t="str">
            <v>Right</v>
          </cell>
          <cell r="Q109" t="str">
            <v>Very Strong</v>
          </cell>
          <cell r="R109" t="str">
            <v>Reasonable</v>
          </cell>
          <cell r="S109" t="str">
            <v>182 cm</v>
          </cell>
          <cell r="T109" t="str">
            <v>74 kg</v>
          </cell>
          <cell r="U109">
            <v>29</v>
          </cell>
          <cell r="V109" t="str">
            <v>17.25K</v>
          </cell>
          <cell r="W109">
            <v>19478.7</v>
          </cell>
        </row>
        <row r="110">
          <cell r="H110">
            <v>70089626</v>
          </cell>
          <cell r="I110" t="str">
            <v>Hakan Olkan</v>
          </cell>
          <cell r="J110" t="str">
            <v>9/1/1992 (26 years old)</v>
          </cell>
          <cell r="K110" t="str">
            <v>TUR</v>
          </cell>
          <cell r="L110" t="str">
            <v>Turkey</v>
          </cell>
          <cell r="M110" t="str">
            <v>-</v>
          </cell>
          <cell r="N110" t="str">
            <v>Fethiyespor</v>
          </cell>
          <cell r="O110" t="str">
            <v>D (R), DM</v>
          </cell>
          <cell r="P110" t="str">
            <v>Right</v>
          </cell>
          <cell r="Q110" t="str">
            <v>Very Strong</v>
          </cell>
          <cell r="R110" t="str">
            <v>Reasonable</v>
          </cell>
          <cell r="S110" t="str">
            <v>182 cm</v>
          </cell>
          <cell r="T110" t="str">
            <v>83 kg</v>
          </cell>
          <cell r="U110">
            <v>26</v>
          </cell>
          <cell r="V110" t="str">
            <v>17.25K</v>
          </cell>
          <cell r="W110">
            <v>19478.7</v>
          </cell>
        </row>
        <row r="111">
          <cell r="H111">
            <v>8476259</v>
          </cell>
          <cell r="I111" t="str">
            <v>Cihan Can</v>
          </cell>
          <cell r="J111" t="str">
            <v>1/8/1986 (31 years old)</v>
          </cell>
          <cell r="K111" t="str">
            <v>TUR</v>
          </cell>
          <cell r="L111" t="str">
            <v>Turkey</v>
          </cell>
          <cell r="M111" t="str">
            <v>-</v>
          </cell>
          <cell r="N111" t="str">
            <v>Keçiörengücü</v>
          </cell>
          <cell r="O111" t="str">
            <v>D (C), DM</v>
          </cell>
          <cell r="P111" t="str">
            <v>Right</v>
          </cell>
          <cell r="Q111" t="str">
            <v>Very Strong</v>
          </cell>
          <cell r="R111" t="str">
            <v>Reasonable</v>
          </cell>
          <cell r="S111" t="str">
            <v>182 cm</v>
          </cell>
          <cell r="T111" t="str">
            <v>80 kg</v>
          </cell>
          <cell r="U111">
            <v>31</v>
          </cell>
          <cell r="V111" t="str">
            <v>16.5K</v>
          </cell>
          <cell r="W111">
            <v>18631.8</v>
          </cell>
        </row>
        <row r="112">
          <cell r="H112">
            <v>70088292</v>
          </cell>
          <cell r="I112" t="str">
            <v>Mikail Koçak</v>
          </cell>
          <cell r="J112" t="str">
            <v>23/6/1993 (25 years old)</v>
          </cell>
          <cell r="K112" t="str">
            <v>TUR</v>
          </cell>
          <cell r="L112" t="str">
            <v>Turkey</v>
          </cell>
          <cell r="M112" t="str">
            <v>-</v>
          </cell>
          <cell r="N112" t="str">
            <v>Etimesgut Bld.</v>
          </cell>
          <cell r="O112" t="str">
            <v>DM, M (C)</v>
          </cell>
          <cell r="P112" t="str">
            <v>Right</v>
          </cell>
          <cell r="Q112" t="str">
            <v>Very Strong</v>
          </cell>
          <cell r="R112" t="str">
            <v>Fairly Strong</v>
          </cell>
          <cell r="S112" t="str">
            <v>179 cm</v>
          </cell>
          <cell r="T112" t="str">
            <v>76 kg</v>
          </cell>
          <cell r="U112">
            <v>25</v>
          </cell>
          <cell r="V112" t="str">
            <v>16.25K</v>
          </cell>
          <cell r="W112">
            <v>18349.5</v>
          </cell>
        </row>
        <row r="113">
          <cell r="H113">
            <v>70056719</v>
          </cell>
          <cell r="I113" t="str">
            <v>Okan Deniz</v>
          </cell>
          <cell r="J113" t="str">
            <v>20/5/1994 (24 years old)</v>
          </cell>
          <cell r="K113" t="str">
            <v>TUR</v>
          </cell>
          <cell r="L113" t="str">
            <v>Turkey</v>
          </cell>
          <cell r="M113" t="str">
            <v>-</v>
          </cell>
          <cell r="N113" t="str">
            <v>İnegölspor</v>
          </cell>
          <cell r="O113" t="str">
            <v>AM (R), ST (C)</v>
          </cell>
          <cell r="P113" t="str">
            <v>Right</v>
          </cell>
          <cell r="Q113" t="str">
            <v>Very Strong</v>
          </cell>
          <cell r="R113" t="str">
            <v>Reasonable</v>
          </cell>
          <cell r="S113" t="str">
            <v>178 cm</v>
          </cell>
          <cell r="T113" t="str">
            <v>65 kg</v>
          </cell>
          <cell r="U113">
            <v>24</v>
          </cell>
          <cell r="V113" t="str">
            <v>15K</v>
          </cell>
          <cell r="W113">
            <v>16938</v>
          </cell>
        </row>
        <row r="114">
          <cell r="H114">
            <v>70092189</v>
          </cell>
          <cell r="I114" t="str">
            <v>Yüksel Şişman</v>
          </cell>
          <cell r="J114" t="str">
            <v>10/11/1995 (22 years old)</v>
          </cell>
          <cell r="K114" t="str">
            <v>TUR</v>
          </cell>
          <cell r="L114" t="str">
            <v>Turkey</v>
          </cell>
          <cell r="M114" t="str">
            <v>-</v>
          </cell>
          <cell r="N114" t="str">
            <v>Kırklarelispor</v>
          </cell>
          <cell r="O114" t="str">
            <v>M/AM (C)</v>
          </cell>
          <cell r="P114" t="str">
            <v>Right</v>
          </cell>
          <cell r="Q114" t="str">
            <v>Very Strong</v>
          </cell>
          <cell r="R114" t="str">
            <v>Reasonable</v>
          </cell>
          <cell r="S114" t="str">
            <v>178 cm</v>
          </cell>
          <cell r="T114" t="str">
            <v>70 kg</v>
          </cell>
          <cell r="U114">
            <v>22</v>
          </cell>
          <cell r="V114" t="str">
            <v>15K</v>
          </cell>
          <cell r="W114">
            <v>16938</v>
          </cell>
        </row>
        <row r="115">
          <cell r="H115">
            <v>70078958</v>
          </cell>
          <cell r="I115" t="str">
            <v>Anıl Şahin</v>
          </cell>
          <cell r="J115" t="str">
            <v>26/3/1993 (25 years old)</v>
          </cell>
          <cell r="K115" t="str">
            <v>TUR</v>
          </cell>
          <cell r="L115" t="str">
            <v>Turkey</v>
          </cell>
          <cell r="M115" t="str">
            <v>-</v>
          </cell>
          <cell r="N115" t="str">
            <v>Tokatspor</v>
          </cell>
          <cell r="O115" t="str">
            <v>D (RL)</v>
          </cell>
          <cell r="P115" t="str">
            <v>Either</v>
          </cell>
          <cell r="Q115" t="str">
            <v>Strong</v>
          </cell>
          <cell r="R115" t="str">
            <v>Very Strong</v>
          </cell>
          <cell r="S115" t="str">
            <v>173 cm</v>
          </cell>
          <cell r="T115" t="str">
            <v>71 kg</v>
          </cell>
          <cell r="U115">
            <v>25</v>
          </cell>
          <cell r="V115" t="str">
            <v>14.75K</v>
          </cell>
          <cell r="W115">
            <v>16655.7</v>
          </cell>
        </row>
        <row r="116">
          <cell r="H116">
            <v>860354</v>
          </cell>
          <cell r="I116" t="str">
            <v>Abdulhamit Yıldız</v>
          </cell>
          <cell r="J116" t="str">
            <v>7/6/1987 (31 years old)</v>
          </cell>
          <cell r="K116" t="str">
            <v>TUR</v>
          </cell>
          <cell r="L116" t="str">
            <v>Turkey</v>
          </cell>
          <cell r="M116" t="str">
            <v>-</v>
          </cell>
          <cell r="N116" t="str">
            <v>Fatih Karagümrük</v>
          </cell>
          <cell r="O116" t="str">
            <v>D (RC), DM</v>
          </cell>
          <cell r="P116" t="str">
            <v>Right</v>
          </cell>
          <cell r="Q116" t="str">
            <v>Very Strong</v>
          </cell>
          <cell r="R116" t="str">
            <v>Reasonable</v>
          </cell>
          <cell r="S116" t="str">
            <v>183 cm</v>
          </cell>
          <cell r="T116" t="str">
            <v>82 kg</v>
          </cell>
          <cell r="U116">
            <v>31</v>
          </cell>
          <cell r="V116" t="str">
            <v>13.75K</v>
          </cell>
          <cell r="W116">
            <v>15526.5</v>
          </cell>
        </row>
        <row r="117">
          <cell r="H117">
            <v>70046567</v>
          </cell>
          <cell r="I117" t="str">
            <v>Şaban Genişyürek</v>
          </cell>
          <cell r="J117" t="str">
            <v>3/1/1986 (32 years old)</v>
          </cell>
          <cell r="K117" t="str">
            <v>TUR</v>
          </cell>
          <cell r="L117" t="str">
            <v>Turkey</v>
          </cell>
          <cell r="M117" t="str">
            <v>-</v>
          </cell>
          <cell r="N117" t="str">
            <v>Bodrum Bld. Bodrumspor</v>
          </cell>
          <cell r="O117" t="str">
            <v>ST (C)</v>
          </cell>
          <cell r="P117" t="str">
            <v>Right</v>
          </cell>
          <cell r="Q117" t="str">
            <v>Very Strong</v>
          </cell>
          <cell r="R117" t="str">
            <v>Reasonable</v>
          </cell>
          <cell r="S117" t="str">
            <v>190 cm</v>
          </cell>
          <cell r="T117" t="str">
            <v>87 kg</v>
          </cell>
          <cell r="U117">
            <v>32</v>
          </cell>
          <cell r="V117" t="str">
            <v>13K</v>
          </cell>
          <cell r="W117">
            <v>14679.6</v>
          </cell>
        </row>
        <row r="118">
          <cell r="H118">
            <v>70088391</v>
          </cell>
          <cell r="I118" t="str">
            <v>Mustafa Çeçenoğlu</v>
          </cell>
          <cell r="J118" t="str">
            <v>12/1/1994 (24 years old)</v>
          </cell>
          <cell r="K118" t="str">
            <v>TUR</v>
          </cell>
          <cell r="L118" t="str">
            <v>Turkey</v>
          </cell>
          <cell r="M118" t="str">
            <v>-</v>
          </cell>
          <cell r="N118" t="str">
            <v>BUGSAŞ Spor</v>
          </cell>
          <cell r="O118" t="str">
            <v>AM (RL), ST (C)</v>
          </cell>
          <cell r="P118" t="str">
            <v>Left</v>
          </cell>
          <cell r="Q118" t="str">
            <v>Reasonable</v>
          </cell>
          <cell r="R118" t="str">
            <v>Very Strong</v>
          </cell>
          <cell r="S118" t="str">
            <v>184 cm</v>
          </cell>
          <cell r="T118" t="str">
            <v>79 kg</v>
          </cell>
          <cell r="U118">
            <v>24</v>
          </cell>
          <cell r="V118" t="str">
            <v>11.75K</v>
          </cell>
          <cell r="W118">
            <v>13268.1</v>
          </cell>
        </row>
        <row r="119">
          <cell r="H119">
            <v>70024335</v>
          </cell>
          <cell r="I119" t="str">
            <v>Mansur Çalar</v>
          </cell>
          <cell r="J119" t="str">
            <v>24/2/1986 (32 years old)</v>
          </cell>
          <cell r="K119" t="str">
            <v>TUR</v>
          </cell>
          <cell r="L119" t="str">
            <v>Turkey</v>
          </cell>
          <cell r="M119" t="str">
            <v>-</v>
          </cell>
          <cell r="N119" t="str">
            <v>Amed Sportif</v>
          </cell>
          <cell r="O119" t="str">
            <v>DM, M (C)</v>
          </cell>
          <cell r="P119" t="str">
            <v>Right</v>
          </cell>
          <cell r="Q119" t="str">
            <v>Very Strong</v>
          </cell>
          <cell r="R119" t="str">
            <v>Fairly Strong</v>
          </cell>
          <cell r="S119" t="str">
            <v>175 cm</v>
          </cell>
          <cell r="T119" t="str">
            <v>68 kg</v>
          </cell>
          <cell r="U119">
            <v>32</v>
          </cell>
          <cell r="V119" t="str">
            <v>10.5K</v>
          </cell>
          <cell r="W119">
            <v>11856.6</v>
          </cell>
        </row>
        <row r="120">
          <cell r="H120">
            <v>70103402</v>
          </cell>
          <cell r="I120" t="str">
            <v>Mahmut Alioğlu</v>
          </cell>
          <cell r="J120" t="str">
            <v>2/6/1997 (21 years old)</v>
          </cell>
          <cell r="K120" t="str">
            <v>TUR</v>
          </cell>
          <cell r="L120" t="str">
            <v>Turkey</v>
          </cell>
          <cell r="M120" t="str">
            <v>-</v>
          </cell>
          <cell r="N120" t="str">
            <v>Pendikspor</v>
          </cell>
          <cell r="O120" t="str">
            <v>M/AM (RL)</v>
          </cell>
          <cell r="P120" t="str">
            <v>Right</v>
          </cell>
          <cell r="Q120" t="str">
            <v>Very Strong</v>
          </cell>
          <cell r="R120" t="str">
            <v>Fairly Strong</v>
          </cell>
          <cell r="S120" t="str">
            <v>176 cm</v>
          </cell>
          <cell r="T120" t="str">
            <v>72 kg</v>
          </cell>
          <cell r="U120">
            <v>21</v>
          </cell>
          <cell r="V120" t="str">
            <v>9K</v>
          </cell>
          <cell r="W120">
            <v>10162.799999999999</v>
          </cell>
        </row>
        <row r="121">
          <cell r="H121">
            <v>70063544</v>
          </cell>
          <cell r="I121" t="str">
            <v>Cihan Avcu</v>
          </cell>
          <cell r="J121" t="str">
            <v>27/7/1994 (23 years old)</v>
          </cell>
          <cell r="K121" t="str">
            <v>TUR</v>
          </cell>
          <cell r="L121" t="str">
            <v>Turkey</v>
          </cell>
          <cell r="M121" t="str">
            <v>-</v>
          </cell>
          <cell r="N121" t="str">
            <v>Manisa Bld.</v>
          </cell>
          <cell r="O121" t="str">
            <v>D (C), DM</v>
          </cell>
          <cell r="P121" t="str">
            <v>Right</v>
          </cell>
          <cell r="Q121" t="str">
            <v>Very Strong</v>
          </cell>
          <cell r="R121" t="str">
            <v>Reasonable</v>
          </cell>
          <cell r="S121" t="str">
            <v>181 cm</v>
          </cell>
          <cell r="T121" t="str">
            <v>76 kg</v>
          </cell>
          <cell r="U121">
            <v>23</v>
          </cell>
          <cell r="V121" t="str">
            <v>5.5K</v>
          </cell>
          <cell r="W121">
            <v>6210.5999999999995</v>
          </cell>
        </row>
        <row r="122">
          <cell r="H122">
            <v>70042261</v>
          </cell>
          <cell r="I122" t="str">
            <v>Hasan Güleryüz</v>
          </cell>
          <cell r="J122" t="str">
            <v>31/12/1986 (31 years old)</v>
          </cell>
          <cell r="K122" t="str">
            <v>TUR</v>
          </cell>
          <cell r="L122" t="str">
            <v>Turkey</v>
          </cell>
          <cell r="M122" t="str">
            <v>-</v>
          </cell>
          <cell r="N122" t="str">
            <v>Eyüpspor</v>
          </cell>
          <cell r="O122" t="str">
            <v>D (R)</v>
          </cell>
          <cell r="P122" t="str">
            <v>Right</v>
          </cell>
          <cell r="Q122" t="str">
            <v>Very Strong</v>
          </cell>
          <cell r="R122" t="str">
            <v>Reasonable</v>
          </cell>
          <cell r="S122" t="str">
            <v>176 cm</v>
          </cell>
          <cell r="T122" t="str">
            <v>74 kg</v>
          </cell>
          <cell r="U122">
            <v>31</v>
          </cell>
          <cell r="V122" t="str">
            <v>2.7K</v>
          </cell>
          <cell r="W122">
            <v>3048.84</v>
          </cell>
        </row>
        <row r="123">
          <cell r="H123">
            <v>29040319</v>
          </cell>
          <cell r="I123" t="str">
            <v>Emre Okur</v>
          </cell>
          <cell r="J123" t="str">
            <v>1/1/1984 (34 years old)</v>
          </cell>
          <cell r="K123" t="str">
            <v>TUR</v>
          </cell>
          <cell r="L123" t="str">
            <v>Turkey</v>
          </cell>
          <cell r="M123" t="str">
            <v>-</v>
          </cell>
          <cell r="N123" t="str">
            <v>Kahramanmaraşspor</v>
          </cell>
          <cell r="O123" t="str">
            <v>AM (RL), ST (C)</v>
          </cell>
          <cell r="P123" t="str">
            <v>Right</v>
          </cell>
          <cell r="Q123" t="str">
            <v>Very Strong</v>
          </cell>
          <cell r="R123" t="str">
            <v>Reasonable</v>
          </cell>
          <cell r="S123" t="str">
            <v>173 cm</v>
          </cell>
          <cell r="T123" t="str">
            <v>66 kg</v>
          </cell>
          <cell r="U123">
            <v>34</v>
          </cell>
          <cell r="V123">
            <v>25</v>
          </cell>
          <cell r="W123">
            <v>0</v>
          </cell>
        </row>
        <row r="124">
          <cell r="H124">
            <v>70007245</v>
          </cell>
          <cell r="I124" t="str">
            <v>Sercan Türkeri</v>
          </cell>
          <cell r="J124" t="str">
            <v>8/7/1989 (28 years old)</v>
          </cell>
          <cell r="K124" t="str">
            <v>TUR</v>
          </cell>
          <cell r="L124" t="str">
            <v>Turkey</v>
          </cell>
          <cell r="M124" t="str">
            <v>-</v>
          </cell>
          <cell r="O124" t="str">
            <v>D (R)</v>
          </cell>
          <cell r="P124" t="str">
            <v>Right</v>
          </cell>
          <cell r="Q124" t="str">
            <v>Very Strong</v>
          </cell>
          <cell r="R124" t="str">
            <v>Weak</v>
          </cell>
          <cell r="S124" t="str">
            <v>177 cm</v>
          </cell>
          <cell r="T124" t="str">
            <v>73 kg</v>
          </cell>
          <cell r="U124">
            <v>28</v>
          </cell>
          <cell r="V124">
            <v>0</v>
          </cell>
          <cell r="W124">
            <v>0</v>
          </cell>
        </row>
        <row r="125">
          <cell r="H125">
            <v>70032844</v>
          </cell>
          <cell r="I125" t="str">
            <v>Müslüm Yelken</v>
          </cell>
          <cell r="J125" t="str">
            <v>28/11/1988 (29 years old)</v>
          </cell>
          <cell r="K125" t="str">
            <v>TUR</v>
          </cell>
          <cell r="L125" t="str">
            <v>Germany</v>
          </cell>
          <cell r="M125" t="str">
            <v>-</v>
          </cell>
          <cell r="O125" t="str">
            <v>M/AM (RL)</v>
          </cell>
          <cell r="P125" t="str">
            <v>Right</v>
          </cell>
          <cell r="Q125" t="str">
            <v>Very Strong</v>
          </cell>
          <cell r="R125" t="str">
            <v>Reasonable</v>
          </cell>
          <cell r="S125" t="str">
            <v>175 cm</v>
          </cell>
          <cell r="T125" t="str">
            <v>70 kg</v>
          </cell>
          <cell r="U125">
            <v>29</v>
          </cell>
          <cell r="V125">
            <v>0</v>
          </cell>
          <cell r="W125">
            <v>0</v>
          </cell>
        </row>
        <row r="126">
          <cell r="H126">
            <v>8486035</v>
          </cell>
          <cell r="I126" t="str">
            <v>Hakan Aslantaş</v>
          </cell>
          <cell r="J126" t="str">
            <v>26/8/1985 (32 years old)</v>
          </cell>
          <cell r="K126" t="str">
            <v>TUR</v>
          </cell>
          <cell r="L126" t="str">
            <v>Turkey</v>
          </cell>
          <cell r="M126" t="str">
            <v>-</v>
          </cell>
          <cell r="O126" t="str">
            <v>D (RL)</v>
          </cell>
          <cell r="P126" t="str">
            <v>Either</v>
          </cell>
          <cell r="Q126" t="str">
            <v>Very Strong</v>
          </cell>
          <cell r="R126" t="str">
            <v>Strong</v>
          </cell>
          <cell r="S126" t="str">
            <v>181 cm</v>
          </cell>
          <cell r="T126" t="str">
            <v>73 kg</v>
          </cell>
          <cell r="U126">
            <v>32</v>
          </cell>
          <cell r="V126">
            <v>0</v>
          </cell>
          <cell r="W126">
            <v>0</v>
          </cell>
        </row>
        <row r="127">
          <cell r="H127">
            <v>27109811</v>
          </cell>
          <cell r="I127" t="str">
            <v>Hasan Kuruçay</v>
          </cell>
          <cell r="J127" t="str">
            <v>31/8/1997 (20 years old)</v>
          </cell>
          <cell r="K127" t="str">
            <v>TUR</v>
          </cell>
          <cell r="L127" t="str">
            <v>Denmark (Second Division)</v>
          </cell>
          <cell r="M127" t="str">
            <v>Danish Second Division</v>
          </cell>
          <cell r="N127" t="str">
            <v>Marienlyst</v>
          </cell>
          <cell r="O127" t="str">
            <v>D (C)</v>
          </cell>
          <cell r="P127" t="str">
            <v>Either</v>
          </cell>
          <cell r="Q127" t="str">
            <v>Very Strong</v>
          </cell>
          <cell r="R127" t="str">
            <v>Strong</v>
          </cell>
          <cell r="S127" t="str">
            <v>188 cm</v>
          </cell>
          <cell r="T127" t="str">
            <v>82 kg</v>
          </cell>
          <cell r="U127">
            <v>20</v>
          </cell>
          <cell r="V127">
            <v>0</v>
          </cell>
          <cell r="W127">
            <v>0</v>
          </cell>
        </row>
        <row r="128">
          <cell r="H128">
            <v>35012153</v>
          </cell>
          <cell r="I128" t="str">
            <v>Sercan Sararer</v>
          </cell>
          <cell r="J128" t="str">
            <v>27/11/1989 (28 years old)</v>
          </cell>
          <cell r="K128" t="str">
            <v>TUR</v>
          </cell>
          <cell r="L128" t="str">
            <v>Germany</v>
          </cell>
          <cell r="M128" t="str">
            <v>-</v>
          </cell>
          <cell r="O128" t="str">
            <v>M/AM (RL)</v>
          </cell>
          <cell r="P128" t="str">
            <v>Right</v>
          </cell>
          <cell r="Q128" t="str">
            <v>Very Strong</v>
          </cell>
          <cell r="R128" t="str">
            <v>Fairly Strong</v>
          </cell>
          <cell r="S128" t="str">
            <v>180 cm</v>
          </cell>
          <cell r="T128" t="str">
            <v>84 kg</v>
          </cell>
          <cell r="U128">
            <v>28</v>
          </cell>
          <cell r="V128">
            <v>0</v>
          </cell>
          <cell r="W128">
            <v>0</v>
          </cell>
        </row>
        <row r="129">
          <cell r="H129">
            <v>70003048</v>
          </cell>
          <cell r="I129" t="str">
            <v>Ersan Gülüm</v>
          </cell>
          <cell r="J129" t="str">
            <v>17/5/1987 (31 years old)</v>
          </cell>
          <cell r="K129" t="str">
            <v>TUR</v>
          </cell>
          <cell r="L129" t="str">
            <v>China (Super League)</v>
          </cell>
          <cell r="M129" t="str">
            <v>Chinese Super League</v>
          </cell>
          <cell r="N129" t="str">
            <v>Huaxia Xingfu</v>
          </cell>
          <cell r="O129" t="str">
            <v>D (C)</v>
          </cell>
          <cell r="P129" t="str">
            <v>Left</v>
          </cell>
          <cell r="Q129" t="str">
            <v>Reasonable</v>
          </cell>
          <cell r="R129" t="str">
            <v>Very Strong</v>
          </cell>
          <cell r="S129" t="str">
            <v>185 cm</v>
          </cell>
          <cell r="T129" t="str">
            <v>80 kg</v>
          </cell>
          <cell r="U129">
            <v>31</v>
          </cell>
          <cell r="V129" t="str">
            <v>5.5M</v>
          </cell>
          <cell r="W129">
            <v>6210600</v>
          </cell>
        </row>
        <row r="130">
          <cell r="H130">
            <v>5004690</v>
          </cell>
          <cell r="I130" t="str">
            <v>Colin Kazim-Richards</v>
          </cell>
          <cell r="J130" t="str">
            <v>26/8/1986 (31 years old)</v>
          </cell>
          <cell r="K130" t="str">
            <v>TUR</v>
          </cell>
          <cell r="L130" t="str">
            <v>Mexico (First Division)</v>
          </cell>
          <cell r="M130" t="str">
            <v>Mexican First Division</v>
          </cell>
          <cell r="N130" t="str">
            <v>Lobos BUAP</v>
          </cell>
          <cell r="O130" t="str">
            <v>ST (C)</v>
          </cell>
          <cell r="P130" t="str">
            <v>Right</v>
          </cell>
          <cell r="Q130" t="str">
            <v>Very Strong</v>
          </cell>
          <cell r="R130" t="str">
            <v>Reasonable</v>
          </cell>
          <cell r="S130" t="str">
            <v>185 cm</v>
          </cell>
          <cell r="T130" t="str">
            <v>89 kg</v>
          </cell>
          <cell r="U130">
            <v>31</v>
          </cell>
          <cell r="V130" t="str">
            <v>1.1M</v>
          </cell>
          <cell r="W130">
            <v>1242120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99323920230208230011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yx-free/coco/test/9993239202302082300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44"/>
  <sheetViews>
    <sheetView zoomScale="50" zoomScaleNormal="50" workbookViewId="0">
      <selection activeCell="B13" sqref="B13"/>
    </sheetView>
  </sheetViews>
  <sheetFormatPr defaultColWidth="9.5546875" defaultRowHeight="14.4" x14ac:dyDescent="0.3"/>
  <cols>
    <col min="1" max="1" width="14" bestFit="1" customWidth="1"/>
  </cols>
  <sheetData>
    <row r="1" spans="1:65" x14ac:dyDescent="0.3">
      <c r="B1" t="s">
        <v>869</v>
      </c>
      <c r="C1" t="s">
        <v>870</v>
      </c>
      <c r="D1" t="s">
        <v>871</v>
      </c>
      <c r="E1" t="s">
        <v>872</v>
      </c>
      <c r="F1" t="s">
        <v>873</v>
      </c>
      <c r="G1" t="s">
        <v>874</v>
      </c>
      <c r="H1" t="s">
        <v>875</v>
      </c>
      <c r="I1" t="s">
        <v>876</v>
      </c>
      <c r="J1" t="s">
        <v>877</v>
      </c>
      <c r="K1" t="s">
        <v>878</v>
      </c>
      <c r="L1" t="s">
        <v>879</v>
      </c>
      <c r="M1" t="s">
        <v>880</v>
      </c>
      <c r="N1" t="s">
        <v>881</v>
      </c>
      <c r="O1" t="s">
        <v>882</v>
      </c>
      <c r="P1" t="s">
        <v>883</v>
      </c>
      <c r="Q1" t="s">
        <v>884</v>
      </c>
      <c r="R1" t="s">
        <v>885</v>
      </c>
      <c r="S1" t="s">
        <v>886</v>
      </c>
      <c r="T1" t="s">
        <v>887</v>
      </c>
      <c r="U1" t="s">
        <v>888</v>
      </c>
      <c r="V1" t="s">
        <v>889</v>
      </c>
      <c r="W1" t="s">
        <v>890</v>
      </c>
      <c r="X1" t="s">
        <v>891</v>
      </c>
      <c r="Y1" t="s">
        <v>892</v>
      </c>
      <c r="Z1" t="s">
        <v>893</v>
      </c>
      <c r="AA1" t="s">
        <v>894</v>
      </c>
      <c r="AB1" t="s">
        <v>895</v>
      </c>
      <c r="AC1" t="s">
        <v>896</v>
      </c>
      <c r="AD1" t="s">
        <v>897</v>
      </c>
      <c r="AE1" t="s">
        <v>898</v>
      </c>
      <c r="AF1" t="s">
        <v>899</v>
      </c>
      <c r="AG1" t="s">
        <v>900</v>
      </c>
      <c r="AH1" t="s">
        <v>901</v>
      </c>
      <c r="AI1" t="s">
        <v>902</v>
      </c>
      <c r="AJ1" t="s">
        <v>903</v>
      </c>
      <c r="AK1" t="s">
        <v>904</v>
      </c>
      <c r="AL1" t="s">
        <v>905</v>
      </c>
      <c r="AM1" t="s">
        <v>906</v>
      </c>
      <c r="AN1" t="s">
        <v>907</v>
      </c>
      <c r="AO1" t="s">
        <v>908</v>
      </c>
      <c r="AP1" t="s">
        <v>909</v>
      </c>
      <c r="AQ1" t="s">
        <v>910</v>
      </c>
      <c r="AR1" t="s">
        <v>911</v>
      </c>
      <c r="AS1" t="s">
        <v>912</v>
      </c>
      <c r="AT1" t="s">
        <v>913</v>
      </c>
      <c r="AU1" t="s">
        <v>914</v>
      </c>
      <c r="AV1" t="s">
        <v>915</v>
      </c>
    </row>
    <row r="2" spans="1:65" x14ac:dyDescent="0.3">
      <c r="A2" t="s">
        <v>916</v>
      </c>
      <c r="B2" t="s">
        <v>975</v>
      </c>
      <c r="C2" t="s">
        <v>981</v>
      </c>
      <c r="D2" t="s">
        <v>982</v>
      </c>
      <c r="E2" t="s">
        <v>951</v>
      </c>
      <c r="F2" t="s">
        <v>937</v>
      </c>
      <c r="G2" t="s">
        <v>983</v>
      </c>
      <c r="H2" t="s">
        <v>926</v>
      </c>
      <c r="I2" t="s">
        <v>984</v>
      </c>
      <c r="J2" t="s">
        <v>931</v>
      </c>
      <c r="K2" t="s">
        <v>932</v>
      </c>
      <c r="L2" t="s">
        <v>944</v>
      </c>
      <c r="M2" t="s">
        <v>935</v>
      </c>
      <c r="N2" t="s">
        <v>985</v>
      </c>
      <c r="O2" t="s">
        <v>971</v>
      </c>
      <c r="P2" t="s">
        <v>943</v>
      </c>
      <c r="Q2" t="s">
        <v>930</v>
      </c>
      <c r="R2" t="s">
        <v>929</v>
      </c>
      <c r="S2" t="s">
        <v>940</v>
      </c>
      <c r="T2" t="s">
        <v>933</v>
      </c>
      <c r="U2" t="s">
        <v>921</v>
      </c>
      <c r="V2" t="s">
        <v>928</v>
      </c>
      <c r="W2" t="s">
        <v>941</v>
      </c>
      <c r="X2" t="s">
        <v>920</v>
      </c>
      <c r="Y2" t="s">
        <v>936</v>
      </c>
      <c r="Z2" t="s">
        <v>939</v>
      </c>
      <c r="AA2" t="s">
        <v>938</v>
      </c>
      <c r="AB2" t="s">
        <v>925</v>
      </c>
      <c r="AC2" t="s">
        <v>924</v>
      </c>
      <c r="AD2" t="s">
        <v>966</v>
      </c>
      <c r="AE2" t="s">
        <v>946</v>
      </c>
      <c r="AF2" t="s">
        <v>952</v>
      </c>
      <c r="AG2" t="s">
        <v>980</v>
      </c>
      <c r="AH2" t="s">
        <v>955</v>
      </c>
      <c r="AI2" t="s">
        <v>974</v>
      </c>
      <c r="AJ2" t="s">
        <v>968</v>
      </c>
      <c r="AK2" t="s">
        <v>967</v>
      </c>
      <c r="AL2" t="s">
        <v>922</v>
      </c>
      <c r="AM2" t="s">
        <v>948</v>
      </c>
      <c r="AN2" t="s">
        <v>969</v>
      </c>
      <c r="AO2" t="s">
        <v>954</v>
      </c>
      <c r="AP2" t="s">
        <v>947</v>
      </c>
      <c r="AQ2" t="s">
        <v>986</v>
      </c>
      <c r="AR2" t="s">
        <v>934</v>
      </c>
      <c r="AS2" t="s">
        <v>987</v>
      </c>
      <c r="AT2" t="s">
        <v>923</v>
      </c>
      <c r="AU2" t="s">
        <v>988</v>
      </c>
      <c r="AV2" t="s">
        <v>972</v>
      </c>
    </row>
    <row r="3" spans="1:65" x14ac:dyDescent="0.3">
      <c r="A3">
        <v>2019</v>
      </c>
      <c r="B3">
        <v>0.1260245760417967</v>
      </c>
      <c r="C3">
        <v>0.20171772503524588</v>
      </c>
      <c r="D3">
        <v>-6.6874885077486984E-2</v>
      </c>
      <c r="E3">
        <v>0.11887907723570766</v>
      </c>
      <c r="F3">
        <v>0.30574297796070232</v>
      </c>
      <c r="G3">
        <v>0.15131657403893711</v>
      </c>
      <c r="H3">
        <v>0.2516505034371786</v>
      </c>
      <c r="I3">
        <v>0.17734719831472781</v>
      </c>
      <c r="J3">
        <v>0.12207925862888554</v>
      </c>
      <c r="K3">
        <v>0.18499712850670597</v>
      </c>
      <c r="L3">
        <v>0.26009731736332353</v>
      </c>
      <c r="M3">
        <v>0.38213659251740706</v>
      </c>
      <c r="N3">
        <v>0.24917386304612932</v>
      </c>
      <c r="O3">
        <v>-2.1029160062264497E-2</v>
      </c>
      <c r="P3">
        <v>0.12774902616867848</v>
      </c>
      <c r="Q3">
        <v>0.32531247406182479</v>
      </c>
      <c r="R3">
        <v>0.29799662059080023</v>
      </c>
      <c r="S3">
        <v>0.1369127830689281</v>
      </c>
      <c r="T3">
        <v>0.38871222056822646</v>
      </c>
      <c r="U3">
        <v>0.18567726678729907</v>
      </c>
      <c r="V3">
        <v>0.17523144660307569</v>
      </c>
      <c r="W3">
        <v>0.27727027832768919</v>
      </c>
      <c r="X3">
        <v>0.1856951197315013</v>
      </c>
      <c r="Y3">
        <v>0.28011063643761225</v>
      </c>
      <c r="Z3">
        <v>0.25386428035879766</v>
      </c>
      <c r="AA3">
        <v>0.41041794283727806</v>
      </c>
      <c r="AB3">
        <v>0.20738100689262437</v>
      </c>
      <c r="AC3">
        <v>0.23813477729057633</v>
      </c>
      <c r="AD3">
        <v>-7.3357250683711753E-2</v>
      </c>
      <c r="AE3">
        <v>6.4857228862272784E-2</v>
      </c>
      <c r="AF3">
        <v>0.21721496173816399</v>
      </c>
      <c r="AG3">
        <v>-1.5576303282889699E-2</v>
      </c>
      <c r="AH3">
        <v>0.26903678535767184</v>
      </c>
      <c r="AI3">
        <v>-7.7066203601667799E-2</v>
      </c>
      <c r="AJ3">
        <v>-7.8342747037444316E-2</v>
      </c>
      <c r="AK3">
        <v>3.6675408936780772E-3</v>
      </c>
      <c r="AL3">
        <v>0.12112643822399739</v>
      </c>
      <c r="AM3">
        <v>0.27754992897368908</v>
      </c>
      <c r="AN3">
        <v>-4.8077705790971981E-2</v>
      </c>
      <c r="AO3">
        <v>0.38509665644735763</v>
      </c>
      <c r="AP3">
        <v>0.14152363183350175</v>
      </c>
      <c r="AQ3">
        <v>0.25486487746189218</v>
      </c>
      <c r="AR3">
        <v>0.24812010227898393</v>
      </c>
      <c r="AS3">
        <v>-6.0009341124744563E-2</v>
      </c>
      <c r="AT3">
        <v>0.26885130405625063</v>
      </c>
      <c r="AU3">
        <v>-6.3641083691912556E-2</v>
      </c>
      <c r="AV3">
        <v>1.3071241559726015E-2</v>
      </c>
    </row>
    <row r="4" spans="1:65" x14ac:dyDescent="0.3">
      <c r="A4">
        <v>2020</v>
      </c>
      <c r="B4">
        <v>8.7498884511202038E-2</v>
      </c>
      <c r="C4">
        <v>0.20981027522675191</v>
      </c>
      <c r="D4">
        <v>-9.448213249294346E-2</v>
      </c>
      <c r="E4">
        <v>0.11846771963588087</v>
      </c>
      <c r="F4">
        <v>0.22420090578695925</v>
      </c>
      <c r="G4">
        <v>0.15603163133581724</v>
      </c>
      <c r="H4">
        <v>0.17964306458188856</v>
      </c>
      <c r="I4">
        <v>6.193866249866968E-2</v>
      </c>
      <c r="J4">
        <v>0.21759489992880393</v>
      </c>
      <c r="K4">
        <v>0.16552961368691463</v>
      </c>
      <c r="L4">
        <v>0.23314473281979992</v>
      </c>
      <c r="M4">
        <v>0.38460010274205653</v>
      </c>
      <c r="N4">
        <v>0.15541589618098758</v>
      </c>
      <c r="O4">
        <v>3.2605268697369198E-4</v>
      </c>
      <c r="P4">
        <v>0.21878389574062224</v>
      </c>
      <c r="Q4">
        <v>0.17892020897363536</v>
      </c>
      <c r="R4">
        <v>0.30800009931044592</v>
      </c>
      <c r="S4">
        <v>8.4816864222051522E-2</v>
      </c>
      <c r="T4">
        <v>0.36491540257739952</v>
      </c>
      <c r="U4">
        <v>0.12681256651077169</v>
      </c>
      <c r="V4">
        <v>0.22928882449038135</v>
      </c>
      <c r="W4">
        <v>0.22243393826087382</v>
      </c>
      <c r="X4">
        <v>0.1291140618234769</v>
      </c>
      <c r="Y4">
        <v>0.23898426659959415</v>
      </c>
      <c r="Z4">
        <v>0.24077150286873492</v>
      </c>
      <c r="AA4">
        <v>0.367160527633908</v>
      </c>
      <c r="AB4">
        <v>0.21281348809613093</v>
      </c>
      <c r="AC4">
        <v>0.19807517442616684</v>
      </c>
      <c r="AD4">
        <v>3.3418770990159857E-2</v>
      </c>
      <c r="AE4">
        <v>9.725554135383617E-2</v>
      </c>
      <c r="AF4">
        <v>0.18931498614599374</v>
      </c>
      <c r="AG4">
        <v>-4.6319700469588707E-2</v>
      </c>
      <c r="AH4">
        <v>0.24747239611650787</v>
      </c>
      <c r="AI4">
        <v>1.1805662477661185E-2</v>
      </c>
      <c r="AJ4">
        <v>-4.6301900175888873E-2</v>
      </c>
      <c r="AK4">
        <v>1.5861546289968831E-2</v>
      </c>
      <c r="AL4">
        <v>0.16683610526486833</v>
      </c>
      <c r="AM4">
        <v>0.25896718972911037</v>
      </c>
      <c r="AN4">
        <v>5.2932769027291254E-3</v>
      </c>
      <c r="AO4">
        <v>0.3341023811807412</v>
      </c>
      <c r="AP4">
        <v>9.6459483380042482E-2</v>
      </c>
      <c r="AQ4">
        <v>0.24547695136807579</v>
      </c>
      <c r="AR4">
        <v>0.24601257123978076</v>
      </c>
      <c r="AS4">
        <v>-5.7815213232253755E-2</v>
      </c>
      <c r="AT4">
        <v>0.17365468286257441</v>
      </c>
      <c r="AU4">
        <v>-1.2151924794645982E-2</v>
      </c>
      <c r="AV4">
        <v>-9.1148498494805254E-3</v>
      </c>
      <c r="AW4">
        <v>2020</v>
      </c>
    </row>
    <row r="5" spans="1:65" x14ac:dyDescent="0.3">
      <c r="A5">
        <v>2021</v>
      </c>
      <c r="B5">
        <v>7.1232505328264278E-2</v>
      </c>
      <c r="C5">
        <v>0.1736119492539793</v>
      </c>
      <c r="D5">
        <v>-4.4415625238616169E-3</v>
      </c>
      <c r="E5">
        <v>0.12138815371261157</v>
      </c>
      <c r="F5">
        <v>0.1801849579634614</v>
      </c>
      <c r="G5">
        <v>0.15116971013570479</v>
      </c>
      <c r="H5">
        <v>0.15544129361530093</v>
      </c>
      <c r="I5">
        <v>4.0578134552191572E-2</v>
      </c>
      <c r="J5">
        <v>0.19922684504342816</v>
      </c>
      <c r="K5">
        <v>0.14290716744453932</v>
      </c>
      <c r="L5">
        <v>0.1915727259207462</v>
      </c>
      <c r="M5">
        <v>0.37428909195480176</v>
      </c>
      <c r="N5">
        <v>0.11403279408616915</v>
      </c>
      <c r="O5">
        <v>-1.7774921597864493E-2</v>
      </c>
      <c r="P5">
        <v>0.17816036311378775</v>
      </c>
      <c r="Q5">
        <v>0.16207071229867073</v>
      </c>
      <c r="R5">
        <v>0.28082259772308182</v>
      </c>
      <c r="S5">
        <v>7.8992095561641926E-2</v>
      </c>
      <c r="T5">
        <v>0.30115604923165079</v>
      </c>
      <c r="U5">
        <v>9.1795649618968869E-2</v>
      </c>
      <c r="V5">
        <v>0.21171182991092577</v>
      </c>
      <c r="W5">
        <v>0.17798320364218925</v>
      </c>
      <c r="X5">
        <v>9.5608240535801914E-2</v>
      </c>
      <c r="Y5">
        <v>0.21169407350089975</v>
      </c>
      <c r="Z5">
        <v>0.25807099968062713</v>
      </c>
      <c r="AA5">
        <v>0.36429738811305706</v>
      </c>
      <c r="AB5">
        <v>0.2246027562442415</v>
      </c>
      <c r="AC5">
        <v>0.18507225115302126</v>
      </c>
      <c r="AD5">
        <v>-7.1017428186480255E-2</v>
      </c>
      <c r="AE5">
        <v>8.8433959638848425E-2</v>
      </c>
      <c r="AF5">
        <v>0.19327214023443989</v>
      </c>
      <c r="AG5">
        <v>-6.3767707998046527E-2</v>
      </c>
      <c r="AH5">
        <v>0.23323575674943273</v>
      </c>
      <c r="AI5">
        <v>-4.9888916446778869E-2</v>
      </c>
      <c r="AJ5">
        <v>-5.8414618785476387E-2</v>
      </c>
      <c r="AK5">
        <v>-6.0082677942072844E-2</v>
      </c>
      <c r="AL5">
        <v>0.14074635581248335</v>
      </c>
      <c r="AM5">
        <v>0.24344108284503627</v>
      </c>
      <c r="AN5">
        <v>-5.8137284374190591E-4</v>
      </c>
      <c r="AO5">
        <v>0.3386418127156654</v>
      </c>
      <c r="AP5">
        <v>0.11308350583591358</v>
      </c>
      <c r="AQ5">
        <v>0.23830665195776674</v>
      </c>
      <c r="AR5">
        <v>0.22475189894904821</v>
      </c>
      <c r="AS5">
        <v>-2.0903759507550097E-2</v>
      </c>
      <c r="AT5">
        <v>0.17536328272941851</v>
      </c>
      <c r="AU5">
        <v>-1.3107259962541345E-2</v>
      </c>
      <c r="AV5">
        <v>-1.7710875414696528E-2</v>
      </c>
      <c r="AW5">
        <v>2021</v>
      </c>
    </row>
    <row r="6" spans="1:65" x14ac:dyDescent="0.3">
      <c r="A6" t="s">
        <v>917</v>
      </c>
      <c r="B6">
        <v>5.9115199313681706E-2</v>
      </c>
      <c r="C6">
        <v>0.21056982171877944</v>
      </c>
      <c r="D6">
        <v>5.9976086489211535E-3</v>
      </c>
      <c r="E6">
        <v>0.1096818005200353</v>
      </c>
      <c r="F6">
        <v>0.16021124010673377</v>
      </c>
      <c r="G6">
        <v>6.3847142651887928E-2</v>
      </c>
      <c r="H6">
        <v>1.2249148285480346E-2</v>
      </c>
      <c r="I6">
        <v>-4.8026371473870275E-2</v>
      </c>
      <c r="J6">
        <v>0.17563925731687513</v>
      </c>
      <c r="K6">
        <v>0.12489074092429461</v>
      </c>
      <c r="L6">
        <v>0.15128885825723309</v>
      </c>
      <c r="M6">
        <v>0.18359113694035906</v>
      </c>
      <c r="N6">
        <v>2.8018721827054258E-2</v>
      </c>
      <c r="O6">
        <v>3.618506723549475E-2</v>
      </c>
      <c r="P6">
        <v>0.22517909248155027</v>
      </c>
      <c r="Q6">
        <v>1.8008129387036435E-2</v>
      </c>
      <c r="R6">
        <v>0.18372018358081496</v>
      </c>
      <c r="S6">
        <v>4.3975363287850185E-2</v>
      </c>
      <c r="T6">
        <v>0.22201719252918328</v>
      </c>
      <c r="U6">
        <v>1.3558741991830776E-2</v>
      </c>
      <c r="V6">
        <v>0.1715635624370743</v>
      </c>
      <c r="W6">
        <v>0.13046288024647423</v>
      </c>
      <c r="X6">
        <v>6.6373090670293778E-3</v>
      </c>
      <c r="Y6">
        <v>0.14220395763585425</v>
      </c>
      <c r="Z6">
        <v>0.14550698695538164</v>
      </c>
      <c r="AA6">
        <v>0.11832173903793274</v>
      </c>
      <c r="AB6">
        <v>0.15887617870145582</v>
      </c>
      <c r="AC6">
        <v>0.14005665609079629</v>
      </c>
      <c r="AD6">
        <v>-1.5090341862047791E-2</v>
      </c>
      <c r="AE6">
        <v>0.17593236681667074</v>
      </c>
      <c r="AF6">
        <v>0.18368883564759447</v>
      </c>
      <c r="AG6">
        <v>7.9646751622413511E-2</v>
      </c>
      <c r="AH6">
        <v>0.28545873811648004</v>
      </c>
      <c r="AI6">
        <v>3.3043655748718245E-2</v>
      </c>
      <c r="AJ6">
        <v>-3.4292208901789661E-2</v>
      </c>
      <c r="AK6">
        <v>2.3552754871700297E-2</v>
      </c>
      <c r="AL6">
        <v>0.10447973763036993</v>
      </c>
      <c r="AM6">
        <v>0.25220017389436578</v>
      </c>
      <c r="AN6">
        <v>-4.376690000764763E-2</v>
      </c>
      <c r="AO6">
        <v>0.26408591412455734</v>
      </c>
      <c r="AP6">
        <v>0.16974783762879042</v>
      </c>
      <c r="AQ6">
        <v>0.1900086697585536</v>
      </c>
      <c r="AR6">
        <v>0.18635440567859729</v>
      </c>
      <c r="AS6">
        <v>7.5414014621118117E-2</v>
      </c>
      <c r="AT6">
        <v>1.7816817348272198E-2</v>
      </c>
      <c r="AU6">
        <v>1.242403176167425E-2</v>
      </c>
      <c r="AV6">
        <v>5.8701350607874458E-2</v>
      </c>
      <c r="AW6">
        <v>2022</v>
      </c>
    </row>
    <row r="7" spans="1:65" x14ac:dyDescent="0.3">
      <c r="A7" t="s">
        <v>918</v>
      </c>
      <c r="B7">
        <v>2.2763670455059993E-2</v>
      </c>
      <c r="C7">
        <v>0.15478658868147396</v>
      </c>
      <c r="D7">
        <v>-5.8744570335684872E-2</v>
      </c>
      <c r="E7">
        <v>5.5675962460127765E-2</v>
      </c>
      <c r="F7">
        <v>0.16650343137868387</v>
      </c>
      <c r="G7">
        <v>9.3689772635049989E-2</v>
      </c>
      <c r="H7">
        <v>6.8208980547894177E-2</v>
      </c>
      <c r="I7">
        <v>-6.3813722561250541E-3</v>
      </c>
      <c r="J7">
        <v>0.18797989886328054</v>
      </c>
      <c r="K7">
        <v>0.13220298705519345</v>
      </c>
      <c r="L7">
        <v>7.3273214383488786E-2</v>
      </c>
      <c r="M7">
        <v>0.17261203584333662</v>
      </c>
      <c r="N7">
        <v>3.7964913620063406E-2</v>
      </c>
      <c r="O7">
        <v>-2.3214031672166738E-2</v>
      </c>
      <c r="P7">
        <v>0.16653156359009319</v>
      </c>
      <c r="Q7">
        <v>4.2770079655056997E-2</v>
      </c>
      <c r="R7">
        <v>0.18288278024780549</v>
      </c>
      <c r="S7">
        <v>6.0090369982399923E-2</v>
      </c>
      <c r="T7">
        <v>0.18537591659725536</v>
      </c>
      <c r="U7">
        <v>6.3574987317466691E-2</v>
      </c>
      <c r="V7">
        <v>0.17032348907895634</v>
      </c>
      <c r="W7">
        <v>7.9256031494518792E-2</v>
      </c>
      <c r="X7">
        <v>2.5592299128722407E-2</v>
      </c>
      <c r="Y7">
        <v>0.10120996480394265</v>
      </c>
      <c r="Z7">
        <v>0.14568369461370209</v>
      </c>
      <c r="AA7">
        <v>0.13377970218597462</v>
      </c>
      <c r="AB7">
        <v>0.10309939706553231</v>
      </c>
      <c r="AC7">
        <v>0.15153804955596611</v>
      </c>
      <c r="AD7">
        <v>-6.286215736598029E-2</v>
      </c>
      <c r="AE7">
        <v>0.15977700094992284</v>
      </c>
      <c r="AF7">
        <v>0.14624925891242471</v>
      </c>
      <c r="AG7">
        <v>3.6601365754492944E-2</v>
      </c>
      <c r="AH7">
        <v>0.20236420829035542</v>
      </c>
      <c r="AI7">
        <v>-1.9443721483554267E-2</v>
      </c>
      <c r="AJ7">
        <v>-8.2814848618507741E-2</v>
      </c>
      <c r="AK7">
        <v>-8.9938220406555025E-2</v>
      </c>
      <c r="AL7">
        <v>0.1340154044072146</v>
      </c>
      <c r="AM7">
        <v>0.19143694513200182</v>
      </c>
      <c r="AN7">
        <v>-7.9387591734318058E-2</v>
      </c>
      <c r="AO7">
        <v>0.21454967179385384</v>
      </c>
      <c r="AP7">
        <v>0.1187776634154411</v>
      </c>
      <c r="AQ7">
        <v>0.15202102385595601</v>
      </c>
      <c r="AR7">
        <v>0.15212917949740301</v>
      </c>
      <c r="AS7">
        <v>3.4309271098217554E-2</v>
      </c>
      <c r="AT7">
        <v>5.3770110060926836E-2</v>
      </c>
      <c r="AU7">
        <v>-3.5497301657718854E-2</v>
      </c>
      <c r="AV7">
        <v>-5.9296267836284776E-3</v>
      </c>
    </row>
    <row r="9" spans="1:65" x14ac:dyDescent="0.3">
      <c r="A9" t="s">
        <v>2161</v>
      </c>
      <c r="B9">
        <v>7.3326967130000947E-2</v>
      </c>
      <c r="C9">
        <v>0.19009927198324611</v>
      </c>
      <c r="D9">
        <v>-4.3709108356211154E-2</v>
      </c>
      <c r="E9">
        <v>0.10481854271287264</v>
      </c>
      <c r="F9">
        <v>0.20736870263930812</v>
      </c>
      <c r="G9">
        <v>0.12321096615947942</v>
      </c>
      <c r="H9">
        <v>0.13343859809354849</v>
      </c>
      <c r="I9">
        <v>4.5091250327118734E-2</v>
      </c>
      <c r="J9">
        <v>0.18050403195625467</v>
      </c>
      <c r="K9">
        <v>0.1501055275235296</v>
      </c>
      <c r="L9">
        <v>0.18187536974891833</v>
      </c>
      <c r="M9">
        <v>0.2994457919995922</v>
      </c>
      <c r="N9">
        <v>0.11692123775208074</v>
      </c>
      <c r="O9">
        <v>-5.1013986819654572E-3</v>
      </c>
      <c r="P9">
        <v>0.18328078821894639</v>
      </c>
      <c r="Q9">
        <v>0.14541632087524486</v>
      </c>
      <c r="R9">
        <v>0.25068445629058966</v>
      </c>
      <c r="S9">
        <v>8.0957495224574322E-2</v>
      </c>
      <c r="T9">
        <v>0.29243535630074302</v>
      </c>
      <c r="U9">
        <v>9.6283842445267415E-2</v>
      </c>
      <c r="V9">
        <v>0.19162383050408266</v>
      </c>
      <c r="W9">
        <v>0.17748126639434905</v>
      </c>
      <c r="X9">
        <v>8.8529406057306373E-2</v>
      </c>
      <c r="Y9">
        <v>0.19484057979558062</v>
      </c>
      <c r="Z9">
        <v>0.20877949289544867</v>
      </c>
      <c r="AA9">
        <v>0.27879545996163013</v>
      </c>
      <c r="AB9">
        <v>0.18135456539999698</v>
      </c>
      <c r="AC9">
        <v>0.18257538170330539</v>
      </c>
      <c r="AD9">
        <v>-3.7781681421612048E-2</v>
      </c>
      <c r="AE9">
        <v>0.1172512195243102</v>
      </c>
      <c r="AF9">
        <v>0.18594803653572339</v>
      </c>
      <c r="AG9">
        <v>-1.8831188747236952E-3</v>
      </c>
      <c r="AH9">
        <v>0.24751357692608958</v>
      </c>
      <c r="AI9">
        <v>-2.0309904661124301E-2</v>
      </c>
      <c r="AJ9">
        <v>-6.00332647038214E-2</v>
      </c>
      <c r="AK9">
        <v>-2.1387811258656131E-2</v>
      </c>
      <c r="AL9">
        <v>0.13344080826778673</v>
      </c>
      <c r="AM9">
        <v>0.24471906411484073</v>
      </c>
      <c r="AN9">
        <v>-3.3304058694790091E-2</v>
      </c>
      <c r="AO9">
        <v>0.30729528725243505</v>
      </c>
      <c r="AP9">
        <v>0.12791842441873785</v>
      </c>
      <c r="AQ9">
        <v>0.21613563488044885</v>
      </c>
      <c r="AR9">
        <v>0.21147363152876264</v>
      </c>
      <c r="AS9">
        <v>-5.8010056290425504E-3</v>
      </c>
      <c r="AT9">
        <v>0.13789123941148851</v>
      </c>
      <c r="AU9">
        <v>-2.2394707669028895E-2</v>
      </c>
      <c r="AV9">
        <v>7.8034480239589895E-3</v>
      </c>
      <c r="AW9" t="s">
        <v>919</v>
      </c>
    </row>
    <row r="10" spans="1:65" x14ac:dyDescent="0.3">
      <c r="A10" t="s">
        <v>2162</v>
      </c>
      <c r="B10">
        <v>35</v>
      </c>
      <c r="C10">
        <v>14</v>
      </c>
      <c r="D10">
        <v>46</v>
      </c>
      <c r="E10">
        <v>31</v>
      </c>
      <c r="F10">
        <v>11</v>
      </c>
      <c r="G10">
        <v>28</v>
      </c>
      <c r="H10">
        <v>26</v>
      </c>
      <c r="I10">
        <v>36</v>
      </c>
      <c r="J10">
        <v>20</v>
      </c>
      <c r="K10">
        <v>22</v>
      </c>
      <c r="L10">
        <v>18</v>
      </c>
      <c r="M10">
        <v>2</v>
      </c>
      <c r="N10">
        <v>30</v>
      </c>
      <c r="O10">
        <v>39</v>
      </c>
      <c r="P10">
        <v>16</v>
      </c>
      <c r="Q10">
        <v>23</v>
      </c>
      <c r="R10">
        <v>5</v>
      </c>
      <c r="S10">
        <v>34</v>
      </c>
      <c r="T10">
        <v>3</v>
      </c>
      <c r="U10">
        <v>32</v>
      </c>
      <c r="V10">
        <v>13</v>
      </c>
      <c r="W10">
        <v>21</v>
      </c>
      <c r="X10">
        <v>33</v>
      </c>
      <c r="Y10">
        <v>12</v>
      </c>
      <c r="Z10">
        <v>10</v>
      </c>
      <c r="AA10">
        <v>4</v>
      </c>
      <c r="AB10">
        <v>19</v>
      </c>
      <c r="AC10">
        <v>17</v>
      </c>
      <c r="AD10">
        <v>45</v>
      </c>
      <c r="AE10">
        <v>29</v>
      </c>
      <c r="AF10">
        <v>15</v>
      </c>
      <c r="AG10">
        <v>38</v>
      </c>
      <c r="AH10">
        <v>6</v>
      </c>
      <c r="AI10">
        <v>41</v>
      </c>
      <c r="AJ10">
        <v>47</v>
      </c>
      <c r="AK10">
        <v>42</v>
      </c>
      <c r="AL10">
        <v>25</v>
      </c>
      <c r="AM10">
        <v>7</v>
      </c>
      <c r="AN10">
        <v>44</v>
      </c>
      <c r="AO10">
        <v>1</v>
      </c>
      <c r="AP10">
        <v>27</v>
      </c>
      <c r="AQ10">
        <v>8</v>
      </c>
      <c r="AR10">
        <v>9</v>
      </c>
      <c r="AS10">
        <v>40</v>
      </c>
      <c r="AT10">
        <v>24</v>
      </c>
      <c r="AU10">
        <v>43</v>
      </c>
      <c r="AV10">
        <v>37</v>
      </c>
    </row>
    <row r="11" spans="1:65" x14ac:dyDescent="0.3">
      <c r="A11" s="19">
        <f>MAX(B3:AV7)</f>
        <v>0.41041794283727806</v>
      </c>
      <c r="B11" t="s">
        <v>2163</v>
      </c>
    </row>
    <row r="12" spans="1:65" x14ac:dyDescent="0.3">
      <c r="A12" s="19">
        <f>MIN(B3:AV7)</f>
        <v>-9.448213249294346E-2</v>
      </c>
      <c r="B12" t="s">
        <v>2164</v>
      </c>
    </row>
    <row r="13" spans="1:65" x14ac:dyDescent="0.3">
      <c r="D13">
        <f>HLOOKUP(D15,$B$2:$AW$10,9,0)</f>
        <v>38</v>
      </c>
      <c r="E13">
        <f t="shared" ref="E13:BM13" si="0">HLOOKUP(E15,$B$2:$AW$10,9,0)</f>
        <v>40</v>
      </c>
      <c r="F13">
        <f t="shared" si="0"/>
        <v>45</v>
      </c>
      <c r="G13">
        <f t="shared" si="0"/>
        <v>42</v>
      </c>
      <c r="H13">
        <f t="shared" si="0"/>
        <v>47</v>
      </c>
      <c r="I13">
        <f t="shared" si="0"/>
        <v>44</v>
      </c>
      <c r="J13">
        <f t="shared" si="0"/>
        <v>43</v>
      </c>
      <c r="K13">
        <f t="shared" si="0"/>
        <v>39</v>
      </c>
      <c r="L13">
        <f t="shared" si="0"/>
        <v>37</v>
      </c>
      <c r="M13">
        <f t="shared" si="0"/>
        <v>46</v>
      </c>
      <c r="N13">
        <f t="shared" si="0"/>
        <v>41</v>
      </c>
      <c r="O13">
        <f t="shared" si="0"/>
        <v>33</v>
      </c>
      <c r="P13">
        <f t="shared" si="0"/>
        <v>32</v>
      </c>
      <c r="Q13">
        <f t="shared" si="0"/>
        <v>25</v>
      </c>
      <c r="R13">
        <f t="shared" si="0"/>
        <v>24</v>
      </c>
      <c r="S13">
        <f t="shared" si="0"/>
        <v>17</v>
      </c>
      <c r="T13">
        <f t="shared" si="0"/>
        <v>30</v>
      </c>
      <c r="U13">
        <f t="shared" si="0"/>
        <v>19</v>
      </c>
      <c r="V13">
        <f t="shared" si="0"/>
        <v>26</v>
      </c>
      <c r="W13">
        <f t="shared" si="0"/>
        <v>28</v>
      </c>
      <c r="X13">
        <f t="shared" si="0"/>
        <v>13</v>
      </c>
      <c r="Y13" s="22">
        <f t="shared" si="0"/>
        <v>5</v>
      </c>
      <c r="Z13">
        <f t="shared" si="0"/>
        <v>23</v>
      </c>
      <c r="AA13">
        <f t="shared" si="0"/>
        <v>20</v>
      </c>
      <c r="AB13">
        <f t="shared" si="0"/>
        <v>22</v>
      </c>
      <c r="AC13">
        <f t="shared" si="0"/>
        <v>35</v>
      </c>
      <c r="AD13" s="22">
        <f t="shared" si="0"/>
        <v>3</v>
      </c>
      <c r="AE13" s="22">
        <f t="shared" si="0"/>
        <v>9</v>
      </c>
      <c r="AF13" s="22">
        <f t="shared" si="0"/>
        <v>2</v>
      </c>
      <c r="AG13">
        <f t="shared" si="0"/>
        <v>12</v>
      </c>
      <c r="AH13">
        <f t="shared" si="0"/>
        <v>11</v>
      </c>
      <c r="AI13" s="22">
        <f t="shared" si="0"/>
        <v>4</v>
      </c>
      <c r="AJ13" s="22">
        <f t="shared" si="0"/>
        <v>10</v>
      </c>
      <c r="AK13">
        <f t="shared" si="0"/>
        <v>34</v>
      </c>
      <c r="AL13">
        <f t="shared" si="0"/>
        <v>21</v>
      </c>
      <c r="AM13">
        <f t="shared" si="0"/>
        <v>36</v>
      </c>
      <c r="AN13">
        <f t="shared" si="0"/>
        <v>16</v>
      </c>
      <c r="AO13">
        <f t="shared" si="0"/>
        <v>18</v>
      </c>
      <c r="AP13" s="22">
        <f t="shared" si="0"/>
        <v>8</v>
      </c>
      <c r="AQ13">
        <f t="shared" si="0"/>
        <v>29</v>
      </c>
      <c r="AR13">
        <f t="shared" si="0"/>
        <v>27</v>
      </c>
      <c r="AS13" s="22">
        <f t="shared" si="0"/>
        <v>7</v>
      </c>
      <c r="AT13" t="e">
        <f t="shared" si="0"/>
        <v>#N/A</v>
      </c>
      <c r="AU13" t="e">
        <f t="shared" si="0"/>
        <v>#N/A</v>
      </c>
      <c r="AV13">
        <f t="shared" si="0"/>
        <v>31</v>
      </c>
      <c r="AW13" s="23">
        <f t="shared" si="0"/>
        <v>15</v>
      </c>
      <c r="AX13" t="e">
        <f t="shared" si="0"/>
        <v>#N/A</v>
      </c>
      <c r="AY13" s="22">
        <f t="shared" si="0"/>
        <v>1</v>
      </c>
      <c r="AZ13" s="22">
        <f t="shared" si="0"/>
        <v>6</v>
      </c>
      <c r="BA13" t="e">
        <f t="shared" si="0"/>
        <v>#N/A</v>
      </c>
      <c r="BB13" t="e">
        <f t="shared" si="0"/>
        <v>#N/A</v>
      </c>
      <c r="BC13" t="e">
        <f t="shared" si="0"/>
        <v>#N/A</v>
      </c>
      <c r="BD13" t="e">
        <f t="shared" si="0"/>
        <v>#N/A</v>
      </c>
      <c r="BE13" t="e">
        <f t="shared" si="0"/>
        <v>#N/A</v>
      </c>
      <c r="BF13" t="e">
        <f t="shared" si="0"/>
        <v>#N/A</v>
      </c>
      <c r="BG13" t="e">
        <f t="shared" si="0"/>
        <v>#N/A</v>
      </c>
      <c r="BH13" t="e">
        <f t="shared" si="0"/>
        <v>#N/A</v>
      </c>
      <c r="BI13" t="e">
        <f t="shared" si="0"/>
        <v>#N/A</v>
      </c>
      <c r="BJ13" t="e">
        <f t="shared" si="0"/>
        <v>#N/A</v>
      </c>
      <c r="BK13" t="e">
        <f t="shared" si="0"/>
        <v>#N/A</v>
      </c>
      <c r="BL13" t="e">
        <f t="shared" si="0"/>
        <v>#N/A</v>
      </c>
      <c r="BM13" t="e">
        <f t="shared" si="0"/>
        <v>#N/A</v>
      </c>
    </row>
    <row r="14" spans="1:65" x14ac:dyDescent="0.3">
      <c r="D14" t="str">
        <f>HLOOKUP(D15,$B$2:$AW$2,1,0)</f>
        <v>Aerial Ability</v>
      </c>
      <c r="E14" t="str">
        <f t="shared" ref="E14:BM14" si="1">HLOOKUP(E15,$B$2:$AW$2,1,0)</f>
        <v>CommandofArea</v>
      </c>
      <c r="F14" t="str">
        <f t="shared" si="1"/>
        <v>Communication</v>
      </c>
      <c r="G14" t="str">
        <f t="shared" si="1"/>
        <v>Eccentricity</v>
      </c>
      <c r="H14" t="str">
        <f t="shared" si="1"/>
        <v>Handling</v>
      </c>
      <c r="I14" t="str">
        <f t="shared" si="1"/>
        <v>Kicking</v>
      </c>
      <c r="J14" t="str">
        <f t="shared" si="1"/>
        <v>OneonOnes</v>
      </c>
      <c r="K14" t="str">
        <f t="shared" si="1"/>
        <v>Reflexes</v>
      </c>
      <c r="L14" t="str">
        <f t="shared" si="1"/>
        <v>RushingOut</v>
      </c>
      <c r="M14" t="str">
        <f t="shared" si="1"/>
        <v>TendencytoPunch</v>
      </c>
      <c r="N14" t="str">
        <f t="shared" si="1"/>
        <v>Throwing</v>
      </c>
      <c r="O14" t="str">
        <f t="shared" si="1"/>
        <v>Corners</v>
      </c>
      <c r="P14" t="str">
        <f t="shared" si="1"/>
        <v>Crossing</v>
      </c>
      <c r="Q14" t="str">
        <f t="shared" si="1"/>
        <v>Dribbling</v>
      </c>
      <c r="R14" t="str">
        <f t="shared" si="1"/>
        <v>Finishing</v>
      </c>
      <c r="S14" t="str">
        <f t="shared" si="1"/>
        <v>FirstTouch</v>
      </c>
      <c r="T14" t="str">
        <f t="shared" si="1"/>
        <v>FreeKickTaking</v>
      </c>
      <c r="U14" t="str">
        <f t="shared" si="1"/>
        <v>Heading</v>
      </c>
      <c r="V14" t="str">
        <f t="shared" si="1"/>
        <v>LongShots</v>
      </c>
      <c r="W14" t="str">
        <f t="shared" si="1"/>
        <v>LongThrows</v>
      </c>
      <c r="X14" t="str">
        <f t="shared" si="1"/>
        <v>Marking</v>
      </c>
      <c r="Y14" t="str">
        <f t="shared" si="1"/>
        <v>Passing</v>
      </c>
      <c r="Z14" t="str">
        <f t="shared" si="1"/>
        <v>PenaltyTaking</v>
      </c>
      <c r="AA14" t="str">
        <f t="shared" si="1"/>
        <v>Tackling</v>
      </c>
      <c r="AB14" t="str">
        <f t="shared" si="1"/>
        <v>Technique</v>
      </c>
      <c r="AC14" t="str">
        <f t="shared" si="1"/>
        <v>Aggression</v>
      </c>
      <c r="AD14" t="str">
        <f t="shared" si="1"/>
        <v>Anticipation</v>
      </c>
      <c r="AE14" t="str">
        <f t="shared" si="1"/>
        <v>Bravery</v>
      </c>
      <c r="AF14" t="str">
        <f t="shared" si="1"/>
        <v>Composure</v>
      </c>
      <c r="AG14" t="str">
        <f t="shared" si="1"/>
        <v>Concentration</v>
      </c>
      <c r="AH14" t="str">
        <f t="shared" si="1"/>
        <v>Vision</v>
      </c>
      <c r="AI14" t="str">
        <f t="shared" si="1"/>
        <v>Decisions</v>
      </c>
      <c r="AJ14" t="str">
        <f t="shared" si="1"/>
        <v>Determination</v>
      </c>
      <c r="AK14" t="str">
        <f t="shared" si="1"/>
        <v>Flair</v>
      </c>
      <c r="AL14" t="str">
        <f t="shared" si="1"/>
        <v>Leadership</v>
      </c>
      <c r="AM14" t="str">
        <f t="shared" si="1"/>
        <v>OfftheBall</v>
      </c>
      <c r="AN14" t="str">
        <f t="shared" si="1"/>
        <v>Positioning</v>
      </c>
      <c r="AO14" t="str">
        <f t="shared" si="1"/>
        <v>Teamwork</v>
      </c>
      <c r="AP14" t="str">
        <f t="shared" si="1"/>
        <v>WorkRate</v>
      </c>
      <c r="AQ14" t="str">
        <f t="shared" si="1"/>
        <v>Acceleration</v>
      </c>
      <c r="AR14" t="str">
        <f t="shared" si="1"/>
        <v>Agility</v>
      </c>
      <c r="AS14" t="str">
        <f t="shared" si="1"/>
        <v>Balance</v>
      </c>
      <c r="AT14" t="e">
        <f t="shared" si="1"/>
        <v>#N/A</v>
      </c>
      <c r="AU14" t="e">
        <f t="shared" si="1"/>
        <v>#N/A</v>
      </c>
      <c r="AV14" t="str">
        <f t="shared" si="1"/>
        <v>NaturalFitness</v>
      </c>
      <c r="AW14" t="str">
        <f t="shared" si="1"/>
        <v>Pace</v>
      </c>
      <c r="AX14" t="e">
        <f t="shared" si="1"/>
        <v>#N/A</v>
      </c>
      <c r="AY14" t="str">
        <f t="shared" si="1"/>
        <v>Stamina</v>
      </c>
      <c r="AZ14" t="str">
        <f t="shared" si="1"/>
        <v>Strength</v>
      </c>
      <c r="BA14" t="e">
        <f t="shared" si="1"/>
        <v>#N/A</v>
      </c>
      <c r="BB14" t="e">
        <f t="shared" si="1"/>
        <v>#N/A</v>
      </c>
      <c r="BC14" t="e">
        <f t="shared" si="1"/>
        <v>#N/A</v>
      </c>
      <c r="BD14" t="e">
        <f t="shared" si="1"/>
        <v>#N/A</v>
      </c>
      <c r="BE14" t="e">
        <f t="shared" si="1"/>
        <v>#N/A</v>
      </c>
      <c r="BF14" t="e">
        <f t="shared" si="1"/>
        <v>#N/A</v>
      </c>
      <c r="BG14" t="e">
        <f t="shared" si="1"/>
        <v>#N/A</v>
      </c>
      <c r="BH14" t="e">
        <f t="shared" si="1"/>
        <v>#N/A</v>
      </c>
      <c r="BI14" t="e">
        <f t="shared" si="1"/>
        <v>#N/A</v>
      </c>
      <c r="BJ14" t="e">
        <f t="shared" si="1"/>
        <v>#N/A</v>
      </c>
      <c r="BK14" t="e">
        <f t="shared" si="1"/>
        <v>#N/A</v>
      </c>
      <c r="BL14" t="e">
        <f t="shared" si="1"/>
        <v>#N/A</v>
      </c>
      <c r="BM14" t="e">
        <f t="shared" si="1"/>
        <v>#N/A</v>
      </c>
    </row>
    <row r="15" spans="1:65" x14ac:dyDescent="0.3">
      <c r="A15" t="s">
        <v>130</v>
      </c>
      <c r="B15" t="s">
        <v>0</v>
      </c>
      <c r="C15" t="s">
        <v>865</v>
      </c>
      <c r="D15" t="s">
        <v>980</v>
      </c>
      <c r="E15" t="s">
        <v>965</v>
      </c>
      <c r="F15" t="s">
        <v>966</v>
      </c>
      <c r="G15" t="s">
        <v>967</v>
      </c>
      <c r="H15" t="s">
        <v>968</v>
      </c>
      <c r="I15" t="s">
        <v>969</v>
      </c>
      <c r="J15" t="s">
        <v>970</v>
      </c>
      <c r="K15" t="s">
        <v>971</v>
      </c>
      <c r="L15" t="s">
        <v>972</v>
      </c>
      <c r="M15" t="s">
        <v>973</v>
      </c>
      <c r="N15" t="s">
        <v>974</v>
      </c>
      <c r="O15" t="s">
        <v>920</v>
      </c>
      <c r="P15" t="s">
        <v>921</v>
      </c>
      <c r="Q15" t="s">
        <v>922</v>
      </c>
      <c r="R15" t="s">
        <v>923</v>
      </c>
      <c r="S15" t="s">
        <v>924</v>
      </c>
      <c r="T15" t="s">
        <v>985</v>
      </c>
      <c r="U15" t="s">
        <v>925</v>
      </c>
      <c r="V15" t="s">
        <v>926</v>
      </c>
      <c r="W15" t="s">
        <v>927</v>
      </c>
      <c r="X15" t="s">
        <v>928</v>
      </c>
      <c r="Y15" s="5" t="s">
        <v>929</v>
      </c>
      <c r="Z15" t="s">
        <v>930</v>
      </c>
      <c r="AA15" t="s">
        <v>931</v>
      </c>
      <c r="AB15" t="s">
        <v>932</v>
      </c>
      <c r="AC15" s="6" t="s">
        <v>975</v>
      </c>
      <c r="AD15" s="5" t="s">
        <v>933</v>
      </c>
      <c r="AE15" t="s">
        <v>934</v>
      </c>
      <c r="AF15" s="5" t="s">
        <v>935</v>
      </c>
      <c r="AG15" t="s">
        <v>936</v>
      </c>
      <c r="AH15" t="s">
        <v>937</v>
      </c>
      <c r="AI15" s="5" t="s">
        <v>938</v>
      </c>
      <c r="AJ15" t="s">
        <v>939</v>
      </c>
      <c r="AK15" t="s">
        <v>940</v>
      </c>
      <c r="AL15" t="s">
        <v>941</v>
      </c>
      <c r="AM15" t="s">
        <v>942</v>
      </c>
      <c r="AN15" t="s">
        <v>943</v>
      </c>
      <c r="AO15" t="s">
        <v>944</v>
      </c>
      <c r="AP15" t="s">
        <v>945</v>
      </c>
      <c r="AQ15" t="s">
        <v>946</v>
      </c>
      <c r="AR15" t="s">
        <v>947</v>
      </c>
      <c r="AS15" t="s">
        <v>948</v>
      </c>
      <c r="AT15" t="s">
        <v>949</v>
      </c>
      <c r="AU15" t="s">
        <v>950</v>
      </c>
      <c r="AV15" t="s">
        <v>951</v>
      </c>
      <c r="AW15" s="5" t="s">
        <v>952</v>
      </c>
      <c r="AX15" t="s">
        <v>953</v>
      </c>
      <c r="AY15" t="s">
        <v>954</v>
      </c>
      <c r="AZ15" t="s">
        <v>955</v>
      </c>
      <c r="BA15" t="s">
        <v>956</v>
      </c>
      <c r="BB15" s="6" t="s">
        <v>976</v>
      </c>
      <c r="BC15" t="s">
        <v>957</v>
      </c>
      <c r="BD15" s="6" t="s">
        <v>977</v>
      </c>
      <c r="BE15" t="s">
        <v>958</v>
      </c>
      <c r="BF15" t="s">
        <v>959</v>
      </c>
      <c r="BG15" t="s">
        <v>960</v>
      </c>
      <c r="BH15" t="s">
        <v>961</v>
      </c>
      <c r="BI15" t="s">
        <v>962</v>
      </c>
      <c r="BJ15" t="s">
        <v>963</v>
      </c>
      <c r="BK15" t="s">
        <v>964</v>
      </c>
      <c r="BL15" s="6" t="s">
        <v>978</v>
      </c>
      <c r="BM15" s="6" t="s">
        <v>979</v>
      </c>
    </row>
    <row r="16" spans="1:65" x14ac:dyDescent="0.3">
      <c r="A16">
        <v>168236</v>
      </c>
      <c r="B16" t="s">
        <v>1</v>
      </c>
      <c r="C16">
        <v>23</v>
      </c>
      <c r="D16">
        <v>1</v>
      </c>
      <c r="E16">
        <v>2</v>
      </c>
      <c r="F16">
        <v>2</v>
      </c>
      <c r="G16">
        <v>1</v>
      </c>
      <c r="H16">
        <v>3</v>
      </c>
      <c r="I16">
        <v>3</v>
      </c>
      <c r="J16">
        <v>2</v>
      </c>
      <c r="K16">
        <v>2</v>
      </c>
      <c r="L16">
        <v>1</v>
      </c>
      <c r="M16">
        <v>1</v>
      </c>
      <c r="N16">
        <v>3</v>
      </c>
      <c r="O16">
        <v>13</v>
      </c>
      <c r="P16">
        <v>14</v>
      </c>
      <c r="Q16">
        <v>13</v>
      </c>
      <c r="R16">
        <v>10</v>
      </c>
      <c r="S16">
        <v>14</v>
      </c>
      <c r="T16">
        <v>14</v>
      </c>
      <c r="U16">
        <v>5</v>
      </c>
      <c r="V16">
        <v>13</v>
      </c>
      <c r="W16">
        <v>7</v>
      </c>
      <c r="X16">
        <v>7</v>
      </c>
      <c r="Y16" s="7">
        <v>14</v>
      </c>
      <c r="Z16">
        <v>14</v>
      </c>
      <c r="AA16">
        <v>7</v>
      </c>
      <c r="AB16">
        <v>15</v>
      </c>
      <c r="AC16">
        <v>10</v>
      </c>
      <c r="AD16" s="7">
        <v>11</v>
      </c>
      <c r="AE16">
        <v>13</v>
      </c>
      <c r="AF16" s="7">
        <v>11</v>
      </c>
      <c r="AG16">
        <v>13</v>
      </c>
      <c r="AH16">
        <v>14</v>
      </c>
      <c r="AI16" s="7">
        <v>12</v>
      </c>
      <c r="AJ16">
        <v>10</v>
      </c>
      <c r="AK16">
        <v>14</v>
      </c>
      <c r="AL16">
        <v>4</v>
      </c>
      <c r="AM16">
        <v>11</v>
      </c>
      <c r="AN16">
        <v>5</v>
      </c>
      <c r="AO16">
        <v>14</v>
      </c>
      <c r="AP16">
        <v>13</v>
      </c>
      <c r="AQ16">
        <v>12</v>
      </c>
      <c r="AR16">
        <v>13</v>
      </c>
      <c r="AS16">
        <v>12</v>
      </c>
      <c r="AT16">
        <v>7</v>
      </c>
      <c r="AU16">
        <v>20</v>
      </c>
      <c r="AV16">
        <v>12</v>
      </c>
      <c r="AW16" s="7">
        <v>11</v>
      </c>
      <c r="AX16">
        <v>10</v>
      </c>
      <c r="AY16">
        <v>13</v>
      </c>
      <c r="AZ16">
        <v>10</v>
      </c>
      <c r="BA16">
        <v>10</v>
      </c>
      <c r="BB16">
        <v>13</v>
      </c>
      <c r="BC16">
        <v>14</v>
      </c>
      <c r="BD16">
        <v>9</v>
      </c>
      <c r="BE16">
        <v>11</v>
      </c>
      <c r="BF16">
        <v>20</v>
      </c>
      <c r="BG16">
        <v>15</v>
      </c>
      <c r="BH16">
        <v>10</v>
      </c>
      <c r="BI16">
        <v>10</v>
      </c>
      <c r="BJ16">
        <v>13</v>
      </c>
      <c r="BK16">
        <v>10</v>
      </c>
      <c r="BL16">
        <v>13</v>
      </c>
      <c r="BM16">
        <v>8</v>
      </c>
    </row>
    <row r="17" spans="1:65" x14ac:dyDescent="0.3">
      <c r="A17">
        <v>18018845</v>
      </c>
      <c r="B17" t="s">
        <v>2</v>
      </c>
      <c r="C17">
        <v>27</v>
      </c>
      <c r="D17">
        <v>3</v>
      </c>
      <c r="E17">
        <v>2</v>
      </c>
      <c r="F17">
        <v>1</v>
      </c>
      <c r="G17">
        <v>1</v>
      </c>
      <c r="H17">
        <v>1</v>
      </c>
      <c r="I17">
        <v>2</v>
      </c>
      <c r="J17">
        <v>3</v>
      </c>
      <c r="K17">
        <v>2</v>
      </c>
      <c r="L17">
        <v>3</v>
      </c>
      <c r="M17">
        <v>1</v>
      </c>
      <c r="N17">
        <v>3</v>
      </c>
      <c r="O17">
        <v>6</v>
      </c>
      <c r="P17">
        <v>9</v>
      </c>
      <c r="Q17">
        <v>12</v>
      </c>
      <c r="R17">
        <v>8</v>
      </c>
      <c r="S17">
        <v>12</v>
      </c>
      <c r="T17">
        <v>5</v>
      </c>
      <c r="U17">
        <v>11</v>
      </c>
      <c r="V17">
        <v>6</v>
      </c>
      <c r="W17">
        <v>5</v>
      </c>
      <c r="X17">
        <v>12</v>
      </c>
      <c r="Y17" s="7">
        <v>12</v>
      </c>
      <c r="Z17">
        <v>5</v>
      </c>
      <c r="AA17">
        <v>12</v>
      </c>
      <c r="AB17">
        <v>12</v>
      </c>
      <c r="AC17">
        <v>12</v>
      </c>
      <c r="AD17" s="7">
        <v>13</v>
      </c>
      <c r="AE17">
        <v>13</v>
      </c>
      <c r="AF17" s="7">
        <v>10</v>
      </c>
      <c r="AG17">
        <v>13</v>
      </c>
      <c r="AH17">
        <v>9</v>
      </c>
      <c r="AI17" s="7">
        <v>12</v>
      </c>
      <c r="AJ17">
        <v>12</v>
      </c>
      <c r="AK17">
        <v>10</v>
      </c>
      <c r="AL17">
        <v>6</v>
      </c>
      <c r="AM17">
        <v>12</v>
      </c>
      <c r="AN17">
        <v>11</v>
      </c>
      <c r="AO17">
        <v>15</v>
      </c>
      <c r="AP17">
        <v>16</v>
      </c>
      <c r="AQ17">
        <v>12</v>
      </c>
      <c r="AR17">
        <v>13</v>
      </c>
      <c r="AS17">
        <v>13</v>
      </c>
      <c r="AT17">
        <v>12</v>
      </c>
      <c r="AU17">
        <v>10</v>
      </c>
      <c r="AV17">
        <v>12</v>
      </c>
      <c r="AW17" s="7">
        <v>12</v>
      </c>
      <c r="AX17">
        <v>20</v>
      </c>
      <c r="AY17">
        <v>14</v>
      </c>
      <c r="AZ17">
        <v>12</v>
      </c>
      <c r="BA17">
        <v>11</v>
      </c>
      <c r="BB17">
        <v>8</v>
      </c>
      <c r="BC17">
        <v>11</v>
      </c>
      <c r="BD17">
        <v>7</v>
      </c>
      <c r="BE17">
        <v>12</v>
      </c>
      <c r="BF17">
        <v>8</v>
      </c>
      <c r="BG17">
        <v>6</v>
      </c>
      <c r="BH17">
        <v>10</v>
      </c>
      <c r="BI17">
        <v>6</v>
      </c>
      <c r="BJ17">
        <v>10</v>
      </c>
      <c r="BK17">
        <v>6</v>
      </c>
      <c r="BL17">
        <v>8</v>
      </c>
      <c r="BM17">
        <v>10</v>
      </c>
    </row>
    <row r="18" spans="1:65" x14ac:dyDescent="0.3">
      <c r="A18">
        <v>27109811</v>
      </c>
      <c r="B18" t="s">
        <v>3</v>
      </c>
      <c r="C18">
        <v>18</v>
      </c>
      <c r="D18">
        <v>1</v>
      </c>
      <c r="E18">
        <v>2</v>
      </c>
      <c r="F18">
        <v>3</v>
      </c>
      <c r="G18">
        <v>1</v>
      </c>
      <c r="H18">
        <v>2</v>
      </c>
      <c r="I18">
        <v>1</v>
      </c>
      <c r="J18">
        <v>1</v>
      </c>
      <c r="K18">
        <v>2</v>
      </c>
      <c r="L18">
        <v>3</v>
      </c>
      <c r="M18">
        <v>4</v>
      </c>
      <c r="N18">
        <v>1</v>
      </c>
      <c r="O18">
        <v>6</v>
      </c>
      <c r="P18">
        <v>7</v>
      </c>
      <c r="Q18">
        <v>6</v>
      </c>
      <c r="R18">
        <v>4</v>
      </c>
      <c r="S18">
        <v>9</v>
      </c>
      <c r="T18">
        <v>8</v>
      </c>
      <c r="U18">
        <v>11</v>
      </c>
      <c r="V18">
        <v>8</v>
      </c>
      <c r="W18">
        <v>2</v>
      </c>
      <c r="X18">
        <v>13</v>
      </c>
      <c r="Y18" s="7">
        <v>10</v>
      </c>
      <c r="Z18">
        <v>4</v>
      </c>
      <c r="AA18">
        <v>11</v>
      </c>
      <c r="AB18">
        <v>8</v>
      </c>
      <c r="AC18">
        <v>9</v>
      </c>
      <c r="AD18" s="7">
        <v>12</v>
      </c>
      <c r="AE18">
        <v>10</v>
      </c>
      <c r="AF18" s="7">
        <v>9</v>
      </c>
      <c r="AG18">
        <v>5</v>
      </c>
      <c r="AH18">
        <v>8</v>
      </c>
      <c r="AI18" s="7">
        <v>5</v>
      </c>
      <c r="AJ18">
        <v>5</v>
      </c>
      <c r="AK18">
        <v>9</v>
      </c>
      <c r="AL18">
        <v>7</v>
      </c>
      <c r="AM18">
        <v>8</v>
      </c>
      <c r="AN18">
        <v>15</v>
      </c>
      <c r="AO18">
        <v>4</v>
      </c>
      <c r="AP18">
        <v>5</v>
      </c>
      <c r="AQ18">
        <v>15</v>
      </c>
      <c r="AR18">
        <v>10</v>
      </c>
      <c r="AS18">
        <v>10</v>
      </c>
      <c r="AT18">
        <v>13</v>
      </c>
      <c r="AU18">
        <v>10</v>
      </c>
      <c r="AV18">
        <v>13</v>
      </c>
      <c r="AW18" s="7">
        <v>14</v>
      </c>
      <c r="AX18">
        <v>20</v>
      </c>
      <c r="AY18">
        <v>6</v>
      </c>
      <c r="AZ18">
        <v>11</v>
      </c>
      <c r="BA18">
        <v>9</v>
      </c>
      <c r="BB18">
        <v>12</v>
      </c>
      <c r="BC18">
        <v>6</v>
      </c>
      <c r="BD18">
        <v>9</v>
      </c>
      <c r="BE18">
        <v>9</v>
      </c>
      <c r="BF18">
        <v>5</v>
      </c>
      <c r="BG18">
        <v>18</v>
      </c>
      <c r="BH18">
        <v>4</v>
      </c>
      <c r="BI18">
        <v>6</v>
      </c>
      <c r="BJ18">
        <v>6</v>
      </c>
      <c r="BK18">
        <v>5</v>
      </c>
      <c r="BL18">
        <v>4</v>
      </c>
      <c r="BM18">
        <v>17</v>
      </c>
    </row>
    <row r="19" spans="1:65" x14ac:dyDescent="0.3">
      <c r="A19">
        <v>28028160</v>
      </c>
      <c r="B19" t="s">
        <v>4</v>
      </c>
      <c r="C19">
        <v>24</v>
      </c>
      <c r="D19">
        <v>3</v>
      </c>
      <c r="E19">
        <v>1</v>
      </c>
      <c r="F19">
        <v>1</v>
      </c>
      <c r="G19">
        <v>3</v>
      </c>
      <c r="H19">
        <v>1</v>
      </c>
      <c r="I19">
        <v>4</v>
      </c>
      <c r="J19">
        <v>2</v>
      </c>
      <c r="K19">
        <v>2</v>
      </c>
      <c r="L19">
        <v>3</v>
      </c>
      <c r="M19">
        <v>3</v>
      </c>
      <c r="N19">
        <v>1</v>
      </c>
      <c r="O19">
        <v>9</v>
      </c>
      <c r="P19">
        <v>11</v>
      </c>
      <c r="Q19">
        <v>14</v>
      </c>
      <c r="R19">
        <v>11</v>
      </c>
      <c r="S19">
        <v>11</v>
      </c>
      <c r="T19">
        <v>10</v>
      </c>
      <c r="U19">
        <v>11</v>
      </c>
      <c r="V19">
        <v>10</v>
      </c>
      <c r="W19">
        <v>7</v>
      </c>
      <c r="X19">
        <v>8</v>
      </c>
      <c r="Y19" s="7">
        <v>11</v>
      </c>
      <c r="Z19">
        <v>14</v>
      </c>
      <c r="AA19">
        <v>10</v>
      </c>
      <c r="AB19">
        <v>13</v>
      </c>
      <c r="AC19">
        <v>19</v>
      </c>
      <c r="AD19" s="7">
        <v>12</v>
      </c>
      <c r="AE19">
        <v>13</v>
      </c>
      <c r="AF19" s="7">
        <v>8</v>
      </c>
      <c r="AG19">
        <v>11</v>
      </c>
      <c r="AH19">
        <v>11</v>
      </c>
      <c r="AI19" s="7">
        <v>9</v>
      </c>
      <c r="AJ19">
        <v>13</v>
      </c>
      <c r="AK19">
        <v>15</v>
      </c>
      <c r="AL19">
        <v>9</v>
      </c>
      <c r="AM19">
        <v>13</v>
      </c>
      <c r="AN19">
        <v>11</v>
      </c>
      <c r="AO19">
        <v>8</v>
      </c>
      <c r="AP19">
        <v>14</v>
      </c>
      <c r="AQ19">
        <v>11</v>
      </c>
      <c r="AR19">
        <v>9</v>
      </c>
      <c r="AS19">
        <v>17</v>
      </c>
      <c r="AT19">
        <v>13</v>
      </c>
      <c r="AU19">
        <v>10</v>
      </c>
      <c r="AV19">
        <v>10</v>
      </c>
      <c r="AW19" s="7">
        <v>12</v>
      </c>
      <c r="AX19">
        <v>20</v>
      </c>
      <c r="AY19">
        <v>13</v>
      </c>
      <c r="AZ19">
        <v>15</v>
      </c>
      <c r="BA19">
        <v>11</v>
      </c>
      <c r="BB19">
        <v>17</v>
      </c>
      <c r="BC19">
        <v>12</v>
      </c>
      <c r="BD19">
        <v>8</v>
      </c>
      <c r="BE19">
        <v>11</v>
      </c>
      <c r="BF19">
        <v>14</v>
      </c>
      <c r="BG19">
        <v>13</v>
      </c>
      <c r="BH19">
        <v>14</v>
      </c>
      <c r="BI19">
        <v>7</v>
      </c>
      <c r="BJ19">
        <v>5</v>
      </c>
      <c r="BK19">
        <v>4</v>
      </c>
      <c r="BL19">
        <v>3</v>
      </c>
      <c r="BM19">
        <v>15</v>
      </c>
    </row>
    <row r="20" spans="1:65" x14ac:dyDescent="0.3">
      <c r="A20">
        <v>29040319</v>
      </c>
      <c r="B20" t="s">
        <v>5</v>
      </c>
      <c r="C20">
        <v>32</v>
      </c>
      <c r="D20">
        <v>4</v>
      </c>
      <c r="E20">
        <v>2</v>
      </c>
      <c r="F20">
        <v>1</v>
      </c>
      <c r="G20">
        <v>4</v>
      </c>
      <c r="H20">
        <v>3</v>
      </c>
      <c r="I20">
        <v>3</v>
      </c>
      <c r="J20">
        <v>3</v>
      </c>
      <c r="K20">
        <v>2</v>
      </c>
      <c r="L20">
        <v>4</v>
      </c>
      <c r="M20">
        <v>1</v>
      </c>
      <c r="N20">
        <v>3</v>
      </c>
      <c r="O20">
        <v>8</v>
      </c>
      <c r="P20">
        <v>9</v>
      </c>
      <c r="Q20">
        <v>12</v>
      </c>
      <c r="R20">
        <v>11</v>
      </c>
      <c r="S20">
        <v>10</v>
      </c>
      <c r="T20">
        <v>6</v>
      </c>
      <c r="U20">
        <v>8</v>
      </c>
      <c r="V20">
        <v>7</v>
      </c>
      <c r="W20">
        <v>3</v>
      </c>
      <c r="X20">
        <v>5</v>
      </c>
      <c r="Y20" s="7">
        <v>9</v>
      </c>
      <c r="Z20">
        <v>7</v>
      </c>
      <c r="AA20">
        <v>6</v>
      </c>
      <c r="AB20">
        <v>12</v>
      </c>
      <c r="AC20">
        <v>8</v>
      </c>
      <c r="AD20" s="7">
        <v>10</v>
      </c>
      <c r="AE20">
        <v>11</v>
      </c>
      <c r="AF20" s="7">
        <v>10</v>
      </c>
      <c r="AG20">
        <v>8</v>
      </c>
      <c r="AH20">
        <v>8</v>
      </c>
      <c r="AI20" s="7">
        <v>11</v>
      </c>
      <c r="AJ20">
        <v>10</v>
      </c>
      <c r="AK20">
        <v>9</v>
      </c>
      <c r="AL20">
        <v>6</v>
      </c>
      <c r="AM20">
        <v>8</v>
      </c>
      <c r="AN20">
        <v>7</v>
      </c>
      <c r="AO20">
        <v>8</v>
      </c>
      <c r="AP20">
        <v>10</v>
      </c>
      <c r="AQ20">
        <v>13</v>
      </c>
      <c r="AR20">
        <v>12</v>
      </c>
      <c r="AS20">
        <v>7</v>
      </c>
      <c r="AT20">
        <v>8</v>
      </c>
      <c r="AU20">
        <v>10</v>
      </c>
      <c r="AV20">
        <v>12</v>
      </c>
      <c r="AW20" s="7">
        <v>14</v>
      </c>
      <c r="AX20">
        <v>20</v>
      </c>
      <c r="AY20">
        <v>10</v>
      </c>
      <c r="AZ20">
        <v>10</v>
      </c>
      <c r="BA20">
        <v>8</v>
      </c>
      <c r="BB20">
        <v>5</v>
      </c>
      <c r="BC20">
        <v>7</v>
      </c>
      <c r="BD20">
        <v>13</v>
      </c>
      <c r="BE20">
        <v>10</v>
      </c>
      <c r="BF20">
        <v>7</v>
      </c>
      <c r="BG20">
        <v>8</v>
      </c>
      <c r="BH20">
        <v>6</v>
      </c>
      <c r="BI20">
        <v>9</v>
      </c>
      <c r="BJ20">
        <v>10</v>
      </c>
      <c r="BK20">
        <v>10</v>
      </c>
      <c r="BL20">
        <v>16</v>
      </c>
      <c r="BM20">
        <v>6</v>
      </c>
    </row>
    <row r="21" spans="1:65" x14ac:dyDescent="0.3">
      <c r="A21">
        <v>29040321</v>
      </c>
      <c r="B21" t="s">
        <v>6</v>
      </c>
      <c r="C21">
        <v>28</v>
      </c>
      <c r="D21">
        <v>1</v>
      </c>
      <c r="E21">
        <v>3</v>
      </c>
      <c r="F21">
        <v>2</v>
      </c>
      <c r="G21">
        <v>2</v>
      </c>
      <c r="H21">
        <v>1</v>
      </c>
      <c r="I21">
        <v>1</v>
      </c>
      <c r="J21">
        <v>1</v>
      </c>
      <c r="K21">
        <v>2</v>
      </c>
      <c r="L21">
        <v>1</v>
      </c>
      <c r="M21">
        <v>3</v>
      </c>
      <c r="N21">
        <v>3</v>
      </c>
      <c r="O21">
        <v>6</v>
      </c>
      <c r="P21">
        <v>5</v>
      </c>
      <c r="Q21">
        <v>5</v>
      </c>
      <c r="R21">
        <v>5</v>
      </c>
      <c r="S21">
        <v>8</v>
      </c>
      <c r="T21">
        <v>4</v>
      </c>
      <c r="U21">
        <v>13</v>
      </c>
      <c r="V21">
        <v>7</v>
      </c>
      <c r="W21">
        <v>6</v>
      </c>
      <c r="X21">
        <v>15</v>
      </c>
      <c r="Y21" s="7">
        <v>8</v>
      </c>
      <c r="Z21">
        <v>7</v>
      </c>
      <c r="AA21">
        <v>13</v>
      </c>
      <c r="AB21">
        <v>8</v>
      </c>
      <c r="AC21">
        <v>13</v>
      </c>
      <c r="AD21" s="7">
        <v>13</v>
      </c>
      <c r="AE21">
        <v>11</v>
      </c>
      <c r="AF21" s="7">
        <v>12</v>
      </c>
      <c r="AG21">
        <v>13</v>
      </c>
      <c r="AH21">
        <v>5</v>
      </c>
      <c r="AI21" s="7">
        <v>11</v>
      </c>
      <c r="AJ21">
        <v>14</v>
      </c>
      <c r="AK21">
        <v>6</v>
      </c>
      <c r="AL21">
        <v>9</v>
      </c>
      <c r="AM21">
        <v>7</v>
      </c>
      <c r="AN21">
        <v>12</v>
      </c>
      <c r="AO21">
        <v>13</v>
      </c>
      <c r="AP21">
        <v>13</v>
      </c>
      <c r="AQ21">
        <v>12</v>
      </c>
      <c r="AR21">
        <v>13</v>
      </c>
      <c r="AS21">
        <v>14</v>
      </c>
      <c r="AT21">
        <v>13</v>
      </c>
      <c r="AU21">
        <v>10</v>
      </c>
      <c r="AV21">
        <v>10</v>
      </c>
      <c r="AW21" s="7">
        <v>12</v>
      </c>
      <c r="AX21">
        <v>20</v>
      </c>
      <c r="AY21">
        <v>12</v>
      </c>
      <c r="AZ21">
        <v>13</v>
      </c>
      <c r="BA21">
        <v>15</v>
      </c>
      <c r="BB21">
        <v>13</v>
      </c>
      <c r="BC21">
        <v>13</v>
      </c>
      <c r="BD21">
        <v>10</v>
      </c>
      <c r="BE21">
        <v>11</v>
      </c>
      <c r="BF21">
        <v>14</v>
      </c>
      <c r="BG21">
        <v>12</v>
      </c>
      <c r="BH21">
        <v>12</v>
      </c>
      <c r="BI21">
        <v>5</v>
      </c>
      <c r="BJ21">
        <v>10</v>
      </c>
      <c r="BK21">
        <v>9</v>
      </c>
      <c r="BL21">
        <v>8</v>
      </c>
      <c r="BM21">
        <v>1</v>
      </c>
    </row>
    <row r="22" spans="1:65" x14ac:dyDescent="0.3">
      <c r="A22">
        <v>29040332</v>
      </c>
      <c r="B22" t="s">
        <v>7</v>
      </c>
      <c r="C22">
        <v>24</v>
      </c>
      <c r="D22">
        <v>3</v>
      </c>
      <c r="E22">
        <v>1</v>
      </c>
      <c r="F22">
        <v>1</v>
      </c>
      <c r="G22">
        <v>3</v>
      </c>
      <c r="H22">
        <v>2</v>
      </c>
      <c r="I22">
        <v>2</v>
      </c>
      <c r="J22">
        <v>2</v>
      </c>
      <c r="K22">
        <v>2</v>
      </c>
      <c r="L22">
        <v>1</v>
      </c>
      <c r="M22">
        <v>3</v>
      </c>
      <c r="N22">
        <v>2</v>
      </c>
      <c r="O22">
        <v>9</v>
      </c>
      <c r="P22">
        <v>11</v>
      </c>
      <c r="Q22">
        <v>12</v>
      </c>
      <c r="R22">
        <v>10</v>
      </c>
      <c r="S22">
        <v>11</v>
      </c>
      <c r="T22">
        <v>10</v>
      </c>
      <c r="U22">
        <v>8</v>
      </c>
      <c r="V22">
        <v>11</v>
      </c>
      <c r="W22">
        <v>6</v>
      </c>
      <c r="X22">
        <v>10</v>
      </c>
      <c r="Y22" s="7">
        <v>13</v>
      </c>
      <c r="Z22">
        <v>13</v>
      </c>
      <c r="AA22">
        <v>11</v>
      </c>
      <c r="AB22">
        <v>12</v>
      </c>
      <c r="AC22">
        <v>10</v>
      </c>
      <c r="AD22" s="7">
        <v>11</v>
      </c>
      <c r="AE22">
        <v>14</v>
      </c>
      <c r="AF22" s="7">
        <v>13</v>
      </c>
      <c r="AG22">
        <v>14</v>
      </c>
      <c r="AH22">
        <v>11</v>
      </c>
      <c r="AI22" s="7">
        <v>11</v>
      </c>
      <c r="AJ22">
        <v>12</v>
      </c>
      <c r="AK22">
        <v>14</v>
      </c>
      <c r="AL22">
        <v>5</v>
      </c>
      <c r="AM22">
        <v>11</v>
      </c>
      <c r="AN22">
        <v>11</v>
      </c>
      <c r="AO22">
        <v>14</v>
      </c>
      <c r="AP22">
        <v>15</v>
      </c>
      <c r="AQ22">
        <v>15</v>
      </c>
      <c r="AR22">
        <v>14</v>
      </c>
      <c r="AS22">
        <v>8</v>
      </c>
      <c r="AT22">
        <v>8</v>
      </c>
      <c r="AU22">
        <v>14</v>
      </c>
      <c r="AV22">
        <v>10</v>
      </c>
      <c r="AW22" s="7">
        <v>14</v>
      </c>
      <c r="AX22">
        <v>20</v>
      </c>
      <c r="AY22">
        <v>11</v>
      </c>
      <c r="AZ22">
        <v>10</v>
      </c>
      <c r="BA22">
        <v>13</v>
      </c>
      <c r="BB22">
        <v>10</v>
      </c>
      <c r="BC22">
        <v>13</v>
      </c>
      <c r="BD22">
        <v>7</v>
      </c>
      <c r="BE22">
        <v>16</v>
      </c>
      <c r="BF22">
        <v>12</v>
      </c>
      <c r="BG22">
        <v>10</v>
      </c>
      <c r="BH22">
        <v>14</v>
      </c>
      <c r="BI22">
        <v>11</v>
      </c>
      <c r="BJ22">
        <v>13</v>
      </c>
      <c r="BK22">
        <v>10</v>
      </c>
      <c r="BL22">
        <v>9</v>
      </c>
      <c r="BM22">
        <v>10</v>
      </c>
    </row>
    <row r="23" spans="1:65" x14ac:dyDescent="0.3">
      <c r="A23">
        <v>29040414</v>
      </c>
      <c r="B23" t="s">
        <v>8</v>
      </c>
      <c r="C23">
        <v>26</v>
      </c>
      <c r="D23">
        <v>3</v>
      </c>
      <c r="E23">
        <v>1</v>
      </c>
      <c r="F23">
        <v>1</v>
      </c>
      <c r="G23">
        <v>3</v>
      </c>
      <c r="H23">
        <v>1</v>
      </c>
      <c r="I23">
        <v>3</v>
      </c>
      <c r="J23">
        <v>3</v>
      </c>
      <c r="K23">
        <v>3</v>
      </c>
      <c r="L23">
        <v>3</v>
      </c>
      <c r="M23">
        <v>1</v>
      </c>
      <c r="N23">
        <v>1</v>
      </c>
      <c r="O23">
        <v>7</v>
      </c>
      <c r="P23">
        <v>7</v>
      </c>
      <c r="Q23">
        <v>11</v>
      </c>
      <c r="R23">
        <v>11</v>
      </c>
      <c r="S23">
        <v>5</v>
      </c>
      <c r="T23">
        <v>7</v>
      </c>
      <c r="U23">
        <v>14</v>
      </c>
      <c r="V23">
        <v>8</v>
      </c>
      <c r="W23">
        <v>1</v>
      </c>
      <c r="X23">
        <v>5</v>
      </c>
      <c r="Y23" s="7">
        <v>8</v>
      </c>
      <c r="Z23">
        <v>1</v>
      </c>
      <c r="AA23">
        <v>3</v>
      </c>
      <c r="AB23">
        <v>9</v>
      </c>
      <c r="AC23">
        <v>9</v>
      </c>
      <c r="AD23" s="7">
        <v>9</v>
      </c>
      <c r="AE23">
        <v>8</v>
      </c>
      <c r="AF23" s="7">
        <v>7</v>
      </c>
      <c r="AG23">
        <v>8</v>
      </c>
      <c r="AH23">
        <v>6</v>
      </c>
      <c r="AI23" s="7">
        <v>12</v>
      </c>
      <c r="AJ23">
        <v>1</v>
      </c>
      <c r="AK23">
        <v>8</v>
      </c>
      <c r="AL23">
        <v>13</v>
      </c>
      <c r="AM23">
        <v>14</v>
      </c>
      <c r="AN23">
        <v>7</v>
      </c>
      <c r="AO23">
        <v>7</v>
      </c>
      <c r="AP23">
        <v>8</v>
      </c>
      <c r="AQ23">
        <v>14</v>
      </c>
      <c r="AR23">
        <v>10</v>
      </c>
      <c r="AS23">
        <v>8</v>
      </c>
      <c r="AT23">
        <v>14</v>
      </c>
      <c r="AU23">
        <v>10</v>
      </c>
      <c r="AV23">
        <v>13</v>
      </c>
      <c r="AW23" s="7">
        <v>13</v>
      </c>
      <c r="AX23">
        <v>20</v>
      </c>
      <c r="AY23">
        <v>8</v>
      </c>
      <c r="AZ23">
        <v>10</v>
      </c>
      <c r="BA23">
        <v>9</v>
      </c>
      <c r="BB23">
        <v>9</v>
      </c>
      <c r="BC23">
        <v>9</v>
      </c>
      <c r="BD23">
        <v>5</v>
      </c>
      <c r="BE23">
        <v>9</v>
      </c>
      <c r="BF23">
        <v>20</v>
      </c>
      <c r="BG23">
        <v>12</v>
      </c>
      <c r="BH23">
        <v>11</v>
      </c>
      <c r="BI23">
        <v>12</v>
      </c>
      <c r="BJ23">
        <v>11</v>
      </c>
      <c r="BK23">
        <v>12</v>
      </c>
      <c r="BL23">
        <v>8</v>
      </c>
      <c r="BM23">
        <v>2</v>
      </c>
    </row>
    <row r="24" spans="1:65" x14ac:dyDescent="0.3">
      <c r="A24">
        <v>29040430</v>
      </c>
      <c r="B24" t="s">
        <v>9</v>
      </c>
      <c r="C24">
        <v>28</v>
      </c>
      <c r="D24">
        <v>1</v>
      </c>
      <c r="E24">
        <v>1</v>
      </c>
      <c r="F24">
        <v>1</v>
      </c>
      <c r="G24">
        <v>2</v>
      </c>
      <c r="H24">
        <v>1</v>
      </c>
      <c r="I24">
        <v>1</v>
      </c>
      <c r="J24">
        <v>3</v>
      </c>
      <c r="K24">
        <v>1</v>
      </c>
      <c r="L24">
        <v>2</v>
      </c>
      <c r="M24">
        <v>2</v>
      </c>
      <c r="N24">
        <v>1</v>
      </c>
      <c r="O24">
        <v>10</v>
      </c>
      <c r="P24">
        <v>12</v>
      </c>
      <c r="Q24">
        <v>12</v>
      </c>
      <c r="R24">
        <v>14</v>
      </c>
      <c r="S24">
        <v>12</v>
      </c>
      <c r="T24">
        <v>7</v>
      </c>
      <c r="U24">
        <v>8</v>
      </c>
      <c r="V24">
        <v>13</v>
      </c>
      <c r="W24">
        <v>5</v>
      </c>
      <c r="X24">
        <v>4</v>
      </c>
      <c r="Y24" s="7">
        <v>8</v>
      </c>
      <c r="Z24">
        <v>10</v>
      </c>
      <c r="AA24">
        <v>4</v>
      </c>
      <c r="AB24">
        <v>13</v>
      </c>
      <c r="AC24">
        <v>9</v>
      </c>
      <c r="AD24" s="7">
        <v>12</v>
      </c>
      <c r="AE24">
        <v>10</v>
      </c>
      <c r="AF24" s="7">
        <v>9</v>
      </c>
      <c r="AG24">
        <v>11</v>
      </c>
      <c r="AH24">
        <v>7</v>
      </c>
      <c r="AI24" s="7">
        <v>7</v>
      </c>
      <c r="AJ24">
        <v>10</v>
      </c>
      <c r="AK24">
        <v>14</v>
      </c>
      <c r="AL24">
        <v>10</v>
      </c>
      <c r="AM24">
        <v>14</v>
      </c>
      <c r="AN24">
        <v>5</v>
      </c>
      <c r="AO24">
        <v>9</v>
      </c>
      <c r="AP24">
        <v>8</v>
      </c>
      <c r="AQ24">
        <v>14</v>
      </c>
      <c r="AR24">
        <v>12</v>
      </c>
      <c r="AS24">
        <v>8</v>
      </c>
      <c r="AT24">
        <v>11</v>
      </c>
      <c r="AU24">
        <v>17</v>
      </c>
      <c r="AV24">
        <v>11</v>
      </c>
      <c r="AW24" s="7">
        <v>16</v>
      </c>
      <c r="AX24">
        <v>20</v>
      </c>
      <c r="AY24">
        <v>12</v>
      </c>
      <c r="AZ24">
        <v>10</v>
      </c>
      <c r="BA24">
        <v>13</v>
      </c>
      <c r="BB24">
        <v>6</v>
      </c>
      <c r="BC24">
        <v>14</v>
      </c>
      <c r="BD24">
        <v>8</v>
      </c>
      <c r="BE24">
        <v>10</v>
      </c>
      <c r="BF24">
        <v>12</v>
      </c>
      <c r="BG24">
        <v>11</v>
      </c>
      <c r="BH24">
        <v>14</v>
      </c>
      <c r="BI24">
        <v>7</v>
      </c>
      <c r="BJ24">
        <v>11</v>
      </c>
      <c r="BK24">
        <v>9</v>
      </c>
      <c r="BL24">
        <v>13</v>
      </c>
      <c r="BM24">
        <v>8</v>
      </c>
    </row>
    <row r="25" spans="1:65" x14ac:dyDescent="0.3">
      <c r="A25">
        <v>35012153</v>
      </c>
      <c r="B25" t="s">
        <v>10</v>
      </c>
      <c r="C25">
        <v>26</v>
      </c>
      <c r="D25">
        <v>2</v>
      </c>
      <c r="E25">
        <v>2</v>
      </c>
      <c r="F25">
        <v>1</v>
      </c>
      <c r="G25">
        <v>2</v>
      </c>
      <c r="H25">
        <v>2</v>
      </c>
      <c r="I25">
        <v>2</v>
      </c>
      <c r="J25">
        <v>3</v>
      </c>
      <c r="K25">
        <v>3</v>
      </c>
      <c r="L25">
        <v>1</v>
      </c>
      <c r="M25">
        <v>1</v>
      </c>
      <c r="N25">
        <v>2</v>
      </c>
      <c r="O25">
        <v>10</v>
      </c>
      <c r="P25">
        <v>14</v>
      </c>
      <c r="Q25">
        <v>15</v>
      </c>
      <c r="R25">
        <v>12</v>
      </c>
      <c r="S25">
        <v>13</v>
      </c>
      <c r="T25">
        <v>9</v>
      </c>
      <c r="U25">
        <v>5</v>
      </c>
      <c r="V25">
        <v>13</v>
      </c>
      <c r="W25">
        <v>12</v>
      </c>
      <c r="X25">
        <v>5</v>
      </c>
      <c r="Y25" s="7">
        <v>12</v>
      </c>
      <c r="Z25">
        <v>10</v>
      </c>
      <c r="AA25">
        <v>5</v>
      </c>
      <c r="AB25">
        <v>14</v>
      </c>
      <c r="AC25">
        <v>8</v>
      </c>
      <c r="AD25" s="7">
        <v>10</v>
      </c>
      <c r="AE25">
        <v>14</v>
      </c>
      <c r="AF25" s="7">
        <v>12</v>
      </c>
      <c r="AG25">
        <v>7</v>
      </c>
      <c r="AH25">
        <v>12</v>
      </c>
      <c r="AI25" s="7">
        <v>9</v>
      </c>
      <c r="AJ25">
        <v>10</v>
      </c>
      <c r="AK25">
        <v>17</v>
      </c>
      <c r="AL25">
        <v>4</v>
      </c>
      <c r="AM25">
        <v>12</v>
      </c>
      <c r="AN25">
        <v>6</v>
      </c>
      <c r="AO25">
        <v>8</v>
      </c>
      <c r="AP25">
        <v>7</v>
      </c>
      <c r="AQ25">
        <v>13</v>
      </c>
      <c r="AR25">
        <v>12</v>
      </c>
      <c r="AS25">
        <v>16</v>
      </c>
      <c r="AT25">
        <v>8</v>
      </c>
      <c r="AU25">
        <v>12</v>
      </c>
      <c r="AV25">
        <v>14</v>
      </c>
      <c r="AW25" s="7">
        <v>16</v>
      </c>
      <c r="AX25">
        <v>20</v>
      </c>
      <c r="AY25">
        <v>12</v>
      </c>
      <c r="AZ25">
        <v>14</v>
      </c>
      <c r="BA25">
        <v>9</v>
      </c>
      <c r="BB25">
        <v>14</v>
      </c>
      <c r="BC25">
        <v>12</v>
      </c>
      <c r="BD25">
        <v>10</v>
      </c>
      <c r="BE25">
        <v>13</v>
      </c>
      <c r="BF25">
        <v>8</v>
      </c>
      <c r="BG25">
        <v>17</v>
      </c>
      <c r="BH25">
        <v>12</v>
      </c>
      <c r="BI25">
        <v>10</v>
      </c>
      <c r="BJ25">
        <v>8</v>
      </c>
      <c r="BK25">
        <v>6</v>
      </c>
      <c r="BL25">
        <v>8</v>
      </c>
      <c r="BM25">
        <v>16</v>
      </c>
    </row>
    <row r="26" spans="1:65" x14ac:dyDescent="0.3">
      <c r="A26">
        <v>35014012</v>
      </c>
      <c r="B26" t="s">
        <v>11</v>
      </c>
      <c r="C26">
        <v>30</v>
      </c>
      <c r="D26">
        <v>3</v>
      </c>
      <c r="E26">
        <v>3</v>
      </c>
      <c r="F26">
        <v>1</v>
      </c>
      <c r="G26">
        <v>1</v>
      </c>
      <c r="H26">
        <v>1</v>
      </c>
      <c r="I26">
        <v>3</v>
      </c>
      <c r="J26">
        <v>2</v>
      </c>
      <c r="K26">
        <v>3</v>
      </c>
      <c r="L26">
        <v>2</v>
      </c>
      <c r="M26">
        <v>1</v>
      </c>
      <c r="N26">
        <v>2</v>
      </c>
      <c r="O26">
        <v>7</v>
      </c>
      <c r="P26">
        <v>7</v>
      </c>
      <c r="Q26">
        <v>10</v>
      </c>
      <c r="R26">
        <v>12</v>
      </c>
      <c r="S26">
        <v>10</v>
      </c>
      <c r="T26">
        <v>6</v>
      </c>
      <c r="U26">
        <v>11</v>
      </c>
      <c r="V26">
        <v>9</v>
      </c>
      <c r="W26">
        <v>7</v>
      </c>
      <c r="X26">
        <v>6</v>
      </c>
      <c r="Y26" s="7">
        <v>9</v>
      </c>
      <c r="Z26">
        <v>12</v>
      </c>
      <c r="AA26">
        <v>6</v>
      </c>
      <c r="AB26">
        <v>10</v>
      </c>
      <c r="AC26">
        <v>12</v>
      </c>
      <c r="AD26" s="7">
        <v>11</v>
      </c>
      <c r="AE26">
        <v>14</v>
      </c>
      <c r="AF26" s="7">
        <v>11</v>
      </c>
      <c r="AG26">
        <v>10</v>
      </c>
      <c r="AH26">
        <v>9</v>
      </c>
      <c r="AI26" s="7">
        <v>10</v>
      </c>
      <c r="AJ26">
        <v>12</v>
      </c>
      <c r="AK26">
        <v>13</v>
      </c>
      <c r="AL26">
        <v>5</v>
      </c>
      <c r="AM26">
        <v>15</v>
      </c>
      <c r="AN26">
        <v>7</v>
      </c>
      <c r="AO26">
        <v>10</v>
      </c>
      <c r="AP26">
        <v>10</v>
      </c>
      <c r="AQ26">
        <v>13</v>
      </c>
      <c r="AR26">
        <v>12</v>
      </c>
      <c r="AS26">
        <v>14</v>
      </c>
      <c r="AT26">
        <v>13</v>
      </c>
      <c r="AU26">
        <v>12</v>
      </c>
      <c r="AV26">
        <v>14</v>
      </c>
      <c r="AW26" s="7">
        <v>15</v>
      </c>
      <c r="AX26">
        <v>20</v>
      </c>
      <c r="AY26">
        <v>13</v>
      </c>
      <c r="AZ26">
        <v>13</v>
      </c>
      <c r="BA26">
        <v>14</v>
      </c>
      <c r="BB26">
        <v>4</v>
      </c>
      <c r="BC26">
        <v>12</v>
      </c>
      <c r="BD26">
        <v>11</v>
      </c>
      <c r="BE26">
        <v>11</v>
      </c>
      <c r="BF26">
        <v>7</v>
      </c>
      <c r="BG26">
        <v>15</v>
      </c>
      <c r="BH26">
        <v>12</v>
      </c>
      <c r="BI26">
        <v>9</v>
      </c>
      <c r="BJ26">
        <v>11</v>
      </c>
      <c r="BK26">
        <v>10</v>
      </c>
      <c r="BL26">
        <v>12</v>
      </c>
      <c r="BM26">
        <v>8</v>
      </c>
    </row>
    <row r="27" spans="1:65" x14ac:dyDescent="0.3">
      <c r="A27">
        <v>35017569</v>
      </c>
      <c r="B27" t="s">
        <v>12</v>
      </c>
      <c r="C27">
        <v>24</v>
      </c>
      <c r="D27">
        <v>2</v>
      </c>
      <c r="E27">
        <v>3</v>
      </c>
      <c r="F27">
        <v>1</v>
      </c>
      <c r="G27">
        <v>1</v>
      </c>
      <c r="H27">
        <v>3</v>
      </c>
      <c r="I27">
        <v>2</v>
      </c>
      <c r="J27">
        <v>2</v>
      </c>
      <c r="K27">
        <v>1</v>
      </c>
      <c r="L27">
        <v>2</v>
      </c>
      <c r="M27">
        <v>1</v>
      </c>
      <c r="N27">
        <v>1</v>
      </c>
      <c r="O27">
        <v>15</v>
      </c>
      <c r="P27">
        <v>16</v>
      </c>
      <c r="Q27">
        <v>16</v>
      </c>
      <c r="R27">
        <v>10</v>
      </c>
      <c r="S27">
        <v>15</v>
      </c>
      <c r="T27">
        <v>12</v>
      </c>
      <c r="U27">
        <v>5</v>
      </c>
      <c r="V27">
        <v>12</v>
      </c>
      <c r="W27">
        <v>8</v>
      </c>
      <c r="X27">
        <v>2</v>
      </c>
      <c r="Y27" s="7">
        <v>13</v>
      </c>
      <c r="Z27">
        <v>9</v>
      </c>
      <c r="AA27">
        <v>5</v>
      </c>
      <c r="AB27">
        <v>16</v>
      </c>
      <c r="AC27">
        <v>13</v>
      </c>
      <c r="AD27" s="7">
        <v>11</v>
      </c>
      <c r="AE27">
        <v>11</v>
      </c>
      <c r="AF27" s="7">
        <v>12</v>
      </c>
      <c r="AG27">
        <v>9</v>
      </c>
      <c r="AH27">
        <v>12</v>
      </c>
      <c r="AI27" s="7">
        <v>10</v>
      </c>
      <c r="AJ27">
        <v>10</v>
      </c>
      <c r="AK27">
        <v>18</v>
      </c>
      <c r="AL27">
        <v>4</v>
      </c>
      <c r="AM27">
        <v>11</v>
      </c>
      <c r="AN27">
        <v>7</v>
      </c>
      <c r="AO27">
        <v>9</v>
      </c>
      <c r="AP27">
        <v>11</v>
      </c>
      <c r="AQ27">
        <v>15</v>
      </c>
      <c r="AR27">
        <v>15</v>
      </c>
      <c r="AS27">
        <v>15</v>
      </c>
      <c r="AT27">
        <v>8</v>
      </c>
      <c r="AU27">
        <v>20</v>
      </c>
      <c r="AV27">
        <v>13</v>
      </c>
      <c r="AW27" s="7">
        <v>14</v>
      </c>
      <c r="AX27">
        <v>16</v>
      </c>
      <c r="AY27">
        <v>12</v>
      </c>
      <c r="AZ27">
        <v>11</v>
      </c>
      <c r="BA27">
        <v>3</v>
      </c>
      <c r="BB27">
        <v>13</v>
      </c>
      <c r="BC27">
        <v>14</v>
      </c>
      <c r="BD27">
        <v>6</v>
      </c>
      <c r="BE27">
        <v>12</v>
      </c>
      <c r="BF27">
        <v>10</v>
      </c>
      <c r="BG27">
        <v>8</v>
      </c>
      <c r="BH27">
        <v>8</v>
      </c>
      <c r="BI27">
        <v>8</v>
      </c>
      <c r="BJ27">
        <v>9</v>
      </c>
      <c r="BK27">
        <v>7</v>
      </c>
      <c r="BL27">
        <v>6</v>
      </c>
      <c r="BM27">
        <v>16</v>
      </c>
    </row>
    <row r="28" spans="1:65" x14ac:dyDescent="0.3">
      <c r="A28">
        <v>35018672</v>
      </c>
      <c r="B28" t="s">
        <v>13</v>
      </c>
      <c r="C28">
        <v>26</v>
      </c>
      <c r="D28">
        <v>2</v>
      </c>
      <c r="E28">
        <v>1</v>
      </c>
      <c r="F28">
        <v>1</v>
      </c>
      <c r="G28">
        <v>2</v>
      </c>
      <c r="H28">
        <v>1</v>
      </c>
      <c r="I28">
        <v>3</v>
      </c>
      <c r="J28">
        <v>3</v>
      </c>
      <c r="K28">
        <v>1</v>
      </c>
      <c r="L28">
        <v>1</v>
      </c>
      <c r="M28">
        <v>1</v>
      </c>
      <c r="N28">
        <v>1</v>
      </c>
      <c r="O28">
        <v>14</v>
      </c>
      <c r="P28">
        <v>13</v>
      </c>
      <c r="Q28">
        <v>13</v>
      </c>
      <c r="R28">
        <v>13</v>
      </c>
      <c r="S28">
        <v>14</v>
      </c>
      <c r="T28">
        <v>14</v>
      </c>
      <c r="U28">
        <v>6</v>
      </c>
      <c r="V28">
        <v>13</v>
      </c>
      <c r="W28">
        <v>6</v>
      </c>
      <c r="X28">
        <v>5</v>
      </c>
      <c r="Y28" s="7">
        <v>13</v>
      </c>
      <c r="Z28">
        <v>10</v>
      </c>
      <c r="AA28">
        <v>6</v>
      </c>
      <c r="AB28">
        <v>14</v>
      </c>
      <c r="AC28">
        <v>12</v>
      </c>
      <c r="AD28" s="7">
        <v>9</v>
      </c>
      <c r="AE28">
        <v>6</v>
      </c>
      <c r="AF28" s="7">
        <v>10</v>
      </c>
      <c r="AG28">
        <v>8</v>
      </c>
      <c r="AH28">
        <v>12</v>
      </c>
      <c r="AI28" s="7">
        <v>9</v>
      </c>
      <c r="AJ28">
        <v>9</v>
      </c>
      <c r="AK28">
        <v>15</v>
      </c>
      <c r="AL28">
        <v>4</v>
      </c>
      <c r="AM28">
        <v>12</v>
      </c>
      <c r="AN28">
        <v>8</v>
      </c>
      <c r="AO28">
        <v>12</v>
      </c>
      <c r="AP28">
        <v>12</v>
      </c>
      <c r="AQ28">
        <v>14</v>
      </c>
      <c r="AR28">
        <v>12</v>
      </c>
      <c r="AS28">
        <v>12</v>
      </c>
      <c r="AT28">
        <v>8</v>
      </c>
      <c r="AU28">
        <v>17</v>
      </c>
      <c r="AV28">
        <v>12</v>
      </c>
      <c r="AW28" s="7">
        <v>12</v>
      </c>
      <c r="AX28">
        <v>20</v>
      </c>
      <c r="AY28">
        <v>13</v>
      </c>
      <c r="AZ28">
        <v>11</v>
      </c>
      <c r="BA28">
        <v>9</v>
      </c>
      <c r="BB28">
        <v>5</v>
      </c>
      <c r="BC28">
        <v>7</v>
      </c>
      <c r="BD28">
        <v>8</v>
      </c>
      <c r="BE28">
        <v>14</v>
      </c>
      <c r="BF28">
        <v>16</v>
      </c>
      <c r="BG28">
        <v>15</v>
      </c>
      <c r="BH28">
        <v>10</v>
      </c>
      <c r="BI28">
        <v>10</v>
      </c>
      <c r="BJ28">
        <v>9</v>
      </c>
      <c r="BK28">
        <v>10</v>
      </c>
      <c r="BL28">
        <v>10</v>
      </c>
      <c r="BM28">
        <v>14</v>
      </c>
    </row>
    <row r="29" spans="1:65" x14ac:dyDescent="0.3">
      <c r="A29">
        <v>35021183</v>
      </c>
      <c r="B29" t="s">
        <v>14</v>
      </c>
      <c r="C29">
        <v>26</v>
      </c>
      <c r="D29">
        <v>2</v>
      </c>
      <c r="E29">
        <v>1</v>
      </c>
      <c r="F29">
        <v>2</v>
      </c>
      <c r="G29">
        <v>2</v>
      </c>
      <c r="H29">
        <v>3</v>
      </c>
      <c r="I29">
        <v>4</v>
      </c>
      <c r="J29">
        <v>3</v>
      </c>
      <c r="K29">
        <v>2</v>
      </c>
      <c r="L29">
        <v>2</v>
      </c>
      <c r="M29">
        <v>2</v>
      </c>
      <c r="N29">
        <v>3</v>
      </c>
      <c r="O29">
        <v>6</v>
      </c>
      <c r="P29">
        <v>6</v>
      </c>
      <c r="Q29">
        <v>11</v>
      </c>
      <c r="R29">
        <v>13</v>
      </c>
      <c r="S29">
        <v>11</v>
      </c>
      <c r="T29">
        <v>7</v>
      </c>
      <c r="U29">
        <v>12</v>
      </c>
      <c r="V29">
        <v>11</v>
      </c>
      <c r="W29">
        <v>5</v>
      </c>
      <c r="X29">
        <v>6</v>
      </c>
      <c r="Y29" s="7">
        <v>10</v>
      </c>
      <c r="Z29">
        <v>13</v>
      </c>
      <c r="AA29">
        <v>6</v>
      </c>
      <c r="AB29">
        <v>12</v>
      </c>
      <c r="AC29">
        <v>13</v>
      </c>
      <c r="AD29" s="7">
        <v>14</v>
      </c>
      <c r="AE29">
        <v>12</v>
      </c>
      <c r="AF29" s="7">
        <v>9</v>
      </c>
      <c r="AG29">
        <v>12</v>
      </c>
      <c r="AH29">
        <v>8</v>
      </c>
      <c r="AI29" s="7">
        <v>9</v>
      </c>
      <c r="AJ29">
        <v>12</v>
      </c>
      <c r="AK29">
        <v>10</v>
      </c>
      <c r="AL29">
        <v>5</v>
      </c>
      <c r="AM29">
        <v>14</v>
      </c>
      <c r="AN29">
        <v>7</v>
      </c>
      <c r="AO29">
        <v>11</v>
      </c>
      <c r="AP29">
        <v>11</v>
      </c>
      <c r="AQ29">
        <v>12</v>
      </c>
      <c r="AR29">
        <v>13</v>
      </c>
      <c r="AS29">
        <v>10</v>
      </c>
      <c r="AT29">
        <v>11</v>
      </c>
      <c r="AU29">
        <v>15</v>
      </c>
      <c r="AV29">
        <v>13</v>
      </c>
      <c r="AW29" s="7">
        <v>13</v>
      </c>
      <c r="AX29">
        <v>20</v>
      </c>
      <c r="AY29">
        <v>12</v>
      </c>
      <c r="AZ29">
        <v>12</v>
      </c>
      <c r="BA29">
        <v>15</v>
      </c>
      <c r="BB29">
        <v>9</v>
      </c>
      <c r="BC29">
        <v>12</v>
      </c>
      <c r="BD29">
        <v>8</v>
      </c>
      <c r="BE29">
        <v>10</v>
      </c>
      <c r="BF29">
        <v>14</v>
      </c>
      <c r="BG29">
        <v>14</v>
      </c>
      <c r="BH29">
        <v>12</v>
      </c>
      <c r="BI29">
        <v>10</v>
      </c>
      <c r="BJ29">
        <v>10</v>
      </c>
      <c r="BK29">
        <v>10</v>
      </c>
      <c r="BL29">
        <v>13</v>
      </c>
      <c r="BM29">
        <v>5</v>
      </c>
    </row>
    <row r="30" spans="1:65" x14ac:dyDescent="0.3">
      <c r="A30">
        <v>37000449</v>
      </c>
      <c r="B30" t="s">
        <v>15</v>
      </c>
      <c r="C30">
        <v>27</v>
      </c>
      <c r="D30">
        <v>1</v>
      </c>
      <c r="E30">
        <v>3</v>
      </c>
      <c r="F30">
        <v>1</v>
      </c>
      <c r="G30">
        <v>3</v>
      </c>
      <c r="H30">
        <v>2</v>
      </c>
      <c r="I30">
        <v>1</v>
      </c>
      <c r="J30">
        <v>2</v>
      </c>
      <c r="K30">
        <v>2</v>
      </c>
      <c r="L30">
        <v>3</v>
      </c>
      <c r="M30">
        <v>2</v>
      </c>
      <c r="N30">
        <v>1</v>
      </c>
      <c r="O30">
        <v>4</v>
      </c>
      <c r="P30">
        <v>8</v>
      </c>
      <c r="Q30">
        <v>7</v>
      </c>
      <c r="R30">
        <v>4</v>
      </c>
      <c r="S30">
        <v>8</v>
      </c>
      <c r="T30">
        <v>5</v>
      </c>
      <c r="U30">
        <v>15</v>
      </c>
      <c r="V30">
        <v>7</v>
      </c>
      <c r="W30">
        <v>14</v>
      </c>
      <c r="X30">
        <v>16</v>
      </c>
      <c r="Y30" s="7">
        <v>8</v>
      </c>
      <c r="Z30">
        <v>5</v>
      </c>
      <c r="AA30">
        <v>13</v>
      </c>
      <c r="AB30">
        <v>8</v>
      </c>
      <c r="AC30">
        <v>18</v>
      </c>
      <c r="AD30" s="7">
        <v>9</v>
      </c>
      <c r="AE30">
        <v>17</v>
      </c>
      <c r="AF30" s="7">
        <v>8</v>
      </c>
      <c r="AG30">
        <v>14</v>
      </c>
      <c r="AH30">
        <v>8</v>
      </c>
      <c r="AI30" s="7">
        <v>8</v>
      </c>
      <c r="AJ30">
        <v>17</v>
      </c>
      <c r="AK30">
        <v>6</v>
      </c>
      <c r="AL30">
        <v>13</v>
      </c>
      <c r="AM30">
        <v>8</v>
      </c>
      <c r="AN30">
        <v>11</v>
      </c>
      <c r="AO30">
        <v>12</v>
      </c>
      <c r="AP30">
        <v>14</v>
      </c>
      <c r="AQ30">
        <v>12</v>
      </c>
      <c r="AR30">
        <v>11</v>
      </c>
      <c r="AS30">
        <v>15</v>
      </c>
      <c r="AT30">
        <v>13</v>
      </c>
      <c r="AU30">
        <v>10</v>
      </c>
      <c r="AV30">
        <v>17</v>
      </c>
      <c r="AW30" s="7">
        <v>12</v>
      </c>
      <c r="AX30">
        <v>20</v>
      </c>
      <c r="AY30">
        <v>13</v>
      </c>
      <c r="AZ30">
        <v>15</v>
      </c>
      <c r="BA30">
        <v>12</v>
      </c>
      <c r="BB30">
        <v>13</v>
      </c>
      <c r="BC30">
        <v>15</v>
      </c>
      <c r="BD30">
        <v>3</v>
      </c>
      <c r="BE30">
        <v>15</v>
      </c>
      <c r="BF30">
        <v>16</v>
      </c>
      <c r="BG30">
        <v>17</v>
      </c>
      <c r="BH30">
        <v>13</v>
      </c>
      <c r="BI30">
        <v>10</v>
      </c>
      <c r="BJ30">
        <v>16</v>
      </c>
      <c r="BK30">
        <v>5</v>
      </c>
      <c r="BL30">
        <v>5</v>
      </c>
      <c r="BM30">
        <v>15</v>
      </c>
    </row>
    <row r="31" spans="1:65" x14ac:dyDescent="0.3">
      <c r="A31">
        <v>470867</v>
      </c>
      <c r="B31" t="s">
        <v>16</v>
      </c>
      <c r="C31">
        <v>29</v>
      </c>
      <c r="D31">
        <v>1</v>
      </c>
      <c r="E31">
        <v>3</v>
      </c>
      <c r="F31">
        <v>3</v>
      </c>
      <c r="G31">
        <v>1</v>
      </c>
      <c r="H31">
        <v>3</v>
      </c>
      <c r="I31">
        <v>2</v>
      </c>
      <c r="J31">
        <v>2</v>
      </c>
      <c r="K31">
        <v>3</v>
      </c>
      <c r="L31">
        <v>2</v>
      </c>
      <c r="M31">
        <v>1</v>
      </c>
      <c r="N31">
        <v>1</v>
      </c>
      <c r="O31">
        <v>5</v>
      </c>
      <c r="P31">
        <v>6</v>
      </c>
      <c r="Q31">
        <v>10</v>
      </c>
      <c r="R31">
        <v>13</v>
      </c>
      <c r="S31">
        <v>12</v>
      </c>
      <c r="T31">
        <v>5</v>
      </c>
      <c r="U31">
        <v>12</v>
      </c>
      <c r="V31">
        <v>10</v>
      </c>
      <c r="W31">
        <v>4</v>
      </c>
      <c r="X31">
        <v>4</v>
      </c>
      <c r="Y31" s="7">
        <v>11</v>
      </c>
      <c r="Z31">
        <v>11</v>
      </c>
      <c r="AA31">
        <v>5</v>
      </c>
      <c r="AB31">
        <v>13</v>
      </c>
      <c r="AC31">
        <v>6</v>
      </c>
      <c r="AD31" s="7">
        <v>12</v>
      </c>
      <c r="AE31">
        <v>10</v>
      </c>
      <c r="AF31" s="7">
        <v>11</v>
      </c>
      <c r="AG31">
        <v>7</v>
      </c>
      <c r="AH31">
        <v>8</v>
      </c>
      <c r="AI31" s="7">
        <v>9</v>
      </c>
      <c r="AJ31">
        <v>9</v>
      </c>
      <c r="AK31">
        <v>12</v>
      </c>
      <c r="AL31">
        <v>7</v>
      </c>
      <c r="AM31">
        <v>12</v>
      </c>
      <c r="AN31">
        <v>7</v>
      </c>
      <c r="AO31">
        <v>9</v>
      </c>
      <c r="AP31">
        <v>5</v>
      </c>
      <c r="AQ31">
        <v>11</v>
      </c>
      <c r="AR31">
        <v>11</v>
      </c>
      <c r="AS31">
        <v>15</v>
      </c>
      <c r="AT31">
        <v>11</v>
      </c>
      <c r="AU31">
        <v>15</v>
      </c>
      <c r="AV31">
        <v>10</v>
      </c>
      <c r="AW31" s="7">
        <v>13</v>
      </c>
      <c r="AX31">
        <v>20</v>
      </c>
      <c r="AY31">
        <v>9</v>
      </c>
      <c r="AZ31">
        <v>12</v>
      </c>
      <c r="BA31">
        <v>10</v>
      </c>
      <c r="BB31">
        <v>5</v>
      </c>
      <c r="BC31">
        <v>14</v>
      </c>
      <c r="BD31">
        <v>10</v>
      </c>
      <c r="BE31">
        <v>10</v>
      </c>
      <c r="BF31">
        <v>13</v>
      </c>
      <c r="BG31">
        <v>15</v>
      </c>
      <c r="BH31">
        <v>12</v>
      </c>
      <c r="BI31">
        <v>9</v>
      </c>
      <c r="BJ31">
        <v>5</v>
      </c>
      <c r="BK31">
        <v>14</v>
      </c>
      <c r="BL31">
        <v>12</v>
      </c>
      <c r="BM31">
        <v>18</v>
      </c>
    </row>
    <row r="32" spans="1:65" x14ac:dyDescent="0.3">
      <c r="A32">
        <v>470884</v>
      </c>
      <c r="B32" t="s">
        <v>17</v>
      </c>
      <c r="C32">
        <v>30</v>
      </c>
      <c r="D32">
        <v>4</v>
      </c>
      <c r="E32">
        <v>2</v>
      </c>
      <c r="F32">
        <v>1</v>
      </c>
      <c r="G32">
        <v>1</v>
      </c>
      <c r="H32">
        <v>1</v>
      </c>
      <c r="I32">
        <v>1</v>
      </c>
      <c r="J32">
        <v>1</v>
      </c>
      <c r="K32">
        <v>3</v>
      </c>
      <c r="L32">
        <v>1</v>
      </c>
      <c r="M32">
        <v>2</v>
      </c>
      <c r="N32">
        <v>1</v>
      </c>
      <c r="O32">
        <v>8</v>
      </c>
      <c r="P32">
        <v>9</v>
      </c>
      <c r="Q32">
        <v>11</v>
      </c>
      <c r="R32">
        <v>18</v>
      </c>
      <c r="S32">
        <v>10</v>
      </c>
      <c r="T32">
        <v>14</v>
      </c>
      <c r="U32">
        <v>13</v>
      </c>
      <c r="V32">
        <v>14</v>
      </c>
      <c r="W32">
        <v>8</v>
      </c>
      <c r="X32">
        <v>5</v>
      </c>
      <c r="Y32" s="7">
        <v>9</v>
      </c>
      <c r="Z32">
        <v>15</v>
      </c>
      <c r="AA32">
        <v>3</v>
      </c>
      <c r="AB32">
        <v>8</v>
      </c>
      <c r="AC32">
        <v>9</v>
      </c>
      <c r="AD32" s="7">
        <v>14</v>
      </c>
      <c r="AE32">
        <v>9</v>
      </c>
      <c r="AF32" s="7">
        <v>14</v>
      </c>
      <c r="AG32">
        <v>12</v>
      </c>
      <c r="AH32">
        <v>8</v>
      </c>
      <c r="AI32" s="7">
        <v>12</v>
      </c>
      <c r="AJ32">
        <v>13</v>
      </c>
      <c r="AK32">
        <v>12</v>
      </c>
      <c r="AL32">
        <v>10</v>
      </c>
      <c r="AM32">
        <v>18</v>
      </c>
      <c r="AN32">
        <v>6</v>
      </c>
      <c r="AO32">
        <v>13</v>
      </c>
      <c r="AP32">
        <v>12</v>
      </c>
      <c r="AQ32">
        <v>14</v>
      </c>
      <c r="AR32">
        <v>14</v>
      </c>
      <c r="AS32">
        <v>12</v>
      </c>
      <c r="AT32">
        <v>14</v>
      </c>
      <c r="AU32">
        <v>13</v>
      </c>
      <c r="AV32">
        <v>14</v>
      </c>
      <c r="AW32" s="7">
        <v>16</v>
      </c>
      <c r="AX32">
        <v>20</v>
      </c>
      <c r="AY32">
        <v>15</v>
      </c>
      <c r="AZ32">
        <v>14</v>
      </c>
      <c r="BA32">
        <v>15</v>
      </c>
      <c r="BB32">
        <v>17</v>
      </c>
      <c r="BC32">
        <v>12</v>
      </c>
      <c r="BD32">
        <v>12</v>
      </c>
      <c r="BE32">
        <v>12</v>
      </c>
      <c r="BF32">
        <v>8</v>
      </c>
      <c r="BG32">
        <v>15</v>
      </c>
      <c r="BH32">
        <v>9</v>
      </c>
      <c r="BI32">
        <v>12</v>
      </c>
      <c r="BJ32">
        <v>14</v>
      </c>
      <c r="BK32">
        <v>5</v>
      </c>
      <c r="BL32">
        <v>12</v>
      </c>
      <c r="BM32">
        <v>12</v>
      </c>
    </row>
    <row r="33" spans="1:65" x14ac:dyDescent="0.3">
      <c r="A33">
        <v>470897</v>
      </c>
      <c r="B33" t="s">
        <v>18</v>
      </c>
      <c r="C33">
        <v>30</v>
      </c>
      <c r="D33">
        <v>2</v>
      </c>
      <c r="E33">
        <v>3</v>
      </c>
      <c r="F33">
        <v>2</v>
      </c>
      <c r="G33">
        <v>1</v>
      </c>
      <c r="H33">
        <v>1</v>
      </c>
      <c r="I33">
        <v>3</v>
      </c>
      <c r="J33">
        <v>3</v>
      </c>
      <c r="K33">
        <v>1</v>
      </c>
      <c r="L33">
        <v>3</v>
      </c>
      <c r="M33">
        <v>1</v>
      </c>
      <c r="N33">
        <v>2</v>
      </c>
      <c r="O33">
        <v>3</v>
      </c>
      <c r="P33">
        <v>10</v>
      </c>
      <c r="Q33">
        <v>10</v>
      </c>
      <c r="R33">
        <v>5</v>
      </c>
      <c r="S33">
        <v>13</v>
      </c>
      <c r="T33">
        <v>7</v>
      </c>
      <c r="U33">
        <v>11</v>
      </c>
      <c r="V33">
        <v>13</v>
      </c>
      <c r="W33">
        <v>6</v>
      </c>
      <c r="X33">
        <v>13</v>
      </c>
      <c r="Y33" s="7">
        <v>13</v>
      </c>
      <c r="Z33">
        <v>10</v>
      </c>
      <c r="AA33">
        <v>16</v>
      </c>
      <c r="AB33">
        <v>12</v>
      </c>
      <c r="AC33">
        <v>13</v>
      </c>
      <c r="AD33" s="7">
        <v>16</v>
      </c>
      <c r="AE33">
        <v>14</v>
      </c>
      <c r="AF33" s="7">
        <v>13</v>
      </c>
      <c r="AG33">
        <v>14</v>
      </c>
      <c r="AH33">
        <v>10</v>
      </c>
      <c r="AI33" s="7">
        <v>14</v>
      </c>
      <c r="AJ33">
        <v>14</v>
      </c>
      <c r="AK33">
        <v>7</v>
      </c>
      <c r="AL33">
        <v>13</v>
      </c>
      <c r="AM33">
        <v>8</v>
      </c>
      <c r="AN33">
        <v>15</v>
      </c>
      <c r="AO33">
        <v>18</v>
      </c>
      <c r="AP33">
        <v>15</v>
      </c>
      <c r="AQ33">
        <v>12</v>
      </c>
      <c r="AR33">
        <v>10</v>
      </c>
      <c r="AS33">
        <v>14</v>
      </c>
      <c r="AT33">
        <v>14</v>
      </c>
      <c r="AU33">
        <v>17</v>
      </c>
      <c r="AV33">
        <v>14</v>
      </c>
      <c r="AW33" s="7">
        <v>14</v>
      </c>
      <c r="AX33">
        <v>20</v>
      </c>
      <c r="AY33">
        <v>17</v>
      </c>
      <c r="AZ33">
        <v>14</v>
      </c>
      <c r="BA33">
        <v>17</v>
      </c>
      <c r="BB33">
        <v>8</v>
      </c>
      <c r="BC33">
        <v>16</v>
      </c>
      <c r="BD33">
        <v>5</v>
      </c>
      <c r="BE33">
        <v>10</v>
      </c>
      <c r="BF33">
        <v>6</v>
      </c>
      <c r="BG33">
        <v>13</v>
      </c>
      <c r="BH33">
        <v>17</v>
      </c>
      <c r="BI33">
        <v>14</v>
      </c>
      <c r="BJ33">
        <v>16</v>
      </c>
      <c r="BK33">
        <v>17</v>
      </c>
      <c r="BL33">
        <v>18</v>
      </c>
      <c r="BM33">
        <v>2</v>
      </c>
    </row>
    <row r="34" spans="1:65" x14ac:dyDescent="0.3">
      <c r="A34">
        <v>5004690</v>
      </c>
      <c r="B34" t="s">
        <v>19</v>
      </c>
      <c r="C34">
        <v>29</v>
      </c>
      <c r="D34">
        <v>3</v>
      </c>
      <c r="E34">
        <v>3</v>
      </c>
      <c r="F34">
        <v>1</v>
      </c>
      <c r="G34">
        <v>3</v>
      </c>
      <c r="H34">
        <v>3</v>
      </c>
      <c r="I34">
        <v>2</v>
      </c>
      <c r="J34">
        <v>3</v>
      </c>
      <c r="K34">
        <v>3</v>
      </c>
      <c r="L34">
        <v>1</v>
      </c>
      <c r="M34">
        <v>3</v>
      </c>
      <c r="N34">
        <v>2</v>
      </c>
      <c r="O34">
        <v>9</v>
      </c>
      <c r="P34">
        <v>10</v>
      </c>
      <c r="Q34">
        <v>11</v>
      </c>
      <c r="R34">
        <v>12</v>
      </c>
      <c r="S34">
        <v>11</v>
      </c>
      <c r="T34">
        <v>12</v>
      </c>
      <c r="U34">
        <v>14</v>
      </c>
      <c r="V34">
        <v>10</v>
      </c>
      <c r="W34">
        <v>14</v>
      </c>
      <c r="X34">
        <v>6</v>
      </c>
      <c r="Y34" s="7">
        <v>10</v>
      </c>
      <c r="Z34">
        <v>12</v>
      </c>
      <c r="AA34">
        <v>8</v>
      </c>
      <c r="AB34">
        <v>11</v>
      </c>
      <c r="AC34">
        <v>8</v>
      </c>
      <c r="AD34" s="7">
        <v>11</v>
      </c>
      <c r="AE34">
        <v>15</v>
      </c>
      <c r="AF34" s="7">
        <v>13</v>
      </c>
      <c r="AG34">
        <v>12</v>
      </c>
      <c r="AH34">
        <v>10</v>
      </c>
      <c r="AI34" s="7">
        <v>12</v>
      </c>
      <c r="AJ34">
        <v>7</v>
      </c>
      <c r="AK34">
        <v>15</v>
      </c>
      <c r="AL34">
        <v>15</v>
      </c>
      <c r="AM34">
        <v>13</v>
      </c>
      <c r="AN34">
        <v>6</v>
      </c>
      <c r="AO34">
        <v>10</v>
      </c>
      <c r="AP34">
        <v>13</v>
      </c>
      <c r="AQ34">
        <v>11</v>
      </c>
      <c r="AR34">
        <v>12</v>
      </c>
      <c r="AS34">
        <v>8</v>
      </c>
      <c r="AT34">
        <v>14</v>
      </c>
      <c r="AU34">
        <v>10</v>
      </c>
      <c r="AV34">
        <v>15</v>
      </c>
      <c r="AW34" s="7">
        <v>12</v>
      </c>
      <c r="AX34">
        <v>20</v>
      </c>
      <c r="AY34">
        <v>15</v>
      </c>
      <c r="AZ34">
        <v>17</v>
      </c>
      <c r="BA34">
        <v>8</v>
      </c>
      <c r="BB34">
        <v>12</v>
      </c>
      <c r="BC34">
        <v>14</v>
      </c>
      <c r="BD34">
        <v>6</v>
      </c>
      <c r="BE34">
        <v>10</v>
      </c>
      <c r="BF34">
        <v>20</v>
      </c>
      <c r="BG34">
        <v>16</v>
      </c>
      <c r="BH34">
        <v>3</v>
      </c>
      <c r="BI34">
        <v>14</v>
      </c>
      <c r="BJ34">
        <v>3</v>
      </c>
      <c r="BK34">
        <v>4</v>
      </c>
      <c r="BL34">
        <v>13</v>
      </c>
      <c r="BM34">
        <v>18</v>
      </c>
    </row>
    <row r="35" spans="1:65" x14ac:dyDescent="0.3">
      <c r="A35">
        <v>70002604</v>
      </c>
      <c r="B35" t="s">
        <v>20</v>
      </c>
      <c r="C35">
        <v>28</v>
      </c>
      <c r="D35">
        <v>3</v>
      </c>
      <c r="E35">
        <v>1</v>
      </c>
      <c r="F35">
        <v>1</v>
      </c>
      <c r="G35">
        <v>3</v>
      </c>
      <c r="H35">
        <v>1</v>
      </c>
      <c r="I35">
        <v>2</v>
      </c>
      <c r="J35">
        <v>1</v>
      </c>
      <c r="K35">
        <v>2</v>
      </c>
      <c r="L35">
        <v>1</v>
      </c>
      <c r="M35">
        <v>3</v>
      </c>
      <c r="N35">
        <v>2</v>
      </c>
      <c r="O35">
        <v>2</v>
      </c>
      <c r="P35">
        <v>4</v>
      </c>
      <c r="Q35">
        <v>5</v>
      </c>
      <c r="R35">
        <v>4</v>
      </c>
      <c r="S35">
        <v>7</v>
      </c>
      <c r="T35">
        <v>3</v>
      </c>
      <c r="U35">
        <v>10</v>
      </c>
      <c r="V35">
        <v>2</v>
      </c>
      <c r="W35">
        <v>5</v>
      </c>
      <c r="X35">
        <v>12</v>
      </c>
      <c r="Y35" s="7">
        <v>10</v>
      </c>
      <c r="Z35">
        <v>7</v>
      </c>
      <c r="AA35">
        <v>13</v>
      </c>
      <c r="AB35">
        <v>9</v>
      </c>
      <c r="AC35">
        <v>14</v>
      </c>
      <c r="AD35" s="7">
        <v>13</v>
      </c>
      <c r="AE35">
        <v>15</v>
      </c>
      <c r="AF35" s="7">
        <v>9</v>
      </c>
      <c r="AG35">
        <v>11</v>
      </c>
      <c r="AH35">
        <v>8</v>
      </c>
      <c r="AI35" s="7">
        <v>8</v>
      </c>
      <c r="AJ35">
        <v>12</v>
      </c>
      <c r="AK35">
        <v>5</v>
      </c>
      <c r="AL35">
        <v>9</v>
      </c>
      <c r="AM35">
        <v>6</v>
      </c>
      <c r="AN35">
        <v>12</v>
      </c>
      <c r="AO35">
        <v>13</v>
      </c>
      <c r="AP35">
        <v>12</v>
      </c>
      <c r="AQ35">
        <v>12</v>
      </c>
      <c r="AR35">
        <v>13</v>
      </c>
      <c r="AS35">
        <v>10</v>
      </c>
      <c r="AT35">
        <v>11</v>
      </c>
      <c r="AU35">
        <v>10</v>
      </c>
      <c r="AV35">
        <v>12</v>
      </c>
      <c r="AW35" s="7">
        <v>11</v>
      </c>
      <c r="AX35">
        <v>20</v>
      </c>
      <c r="AY35">
        <v>10</v>
      </c>
      <c r="AZ35">
        <v>13</v>
      </c>
      <c r="BA35">
        <v>10</v>
      </c>
      <c r="BB35">
        <v>10</v>
      </c>
      <c r="BC35">
        <v>6</v>
      </c>
      <c r="BD35">
        <v>10</v>
      </c>
      <c r="BE35">
        <v>10</v>
      </c>
      <c r="BF35">
        <v>20</v>
      </c>
      <c r="BG35">
        <v>15</v>
      </c>
      <c r="BH35">
        <v>5</v>
      </c>
      <c r="BI35">
        <v>10</v>
      </c>
      <c r="BJ35">
        <v>8</v>
      </c>
      <c r="BK35">
        <v>7</v>
      </c>
      <c r="BL35">
        <v>10</v>
      </c>
      <c r="BM35">
        <v>7</v>
      </c>
    </row>
    <row r="36" spans="1:65" x14ac:dyDescent="0.3">
      <c r="A36">
        <v>70002611</v>
      </c>
      <c r="B36" t="s">
        <v>21</v>
      </c>
      <c r="C36">
        <v>28</v>
      </c>
      <c r="D36">
        <v>2</v>
      </c>
      <c r="E36">
        <v>2</v>
      </c>
      <c r="F36">
        <v>2</v>
      </c>
      <c r="G36">
        <v>3</v>
      </c>
      <c r="H36">
        <v>1</v>
      </c>
      <c r="I36">
        <v>4</v>
      </c>
      <c r="J36">
        <v>3</v>
      </c>
      <c r="K36">
        <v>3</v>
      </c>
      <c r="L36">
        <v>2</v>
      </c>
      <c r="M36">
        <v>1</v>
      </c>
      <c r="N36">
        <v>1</v>
      </c>
      <c r="O36">
        <v>14</v>
      </c>
      <c r="P36">
        <v>13</v>
      </c>
      <c r="Q36">
        <v>13</v>
      </c>
      <c r="R36">
        <v>10</v>
      </c>
      <c r="S36">
        <v>14</v>
      </c>
      <c r="T36">
        <v>13</v>
      </c>
      <c r="U36">
        <v>6</v>
      </c>
      <c r="V36">
        <v>11</v>
      </c>
      <c r="W36">
        <v>7</v>
      </c>
      <c r="X36">
        <v>5</v>
      </c>
      <c r="Y36" s="7">
        <v>13</v>
      </c>
      <c r="Z36">
        <v>15</v>
      </c>
      <c r="AA36">
        <v>8</v>
      </c>
      <c r="AB36">
        <v>15</v>
      </c>
      <c r="AC36">
        <v>13</v>
      </c>
      <c r="AD36" s="7">
        <v>10</v>
      </c>
      <c r="AE36">
        <v>13</v>
      </c>
      <c r="AF36" s="7">
        <v>10</v>
      </c>
      <c r="AG36">
        <v>7</v>
      </c>
      <c r="AH36">
        <v>13</v>
      </c>
      <c r="AI36" s="7">
        <v>8</v>
      </c>
      <c r="AJ36">
        <v>10</v>
      </c>
      <c r="AK36">
        <v>16</v>
      </c>
      <c r="AL36">
        <v>6</v>
      </c>
      <c r="AM36">
        <v>8</v>
      </c>
      <c r="AN36">
        <v>8</v>
      </c>
      <c r="AO36">
        <v>7</v>
      </c>
      <c r="AP36">
        <v>12</v>
      </c>
      <c r="AQ36">
        <v>14</v>
      </c>
      <c r="AR36">
        <v>13</v>
      </c>
      <c r="AS36">
        <v>13</v>
      </c>
      <c r="AT36">
        <v>8</v>
      </c>
      <c r="AU36">
        <v>20</v>
      </c>
      <c r="AV36">
        <v>11</v>
      </c>
      <c r="AW36" s="7">
        <v>13</v>
      </c>
      <c r="AX36">
        <v>10</v>
      </c>
      <c r="AY36">
        <v>10</v>
      </c>
      <c r="AZ36">
        <v>10</v>
      </c>
      <c r="BA36">
        <v>7</v>
      </c>
      <c r="BB36">
        <v>12</v>
      </c>
      <c r="BC36">
        <v>13</v>
      </c>
      <c r="BD36">
        <v>11</v>
      </c>
      <c r="BE36">
        <v>9</v>
      </c>
      <c r="BF36">
        <v>11</v>
      </c>
      <c r="BG36">
        <v>14</v>
      </c>
      <c r="BH36">
        <v>5</v>
      </c>
      <c r="BI36">
        <v>4</v>
      </c>
      <c r="BJ36">
        <v>6</v>
      </c>
      <c r="BK36">
        <v>3</v>
      </c>
      <c r="BL36">
        <v>4</v>
      </c>
      <c r="BM36">
        <v>19</v>
      </c>
    </row>
    <row r="37" spans="1:65" x14ac:dyDescent="0.3">
      <c r="A37">
        <v>70002622</v>
      </c>
      <c r="B37" t="s">
        <v>22</v>
      </c>
      <c r="C37">
        <v>25</v>
      </c>
      <c r="D37">
        <v>1</v>
      </c>
      <c r="E37">
        <v>3</v>
      </c>
      <c r="F37">
        <v>1</v>
      </c>
      <c r="G37">
        <v>2</v>
      </c>
      <c r="H37">
        <v>2</v>
      </c>
      <c r="I37">
        <v>3</v>
      </c>
      <c r="J37">
        <v>2</v>
      </c>
      <c r="K37">
        <v>2</v>
      </c>
      <c r="L37">
        <v>3</v>
      </c>
      <c r="M37">
        <v>2</v>
      </c>
      <c r="N37">
        <v>1</v>
      </c>
      <c r="O37">
        <v>3</v>
      </c>
      <c r="P37">
        <v>3</v>
      </c>
      <c r="Q37">
        <v>9</v>
      </c>
      <c r="R37">
        <v>3</v>
      </c>
      <c r="S37">
        <v>8</v>
      </c>
      <c r="T37">
        <v>3</v>
      </c>
      <c r="U37">
        <v>15</v>
      </c>
      <c r="V37">
        <v>5</v>
      </c>
      <c r="W37">
        <v>10</v>
      </c>
      <c r="X37">
        <v>15</v>
      </c>
      <c r="Y37" s="7">
        <v>10</v>
      </c>
      <c r="Z37">
        <v>3</v>
      </c>
      <c r="AA37">
        <v>15</v>
      </c>
      <c r="AB37">
        <v>10</v>
      </c>
      <c r="AC37">
        <v>17</v>
      </c>
      <c r="AD37" s="7">
        <v>12</v>
      </c>
      <c r="AE37">
        <v>18</v>
      </c>
      <c r="AF37" s="7">
        <v>10</v>
      </c>
      <c r="AG37">
        <v>15</v>
      </c>
      <c r="AH37">
        <v>7</v>
      </c>
      <c r="AI37" s="7">
        <v>11</v>
      </c>
      <c r="AJ37">
        <v>13</v>
      </c>
      <c r="AK37">
        <v>5</v>
      </c>
      <c r="AL37">
        <v>13</v>
      </c>
      <c r="AM37">
        <v>5</v>
      </c>
      <c r="AN37">
        <v>12</v>
      </c>
      <c r="AO37">
        <v>13</v>
      </c>
      <c r="AP37">
        <v>13</v>
      </c>
      <c r="AQ37">
        <v>14</v>
      </c>
      <c r="AR37">
        <v>14</v>
      </c>
      <c r="AS37">
        <v>13</v>
      </c>
      <c r="AT37">
        <v>14</v>
      </c>
      <c r="AU37">
        <v>10</v>
      </c>
      <c r="AV37">
        <v>10</v>
      </c>
      <c r="AW37" s="7">
        <v>14</v>
      </c>
      <c r="AX37">
        <v>20</v>
      </c>
      <c r="AY37">
        <v>14</v>
      </c>
      <c r="AZ37">
        <v>13</v>
      </c>
      <c r="BA37">
        <v>13</v>
      </c>
      <c r="BB37">
        <v>18</v>
      </c>
      <c r="BC37">
        <v>14</v>
      </c>
      <c r="BD37">
        <v>14</v>
      </c>
      <c r="BE37">
        <v>12</v>
      </c>
      <c r="BF37">
        <v>13</v>
      </c>
      <c r="BG37">
        <v>12</v>
      </c>
      <c r="BH37">
        <v>14</v>
      </c>
      <c r="BI37">
        <v>11</v>
      </c>
      <c r="BJ37">
        <v>13</v>
      </c>
      <c r="BK37">
        <v>6</v>
      </c>
      <c r="BL37">
        <v>12</v>
      </c>
      <c r="BM37">
        <v>7</v>
      </c>
    </row>
    <row r="38" spans="1:65" x14ac:dyDescent="0.3">
      <c r="A38">
        <v>70002651</v>
      </c>
      <c r="B38" t="s">
        <v>23</v>
      </c>
      <c r="C38">
        <v>30</v>
      </c>
      <c r="D38">
        <v>1</v>
      </c>
      <c r="E38">
        <v>1</v>
      </c>
      <c r="F38">
        <v>2</v>
      </c>
      <c r="G38">
        <v>3</v>
      </c>
      <c r="H38">
        <v>2</v>
      </c>
      <c r="I38">
        <v>2</v>
      </c>
      <c r="J38">
        <v>4</v>
      </c>
      <c r="K38">
        <v>1</v>
      </c>
      <c r="L38">
        <v>3</v>
      </c>
      <c r="M38">
        <v>2</v>
      </c>
      <c r="N38">
        <v>1</v>
      </c>
      <c r="O38">
        <v>12</v>
      </c>
      <c r="P38">
        <v>13</v>
      </c>
      <c r="Q38">
        <v>8</v>
      </c>
      <c r="R38">
        <v>5</v>
      </c>
      <c r="S38">
        <v>9</v>
      </c>
      <c r="T38">
        <v>12</v>
      </c>
      <c r="U38">
        <v>10</v>
      </c>
      <c r="V38">
        <v>12</v>
      </c>
      <c r="W38">
        <v>15</v>
      </c>
      <c r="X38">
        <v>12</v>
      </c>
      <c r="Y38" s="7">
        <v>13</v>
      </c>
      <c r="Z38">
        <v>10</v>
      </c>
      <c r="AA38">
        <v>13</v>
      </c>
      <c r="AB38">
        <v>9</v>
      </c>
      <c r="AC38">
        <v>15</v>
      </c>
      <c r="AD38" s="7">
        <v>10</v>
      </c>
      <c r="AE38">
        <v>13</v>
      </c>
      <c r="AF38" s="7">
        <v>11</v>
      </c>
      <c r="AG38">
        <v>9</v>
      </c>
      <c r="AH38">
        <v>9</v>
      </c>
      <c r="AI38" s="7">
        <v>8</v>
      </c>
      <c r="AJ38">
        <v>10</v>
      </c>
      <c r="AK38">
        <v>9</v>
      </c>
      <c r="AL38">
        <v>10</v>
      </c>
      <c r="AM38">
        <v>8</v>
      </c>
      <c r="AN38">
        <v>11</v>
      </c>
      <c r="AO38">
        <v>10</v>
      </c>
      <c r="AP38">
        <v>11</v>
      </c>
      <c r="AQ38">
        <v>12</v>
      </c>
      <c r="AR38">
        <v>11</v>
      </c>
      <c r="AS38">
        <v>10</v>
      </c>
      <c r="AT38">
        <v>11</v>
      </c>
      <c r="AU38">
        <v>20</v>
      </c>
      <c r="AV38">
        <v>11</v>
      </c>
      <c r="AW38" s="7">
        <v>12</v>
      </c>
      <c r="AX38">
        <v>10</v>
      </c>
      <c r="AY38">
        <v>10</v>
      </c>
      <c r="AZ38">
        <v>10</v>
      </c>
      <c r="BA38">
        <v>10</v>
      </c>
      <c r="BB38">
        <v>15</v>
      </c>
      <c r="BC38">
        <v>11</v>
      </c>
      <c r="BD38">
        <v>13</v>
      </c>
      <c r="BE38">
        <v>10</v>
      </c>
      <c r="BF38">
        <v>9</v>
      </c>
      <c r="BG38">
        <v>10</v>
      </c>
      <c r="BH38">
        <v>10</v>
      </c>
      <c r="BI38">
        <v>5</v>
      </c>
      <c r="BJ38">
        <v>11</v>
      </c>
      <c r="BK38">
        <v>8</v>
      </c>
      <c r="BL38">
        <v>9</v>
      </c>
      <c r="BM38">
        <v>10</v>
      </c>
    </row>
    <row r="39" spans="1:65" x14ac:dyDescent="0.3">
      <c r="A39">
        <v>70002711</v>
      </c>
      <c r="B39" t="s">
        <v>24</v>
      </c>
      <c r="C39">
        <v>25</v>
      </c>
      <c r="D39">
        <v>3</v>
      </c>
      <c r="E39">
        <v>2</v>
      </c>
      <c r="F39">
        <v>3</v>
      </c>
      <c r="G39">
        <v>1</v>
      </c>
      <c r="H39">
        <v>2</v>
      </c>
      <c r="I39">
        <v>3</v>
      </c>
      <c r="J39">
        <v>3</v>
      </c>
      <c r="K39">
        <v>3</v>
      </c>
      <c r="L39">
        <v>3</v>
      </c>
      <c r="M39">
        <v>2</v>
      </c>
      <c r="N39">
        <v>4</v>
      </c>
      <c r="O39">
        <v>3</v>
      </c>
      <c r="P39">
        <v>7</v>
      </c>
      <c r="Q39">
        <v>8</v>
      </c>
      <c r="R39">
        <v>3</v>
      </c>
      <c r="S39">
        <v>9</v>
      </c>
      <c r="T39">
        <v>2</v>
      </c>
      <c r="U39">
        <v>11</v>
      </c>
      <c r="V39">
        <v>4</v>
      </c>
      <c r="W39">
        <v>8</v>
      </c>
      <c r="X39">
        <v>14</v>
      </c>
      <c r="Y39" s="7">
        <v>9</v>
      </c>
      <c r="Z39">
        <v>7</v>
      </c>
      <c r="AA39">
        <v>15</v>
      </c>
      <c r="AB39">
        <v>9</v>
      </c>
      <c r="AC39">
        <v>12</v>
      </c>
      <c r="AD39" s="7">
        <v>15</v>
      </c>
      <c r="AE39">
        <v>17</v>
      </c>
      <c r="AF39" s="7">
        <v>15</v>
      </c>
      <c r="AG39">
        <v>10</v>
      </c>
      <c r="AH39">
        <v>7</v>
      </c>
      <c r="AI39" s="7">
        <v>13</v>
      </c>
      <c r="AJ39">
        <v>10</v>
      </c>
      <c r="AK39">
        <v>5</v>
      </c>
      <c r="AL39">
        <v>10</v>
      </c>
      <c r="AM39">
        <v>7</v>
      </c>
      <c r="AN39">
        <v>15</v>
      </c>
      <c r="AO39">
        <v>13</v>
      </c>
      <c r="AP39">
        <v>11</v>
      </c>
      <c r="AQ39">
        <v>14</v>
      </c>
      <c r="AR39">
        <v>13</v>
      </c>
      <c r="AS39">
        <v>12</v>
      </c>
      <c r="AT39">
        <v>13</v>
      </c>
      <c r="AU39">
        <v>10</v>
      </c>
      <c r="AV39">
        <v>10</v>
      </c>
      <c r="AW39" s="7">
        <v>13</v>
      </c>
      <c r="AX39">
        <v>20</v>
      </c>
      <c r="AY39">
        <v>12</v>
      </c>
      <c r="AZ39">
        <v>12</v>
      </c>
      <c r="BA39">
        <v>12</v>
      </c>
      <c r="BB39">
        <v>10</v>
      </c>
      <c r="BC39">
        <v>15</v>
      </c>
      <c r="BD39">
        <v>14</v>
      </c>
      <c r="BE39">
        <v>10</v>
      </c>
      <c r="BF39">
        <v>14</v>
      </c>
      <c r="BG39">
        <v>12</v>
      </c>
      <c r="BH39">
        <v>18</v>
      </c>
      <c r="BI39">
        <v>11</v>
      </c>
      <c r="BJ39">
        <v>12</v>
      </c>
      <c r="BK39">
        <v>17</v>
      </c>
      <c r="BL39">
        <v>16</v>
      </c>
      <c r="BM39">
        <v>5</v>
      </c>
    </row>
    <row r="40" spans="1:65" x14ac:dyDescent="0.3">
      <c r="A40">
        <v>70003048</v>
      </c>
      <c r="B40" t="s">
        <v>25</v>
      </c>
      <c r="C40">
        <v>29</v>
      </c>
      <c r="D40">
        <v>1</v>
      </c>
      <c r="E40">
        <v>1</v>
      </c>
      <c r="F40">
        <v>4</v>
      </c>
      <c r="G40">
        <v>4</v>
      </c>
      <c r="H40">
        <v>1</v>
      </c>
      <c r="I40">
        <v>2</v>
      </c>
      <c r="J40">
        <v>1</v>
      </c>
      <c r="K40">
        <v>3</v>
      </c>
      <c r="L40">
        <v>1</v>
      </c>
      <c r="M40">
        <v>1</v>
      </c>
      <c r="N40">
        <v>3</v>
      </c>
      <c r="O40">
        <v>5</v>
      </c>
      <c r="P40">
        <v>7</v>
      </c>
      <c r="Q40">
        <v>10</v>
      </c>
      <c r="R40">
        <v>6</v>
      </c>
      <c r="S40">
        <v>10</v>
      </c>
      <c r="T40">
        <v>6</v>
      </c>
      <c r="U40">
        <v>14</v>
      </c>
      <c r="V40">
        <v>6</v>
      </c>
      <c r="W40">
        <v>7</v>
      </c>
      <c r="X40">
        <v>14</v>
      </c>
      <c r="Y40" s="7">
        <v>10</v>
      </c>
      <c r="Z40">
        <v>10</v>
      </c>
      <c r="AA40">
        <v>13</v>
      </c>
      <c r="AB40">
        <v>10</v>
      </c>
      <c r="AC40">
        <v>15</v>
      </c>
      <c r="AD40" s="7">
        <v>14</v>
      </c>
      <c r="AE40">
        <v>16</v>
      </c>
      <c r="AF40" s="7">
        <v>11</v>
      </c>
      <c r="AG40">
        <v>14</v>
      </c>
      <c r="AH40">
        <v>8</v>
      </c>
      <c r="AI40" s="7">
        <v>11</v>
      </c>
      <c r="AJ40">
        <v>15</v>
      </c>
      <c r="AK40">
        <v>8</v>
      </c>
      <c r="AL40">
        <v>12</v>
      </c>
      <c r="AM40">
        <v>8</v>
      </c>
      <c r="AN40">
        <v>13</v>
      </c>
      <c r="AO40">
        <v>13</v>
      </c>
      <c r="AP40">
        <v>15</v>
      </c>
      <c r="AQ40">
        <v>12</v>
      </c>
      <c r="AR40">
        <v>12</v>
      </c>
      <c r="AS40">
        <v>15</v>
      </c>
      <c r="AT40">
        <v>14</v>
      </c>
      <c r="AU40">
        <v>20</v>
      </c>
      <c r="AV40">
        <v>11</v>
      </c>
      <c r="AW40" s="7">
        <v>12</v>
      </c>
      <c r="AX40">
        <v>10</v>
      </c>
      <c r="AY40">
        <v>14</v>
      </c>
      <c r="AZ40">
        <v>14</v>
      </c>
      <c r="BA40">
        <v>15</v>
      </c>
      <c r="BB40">
        <v>14</v>
      </c>
      <c r="BC40">
        <v>13</v>
      </c>
      <c r="BD40">
        <v>9</v>
      </c>
      <c r="BE40">
        <v>9</v>
      </c>
      <c r="BF40">
        <v>10</v>
      </c>
      <c r="BG40">
        <v>8</v>
      </c>
      <c r="BH40">
        <v>15</v>
      </c>
      <c r="BI40">
        <v>10</v>
      </c>
      <c r="BJ40">
        <v>14</v>
      </c>
      <c r="BK40">
        <v>10</v>
      </c>
      <c r="BL40">
        <v>11</v>
      </c>
      <c r="BM40">
        <v>7</v>
      </c>
    </row>
    <row r="41" spans="1:65" x14ac:dyDescent="0.3">
      <c r="A41">
        <v>70003050</v>
      </c>
      <c r="B41" t="s">
        <v>26</v>
      </c>
      <c r="C41">
        <v>28</v>
      </c>
      <c r="D41">
        <v>1</v>
      </c>
      <c r="E41">
        <v>3</v>
      </c>
      <c r="F41">
        <v>2</v>
      </c>
      <c r="G41">
        <v>3</v>
      </c>
      <c r="H41">
        <v>1</v>
      </c>
      <c r="I41">
        <v>1</v>
      </c>
      <c r="J41">
        <v>2</v>
      </c>
      <c r="K41">
        <v>3</v>
      </c>
      <c r="L41">
        <v>3</v>
      </c>
      <c r="M41">
        <v>4</v>
      </c>
      <c r="N41">
        <v>1</v>
      </c>
      <c r="O41">
        <v>5</v>
      </c>
      <c r="P41">
        <v>9</v>
      </c>
      <c r="Q41">
        <v>10</v>
      </c>
      <c r="R41">
        <v>13</v>
      </c>
      <c r="S41">
        <v>12</v>
      </c>
      <c r="T41">
        <v>4</v>
      </c>
      <c r="U41">
        <v>12</v>
      </c>
      <c r="V41">
        <v>11</v>
      </c>
      <c r="W41">
        <v>3</v>
      </c>
      <c r="X41">
        <v>4</v>
      </c>
      <c r="Y41" s="7">
        <v>8</v>
      </c>
      <c r="Z41">
        <v>13</v>
      </c>
      <c r="AA41">
        <v>3</v>
      </c>
      <c r="AB41">
        <v>11</v>
      </c>
      <c r="AC41">
        <v>16</v>
      </c>
      <c r="AD41" s="7">
        <v>10</v>
      </c>
      <c r="AE41">
        <v>14</v>
      </c>
      <c r="AF41" s="7">
        <v>9</v>
      </c>
      <c r="AG41">
        <v>13</v>
      </c>
      <c r="AH41">
        <v>7</v>
      </c>
      <c r="AI41" s="7">
        <v>7</v>
      </c>
      <c r="AJ41">
        <v>17</v>
      </c>
      <c r="AK41">
        <v>12</v>
      </c>
      <c r="AL41">
        <v>10</v>
      </c>
      <c r="AM41">
        <v>14</v>
      </c>
      <c r="AN41">
        <v>9</v>
      </c>
      <c r="AO41">
        <v>13</v>
      </c>
      <c r="AP41">
        <v>12</v>
      </c>
      <c r="AQ41">
        <v>12</v>
      </c>
      <c r="AR41">
        <v>12</v>
      </c>
      <c r="AS41">
        <v>14</v>
      </c>
      <c r="AT41">
        <v>13</v>
      </c>
      <c r="AU41">
        <v>10</v>
      </c>
      <c r="AV41">
        <v>11</v>
      </c>
      <c r="AW41" s="7">
        <v>14</v>
      </c>
      <c r="AX41">
        <v>20</v>
      </c>
      <c r="AY41">
        <v>12</v>
      </c>
      <c r="AZ41">
        <v>13</v>
      </c>
      <c r="BA41">
        <v>12</v>
      </c>
      <c r="BB41">
        <v>9</v>
      </c>
      <c r="BC41">
        <v>10</v>
      </c>
      <c r="BD41">
        <v>6</v>
      </c>
      <c r="BE41">
        <v>10</v>
      </c>
      <c r="BF41">
        <v>13</v>
      </c>
      <c r="BG41">
        <v>10</v>
      </c>
      <c r="BH41">
        <v>10</v>
      </c>
      <c r="BI41">
        <v>8</v>
      </c>
      <c r="BJ41">
        <v>11</v>
      </c>
      <c r="BK41">
        <v>8</v>
      </c>
      <c r="BL41">
        <v>8</v>
      </c>
      <c r="BM41">
        <v>5</v>
      </c>
    </row>
    <row r="42" spans="1:65" x14ac:dyDescent="0.3">
      <c r="A42">
        <v>70003313</v>
      </c>
      <c r="B42" t="s">
        <v>27</v>
      </c>
      <c r="C42">
        <v>28</v>
      </c>
      <c r="D42">
        <v>3</v>
      </c>
      <c r="E42">
        <v>1</v>
      </c>
      <c r="F42">
        <v>1</v>
      </c>
      <c r="G42">
        <v>3</v>
      </c>
      <c r="H42">
        <v>3</v>
      </c>
      <c r="I42">
        <v>3</v>
      </c>
      <c r="J42">
        <v>1</v>
      </c>
      <c r="K42">
        <v>1</v>
      </c>
      <c r="L42">
        <v>3</v>
      </c>
      <c r="M42">
        <v>1</v>
      </c>
      <c r="N42">
        <v>3</v>
      </c>
      <c r="O42">
        <v>2</v>
      </c>
      <c r="P42">
        <v>7</v>
      </c>
      <c r="Q42">
        <v>9</v>
      </c>
      <c r="R42">
        <v>7</v>
      </c>
      <c r="S42">
        <v>12</v>
      </c>
      <c r="T42">
        <v>3</v>
      </c>
      <c r="U42">
        <v>13</v>
      </c>
      <c r="V42">
        <v>8</v>
      </c>
      <c r="W42">
        <v>8</v>
      </c>
      <c r="X42">
        <v>12</v>
      </c>
      <c r="Y42" s="7">
        <v>14</v>
      </c>
      <c r="Z42">
        <v>10</v>
      </c>
      <c r="AA42">
        <v>13</v>
      </c>
      <c r="AB42">
        <v>12</v>
      </c>
      <c r="AC42">
        <v>12</v>
      </c>
      <c r="AD42" s="7">
        <v>12</v>
      </c>
      <c r="AE42">
        <v>15</v>
      </c>
      <c r="AF42" s="7">
        <v>11</v>
      </c>
      <c r="AG42">
        <v>15</v>
      </c>
      <c r="AH42">
        <v>7</v>
      </c>
      <c r="AI42" s="7">
        <v>13</v>
      </c>
      <c r="AJ42">
        <v>12</v>
      </c>
      <c r="AK42">
        <v>5</v>
      </c>
      <c r="AL42">
        <v>14</v>
      </c>
      <c r="AM42">
        <v>12</v>
      </c>
      <c r="AN42">
        <v>13</v>
      </c>
      <c r="AO42">
        <v>17</v>
      </c>
      <c r="AP42">
        <v>16</v>
      </c>
      <c r="AQ42">
        <v>12</v>
      </c>
      <c r="AR42">
        <v>12</v>
      </c>
      <c r="AS42">
        <v>12</v>
      </c>
      <c r="AT42">
        <v>12</v>
      </c>
      <c r="AU42">
        <v>16</v>
      </c>
      <c r="AV42">
        <v>13</v>
      </c>
      <c r="AW42" s="7">
        <v>12</v>
      </c>
      <c r="AX42">
        <v>20</v>
      </c>
      <c r="AY42">
        <v>15</v>
      </c>
      <c r="AZ42">
        <v>13</v>
      </c>
      <c r="BA42">
        <v>14</v>
      </c>
      <c r="BB42">
        <v>13</v>
      </c>
      <c r="BC42">
        <v>10</v>
      </c>
      <c r="BD42">
        <v>6</v>
      </c>
      <c r="BE42">
        <v>13</v>
      </c>
      <c r="BF42">
        <v>12</v>
      </c>
      <c r="BG42">
        <v>10</v>
      </c>
      <c r="BH42">
        <v>18</v>
      </c>
      <c r="BI42">
        <v>10</v>
      </c>
      <c r="BJ42">
        <v>14</v>
      </c>
      <c r="BK42">
        <v>12</v>
      </c>
      <c r="BL42">
        <v>14</v>
      </c>
      <c r="BM42">
        <v>3</v>
      </c>
    </row>
    <row r="43" spans="1:65" x14ac:dyDescent="0.3">
      <c r="A43">
        <v>70003349</v>
      </c>
      <c r="B43" t="s">
        <v>28</v>
      </c>
      <c r="C43">
        <v>27</v>
      </c>
      <c r="D43">
        <v>3</v>
      </c>
      <c r="E43">
        <v>3</v>
      </c>
      <c r="F43">
        <v>1</v>
      </c>
      <c r="G43">
        <v>2</v>
      </c>
      <c r="H43">
        <v>1</v>
      </c>
      <c r="I43">
        <v>1</v>
      </c>
      <c r="J43">
        <v>2</v>
      </c>
      <c r="K43">
        <v>1</v>
      </c>
      <c r="L43">
        <v>1</v>
      </c>
      <c r="M43">
        <v>1</v>
      </c>
      <c r="N43">
        <v>2</v>
      </c>
      <c r="O43">
        <v>13</v>
      </c>
      <c r="P43">
        <v>12</v>
      </c>
      <c r="Q43">
        <v>9</v>
      </c>
      <c r="R43">
        <v>5</v>
      </c>
      <c r="S43">
        <v>12</v>
      </c>
      <c r="T43">
        <v>13</v>
      </c>
      <c r="U43">
        <v>8</v>
      </c>
      <c r="V43">
        <v>8</v>
      </c>
      <c r="W43">
        <v>6</v>
      </c>
      <c r="X43">
        <v>10</v>
      </c>
      <c r="Y43" s="7">
        <v>13</v>
      </c>
      <c r="Z43">
        <v>13</v>
      </c>
      <c r="AA43">
        <v>11</v>
      </c>
      <c r="AB43">
        <v>13</v>
      </c>
      <c r="AC43">
        <v>13</v>
      </c>
      <c r="AD43" s="7">
        <v>11</v>
      </c>
      <c r="AE43">
        <v>12</v>
      </c>
      <c r="AF43" s="7">
        <v>12</v>
      </c>
      <c r="AG43">
        <v>12</v>
      </c>
      <c r="AH43">
        <v>10</v>
      </c>
      <c r="AI43" s="7">
        <v>8</v>
      </c>
      <c r="AJ43">
        <v>8</v>
      </c>
      <c r="AK43">
        <v>6</v>
      </c>
      <c r="AL43">
        <v>12</v>
      </c>
      <c r="AM43">
        <v>7</v>
      </c>
      <c r="AN43">
        <v>10</v>
      </c>
      <c r="AO43">
        <v>12</v>
      </c>
      <c r="AP43">
        <v>12</v>
      </c>
      <c r="AQ43">
        <v>11</v>
      </c>
      <c r="AR43">
        <v>12</v>
      </c>
      <c r="AS43">
        <v>13</v>
      </c>
      <c r="AT43">
        <v>8</v>
      </c>
      <c r="AU43">
        <v>20</v>
      </c>
      <c r="AV43">
        <v>15</v>
      </c>
      <c r="AW43" s="7">
        <v>11</v>
      </c>
      <c r="AX43">
        <v>10</v>
      </c>
      <c r="AY43">
        <v>11</v>
      </c>
      <c r="AZ43">
        <v>11</v>
      </c>
      <c r="BA43">
        <v>10</v>
      </c>
      <c r="BB43">
        <v>10</v>
      </c>
      <c r="BC43">
        <v>10</v>
      </c>
      <c r="BD43">
        <v>9</v>
      </c>
      <c r="BE43">
        <v>10</v>
      </c>
      <c r="BF43">
        <v>12</v>
      </c>
      <c r="BG43">
        <v>15</v>
      </c>
      <c r="BH43">
        <v>10</v>
      </c>
      <c r="BI43">
        <v>10</v>
      </c>
      <c r="BJ43">
        <v>10</v>
      </c>
      <c r="BK43">
        <v>6</v>
      </c>
      <c r="BL43">
        <v>7</v>
      </c>
      <c r="BM43">
        <v>8</v>
      </c>
    </row>
    <row r="44" spans="1:65" x14ac:dyDescent="0.3">
      <c r="A44">
        <v>70005998</v>
      </c>
      <c r="B44" t="s">
        <v>29</v>
      </c>
      <c r="C44">
        <v>27</v>
      </c>
      <c r="D44">
        <v>1</v>
      </c>
      <c r="E44">
        <v>1</v>
      </c>
      <c r="F44">
        <v>3</v>
      </c>
      <c r="G44">
        <v>1</v>
      </c>
      <c r="H44">
        <v>1</v>
      </c>
      <c r="I44">
        <v>2</v>
      </c>
      <c r="J44">
        <v>1</v>
      </c>
      <c r="K44">
        <v>3</v>
      </c>
      <c r="L44">
        <v>3</v>
      </c>
      <c r="M44">
        <v>2</v>
      </c>
      <c r="N44">
        <v>2</v>
      </c>
      <c r="O44">
        <v>6</v>
      </c>
      <c r="P44">
        <v>8</v>
      </c>
      <c r="Q44">
        <v>13</v>
      </c>
      <c r="R44">
        <v>13</v>
      </c>
      <c r="S44">
        <v>13</v>
      </c>
      <c r="T44">
        <v>6</v>
      </c>
      <c r="U44">
        <v>12</v>
      </c>
      <c r="V44">
        <v>10</v>
      </c>
      <c r="W44">
        <v>6</v>
      </c>
      <c r="X44">
        <v>5</v>
      </c>
      <c r="Y44" s="7">
        <v>10</v>
      </c>
      <c r="Z44">
        <v>13</v>
      </c>
      <c r="AA44">
        <v>5</v>
      </c>
      <c r="AB44">
        <v>13</v>
      </c>
      <c r="AC44">
        <v>16</v>
      </c>
      <c r="AD44" s="7">
        <v>11</v>
      </c>
      <c r="AE44">
        <v>17</v>
      </c>
      <c r="AF44" s="7">
        <v>10</v>
      </c>
      <c r="AG44">
        <v>12</v>
      </c>
      <c r="AH44">
        <v>8</v>
      </c>
      <c r="AI44" s="7">
        <v>8</v>
      </c>
      <c r="AJ44">
        <v>11</v>
      </c>
      <c r="AK44">
        <v>10</v>
      </c>
      <c r="AL44">
        <v>7</v>
      </c>
      <c r="AM44">
        <v>13</v>
      </c>
      <c r="AN44">
        <v>8</v>
      </c>
      <c r="AO44">
        <v>15</v>
      </c>
      <c r="AP44">
        <v>17</v>
      </c>
      <c r="AQ44">
        <v>14</v>
      </c>
      <c r="AR44">
        <v>14</v>
      </c>
      <c r="AS44">
        <v>10</v>
      </c>
      <c r="AT44">
        <v>12</v>
      </c>
      <c r="AU44">
        <v>12</v>
      </c>
      <c r="AV44">
        <v>10</v>
      </c>
      <c r="AW44" s="7">
        <v>13</v>
      </c>
      <c r="AX44">
        <v>20</v>
      </c>
      <c r="AY44">
        <v>13</v>
      </c>
      <c r="AZ44">
        <v>10</v>
      </c>
      <c r="BA44">
        <v>10</v>
      </c>
      <c r="BB44">
        <v>10</v>
      </c>
      <c r="BC44">
        <v>13</v>
      </c>
      <c r="BD44">
        <v>15</v>
      </c>
      <c r="BE44">
        <v>10</v>
      </c>
      <c r="BF44">
        <v>7</v>
      </c>
      <c r="BG44">
        <v>9</v>
      </c>
      <c r="BH44">
        <v>15</v>
      </c>
      <c r="BI44">
        <v>8</v>
      </c>
      <c r="BJ44">
        <v>11</v>
      </c>
      <c r="BK44">
        <v>13</v>
      </c>
      <c r="BL44">
        <v>14</v>
      </c>
      <c r="BM44">
        <v>5</v>
      </c>
    </row>
    <row r="45" spans="1:65" x14ac:dyDescent="0.3">
      <c r="A45">
        <v>70007015</v>
      </c>
      <c r="B45" t="s">
        <v>30</v>
      </c>
      <c r="C45">
        <v>27</v>
      </c>
      <c r="D45">
        <v>2</v>
      </c>
      <c r="E45">
        <v>1</v>
      </c>
      <c r="F45">
        <v>3</v>
      </c>
      <c r="G45">
        <v>3</v>
      </c>
      <c r="H45">
        <v>1</v>
      </c>
      <c r="I45">
        <v>3</v>
      </c>
      <c r="J45">
        <v>1</v>
      </c>
      <c r="K45">
        <v>1</v>
      </c>
      <c r="L45">
        <v>2</v>
      </c>
      <c r="M45">
        <v>1</v>
      </c>
      <c r="N45">
        <v>1</v>
      </c>
      <c r="O45">
        <v>5</v>
      </c>
      <c r="P45">
        <v>7</v>
      </c>
      <c r="Q45">
        <v>10</v>
      </c>
      <c r="R45">
        <v>6</v>
      </c>
      <c r="S45">
        <v>13</v>
      </c>
      <c r="T45">
        <v>7</v>
      </c>
      <c r="U45">
        <v>10</v>
      </c>
      <c r="V45">
        <v>7</v>
      </c>
      <c r="W45">
        <v>5</v>
      </c>
      <c r="X45">
        <v>10</v>
      </c>
      <c r="Y45" s="7">
        <v>11</v>
      </c>
      <c r="Z45">
        <v>7</v>
      </c>
      <c r="AA45">
        <v>12</v>
      </c>
      <c r="AB45">
        <v>13</v>
      </c>
      <c r="AC45">
        <v>10</v>
      </c>
      <c r="AD45" s="7">
        <v>13</v>
      </c>
      <c r="AE45">
        <v>10</v>
      </c>
      <c r="AF45" s="7">
        <v>12</v>
      </c>
      <c r="AG45">
        <v>13</v>
      </c>
      <c r="AH45">
        <v>10</v>
      </c>
      <c r="AI45" s="7">
        <v>12</v>
      </c>
      <c r="AJ45">
        <v>15</v>
      </c>
      <c r="AK45">
        <v>7</v>
      </c>
      <c r="AL45">
        <v>11</v>
      </c>
      <c r="AM45">
        <v>9</v>
      </c>
      <c r="AN45">
        <v>11</v>
      </c>
      <c r="AO45">
        <v>13</v>
      </c>
      <c r="AP45">
        <v>14</v>
      </c>
      <c r="AQ45">
        <v>10</v>
      </c>
      <c r="AR45">
        <v>10</v>
      </c>
      <c r="AS45">
        <v>9</v>
      </c>
      <c r="AT45">
        <v>12</v>
      </c>
      <c r="AU45">
        <v>10</v>
      </c>
      <c r="AV45">
        <v>12</v>
      </c>
      <c r="AW45" s="7">
        <v>13</v>
      </c>
      <c r="AX45">
        <v>20</v>
      </c>
      <c r="AY45">
        <v>12</v>
      </c>
      <c r="AZ45">
        <v>12</v>
      </c>
      <c r="BA45">
        <v>12</v>
      </c>
      <c r="BB45">
        <v>10</v>
      </c>
      <c r="BC45">
        <v>12</v>
      </c>
      <c r="BD45">
        <v>7</v>
      </c>
      <c r="BE45">
        <v>8</v>
      </c>
      <c r="BF45">
        <v>9</v>
      </c>
      <c r="BG45">
        <v>5</v>
      </c>
      <c r="BH45">
        <v>10</v>
      </c>
      <c r="BI45">
        <v>10</v>
      </c>
      <c r="BJ45">
        <v>12</v>
      </c>
      <c r="BK45">
        <v>15</v>
      </c>
      <c r="BL45">
        <v>15</v>
      </c>
      <c r="BM45">
        <v>5</v>
      </c>
    </row>
    <row r="46" spans="1:65" x14ac:dyDescent="0.3">
      <c r="A46">
        <v>70007245</v>
      </c>
      <c r="B46" t="s">
        <v>31</v>
      </c>
      <c r="C46">
        <v>26</v>
      </c>
      <c r="D46">
        <v>1</v>
      </c>
      <c r="E46">
        <v>2</v>
      </c>
      <c r="F46">
        <v>2</v>
      </c>
      <c r="G46">
        <v>1</v>
      </c>
      <c r="H46">
        <v>2</v>
      </c>
      <c r="I46">
        <v>1</v>
      </c>
      <c r="J46">
        <v>4</v>
      </c>
      <c r="K46">
        <v>2</v>
      </c>
      <c r="L46">
        <v>2</v>
      </c>
      <c r="M46">
        <v>2</v>
      </c>
      <c r="N46">
        <v>1</v>
      </c>
      <c r="O46">
        <v>8</v>
      </c>
      <c r="P46">
        <v>12</v>
      </c>
      <c r="Q46">
        <v>11</v>
      </c>
      <c r="R46">
        <v>5</v>
      </c>
      <c r="S46">
        <v>9</v>
      </c>
      <c r="T46">
        <v>5</v>
      </c>
      <c r="U46">
        <v>8</v>
      </c>
      <c r="V46">
        <v>6</v>
      </c>
      <c r="W46">
        <v>12</v>
      </c>
      <c r="X46">
        <v>9</v>
      </c>
      <c r="Y46" s="7">
        <v>10</v>
      </c>
      <c r="Z46">
        <v>8</v>
      </c>
      <c r="AA46">
        <v>12</v>
      </c>
      <c r="AB46">
        <v>9</v>
      </c>
      <c r="AC46">
        <v>12</v>
      </c>
      <c r="AD46" s="7">
        <v>12</v>
      </c>
      <c r="AE46">
        <v>13</v>
      </c>
      <c r="AF46" s="7">
        <v>8</v>
      </c>
      <c r="AG46">
        <v>12</v>
      </c>
      <c r="AH46">
        <v>4</v>
      </c>
      <c r="AI46" s="7">
        <v>9</v>
      </c>
      <c r="AJ46">
        <v>9</v>
      </c>
      <c r="AK46">
        <v>4</v>
      </c>
      <c r="AL46">
        <v>8</v>
      </c>
      <c r="AM46">
        <v>11</v>
      </c>
      <c r="AN46">
        <v>9</v>
      </c>
      <c r="AO46">
        <v>13</v>
      </c>
      <c r="AP46">
        <v>10</v>
      </c>
      <c r="AQ46">
        <v>13</v>
      </c>
      <c r="AR46">
        <v>13</v>
      </c>
      <c r="AS46">
        <v>12</v>
      </c>
      <c r="AT46">
        <v>7</v>
      </c>
      <c r="AU46">
        <v>10</v>
      </c>
      <c r="AV46">
        <v>15</v>
      </c>
      <c r="AW46" s="7">
        <v>11</v>
      </c>
      <c r="AX46">
        <v>20</v>
      </c>
      <c r="AY46">
        <v>10</v>
      </c>
      <c r="AZ46">
        <v>10</v>
      </c>
      <c r="BA46">
        <v>13</v>
      </c>
      <c r="BB46">
        <v>6</v>
      </c>
      <c r="BC46">
        <v>12</v>
      </c>
      <c r="BD46">
        <v>11</v>
      </c>
      <c r="BE46">
        <v>8</v>
      </c>
      <c r="BF46">
        <v>14</v>
      </c>
      <c r="BG46">
        <v>11</v>
      </c>
      <c r="BH46">
        <v>12</v>
      </c>
      <c r="BI46">
        <v>13</v>
      </c>
      <c r="BJ46">
        <v>10</v>
      </c>
      <c r="BK46">
        <v>6</v>
      </c>
      <c r="BL46">
        <v>10</v>
      </c>
      <c r="BM46">
        <v>2</v>
      </c>
    </row>
    <row r="47" spans="1:65" x14ac:dyDescent="0.3">
      <c r="A47">
        <v>70007251</v>
      </c>
      <c r="B47" t="s">
        <v>32</v>
      </c>
      <c r="C47">
        <v>29</v>
      </c>
      <c r="D47">
        <v>2</v>
      </c>
      <c r="E47">
        <v>1</v>
      </c>
      <c r="F47">
        <v>1</v>
      </c>
      <c r="G47">
        <v>1</v>
      </c>
      <c r="H47">
        <v>3</v>
      </c>
      <c r="I47">
        <v>2</v>
      </c>
      <c r="J47">
        <v>3</v>
      </c>
      <c r="K47">
        <v>3</v>
      </c>
      <c r="L47">
        <v>3</v>
      </c>
      <c r="M47">
        <v>2</v>
      </c>
      <c r="N47">
        <v>2</v>
      </c>
      <c r="O47">
        <v>9</v>
      </c>
      <c r="P47">
        <v>13</v>
      </c>
      <c r="Q47">
        <v>12</v>
      </c>
      <c r="R47">
        <v>4</v>
      </c>
      <c r="S47">
        <v>9</v>
      </c>
      <c r="T47">
        <v>4</v>
      </c>
      <c r="U47">
        <v>5</v>
      </c>
      <c r="V47">
        <v>6</v>
      </c>
      <c r="W47">
        <v>12</v>
      </c>
      <c r="X47">
        <v>12</v>
      </c>
      <c r="Y47" s="7">
        <v>9</v>
      </c>
      <c r="Z47">
        <v>7</v>
      </c>
      <c r="AA47">
        <v>12</v>
      </c>
      <c r="AB47">
        <v>12</v>
      </c>
      <c r="AC47">
        <v>14</v>
      </c>
      <c r="AD47" s="7">
        <v>8</v>
      </c>
      <c r="AE47">
        <v>14</v>
      </c>
      <c r="AF47" s="7">
        <v>11</v>
      </c>
      <c r="AG47">
        <v>9</v>
      </c>
      <c r="AH47">
        <v>5</v>
      </c>
      <c r="AI47" s="7">
        <v>5</v>
      </c>
      <c r="AJ47">
        <v>9</v>
      </c>
      <c r="AK47">
        <v>8</v>
      </c>
      <c r="AL47">
        <v>11</v>
      </c>
      <c r="AM47">
        <v>10</v>
      </c>
      <c r="AN47">
        <v>12</v>
      </c>
      <c r="AO47">
        <v>10</v>
      </c>
      <c r="AP47">
        <v>13</v>
      </c>
      <c r="AQ47">
        <v>14</v>
      </c>
      <c r="AR47">
        <v>12</v>
      </c>
      <c r="AS47">
        <v>11</v>
      </c>
      <c r="AT47">
        <v>9</v>
      </c>
      <c r="AU47">
        <v>11</v>
      </c>
      <c r="AV47">
        <v>13</v>
      </c>
      <c r="AW47" s="7">
        <v>14</v>
      </c>
      <c r="AX47">
        <v>20</v>
      </c>
      <c r="AY47">
        <v>12</v>
      </c>
      <c r="AZ47">
        <v>11</v>
      </c>
      <c r="BA47">
        <v>5</v>
      </c>
      <c r="BB47">
        <v>7</v>
      </c>
      <c r="BC47">
        <v>7</v>
      </c>
      <c r="BD47">
        <v>7</v>
      </c>
      <c r="BE47">
        <v>10</v>
      </c>
      <c r="BF47">
        <v>13</v>
      </c>
      <c r="BG47">
        <v>9</v>
      </c>
      <c r="BH47">
        <v>9</v>
      </c>
      <c r="BI47">
        <v>12</v>
      </c>
      <c r="BJ47">
        <v>10</v>
      </c>
      <c r="BK47">
        <v>10</v>
      </c>
      <c r="BL47">
        <v>11</v>
      </c>
      <c r="BM47">
        <v>6</v>
      </c>
    </row>
    <row r="48" spans="1:65" x14ac:dyDescent="0.3">
      <c r="A48">
        <v>70007256</v>
      </c>
      <c r="B48" t="s">
        <v>33</v>
      </c>
      <c r="C48">
        <v>27</v>
      </c>
      <c r="D48">
        <v>1</v>
      </c>
      <c r="E48">
        <v>1</v>
      </c>
      <c r="F48">
        <v>2</v>
      </c>
      <c r="G48">
        <v>3</v>
      </c>
      <c r="H48">
        <v>3</v>
      </c>
      <c r="I48">
        <v>2</v>
      </c>
      <c r="J48">
        <v>1</v>
      </c>
      <c r="K48">
        <v>3</v>
      </c>
      <c r="L48">
        <v>3</v>
      </c>
      <c r="M48">
        <v>1</v>
      </c>
      <c r="N48">
        <v>3</v>
      </c>
      <c r="O48">
        <v>3</v>
      </c>
      <c r="P48">
        <v>3</v>
      </c>
      <c r="Q48">
        <v>4</v>
      </c>
      <c r="R48">
        <v>5</v>
      </c>
      <c r="S48">
        <v>6</v>
      </c>
      <c r="T48">
        <v>4</v>
      </c>
      <c r="U48">
        <v>11</v>
      </c>
      <c r="V48">
        <v>6</v>
      </c>
      <c r="W48">
        <v>11</v>
      </c>
      <c r="X48">
        <v>14</v>
      </c>
      <c r="Y48" s="7">
        <v>7</v>
      </c>
      <c r="Z48">
        <v>7</v>
      </c>
      <c r="AA48">
        <v>13</v>
      </c>
      <c r="AB48">
        <v>6</v>
      </c>
      <c r="AC48">
        <v>11</v>
      </c>
      <c r="AD48" s="7">
        <v>9</v>
      </c>
      <c r="AE48">
        <v>15</v>
      </c>
      <c r="AF48" s="7">
        <v>6</v>
      </c>
      <c r="AG48">
        <v>12</v>
      </c>
      <c r="AH48">
        <v>3</v>
      </c>
      <c r="AI48" s="7">
        <v>9</v>
      </c>
      <c r="AJ48">
        <v>11</v>
      </c>
      <c r="AK48">
        <v>4</v>
      </c>
      <c r="AL48">
        <v>6</v>
      </c>
      <c r="AM48">
        <v>5</v>
      </c>
      <c r="AN48">
        <v>11</v>
      </c>
      <c r="AO48">
        <v>13</v>
      </c>
      <c r="AP48">
        <v>12</v>
      </c>
      <c r="AQ48">
        <v>12</v>
      </c>
      <c r="AR48">
        <v>12</v>
      </c>
      <c r="AS48">
        <v>13</v>
      </c>
      <c r="AT48">
        <v>13</v>
      </c>
      <c r="AU48">
        <v>11</v>
      </c>
      <c r="AV48">
        <v>13</v>
      </c>
      <c r="AW48" s="7">
        <v>11</v>
      </c>
      <c r="AX48">
        <v>20</v>
      </c>
      <c r="AY48">
        <v>10</v>
      </c>
      <c r="AZ48">
        <v>13</v>
      </c>
      <c r="BA48">
        <v>9</v>
      </c>
      <c r="BB48">
        <v>12</v>
      </c>
      <c r="BC48">
        <v>12</v>
      </c>
      <c r="BD48">
        <v>6</v>
      </c>
      <c r="BE48">
        <v>5</v>
      </c>
      <c r="BF48">
        <v>5</v>
      </c>
      <c r="BG48">
        <v>6</v>
      </c>
      <c r="BH48">
        <v>9</v>
      </c>
      <c r="BI48">
        <v>9</v>
      </c>
      <c r="BJ48">
        <v>13</v>
      </c>
      <c r="BK48">
        <v>13</v>
      </c>
      <c r="BL48">
        <v>16</v>
      </c>
      <c r="BM48">
        <v>2</v>
      </c>
    </row>
    <row r="49" spans="1:65" x14ac:dyDescent="0.3">
      <c r="A49">
        <v>70008137</v>
      </c>
      <c r="B49" t="s">
        <v>34</v>
      </c>
      <c r="C49">
        <v>27</v>
      </c>
      <c r="D49">
        <v>3</v>
      </c>
      <c r="E49">
        <v>3</v>
      </c>
      <c r="F49">
        <v>3</v>
      </c>
      <c r="G49">
        <v>1</v>
      </c>
      <c r="H49">
        <v>2</v>
      </c>
      <c r="I49">
        <v>1</v>
      </c>
      <c r="J49">
        <v>3</v>
      </c>
      <c r="K49">
        <v>3</v>
      </c>
      <c r="L49">
        <v>3</v>
      </c>
      <c r="M49">
        <v>1</v>
      </c>
      <c r="N49">
        <v>1</v>
      </c>
      <c r="O49">
        <v>10</v>
      </c>
      <c r="P49">
        <v>9</v>
      </c>
      <c r="Q49">
        <v>8</v>
      </c>
      <c r="R49">
        <v>6</v>
      </c>
      <c r="S49">
        <v>13</v>
      </c>
      <c r="T49">
        <v>8</v>
      </c>
      <c r="U49">
        <v>6</v>
      </c>
      <c r="V49">
        <v>8</v>
      </c>
      <c r="W49">
        <v>4</v>
      </c>
      <c r="X49">
        <v>8</v>
      </c>
      <c r="Y49" s="7">
        <v>11</v>
      </c>
      <c r="Z49">
        <v>3</v>
      </c>
      <c r="AA49">
        <v>9</v>
      </c>
      <c r="AB49">
        <v>14</v>
      </c>
      <c r="AC49">
        <v>10</v>
      </c>
      <c r="AD49" s="7">
        <v>8</v>
      </c>
      <c r="AE49">
        <v>10</v>
      </c>
      <c r="AF49" s="7">
        <v>12</v>
      </c>
      <c r="AG49">
        <v>7</v>
      </c>
      <c r="AH49">
        <v>12</v>
      </c>
      <c r="AI49" s="7">
        <v>11</v>
      </c>
      <c r="AJ49">
        <v>3</v>
      </c>
      <c r="AK49">
        <v>12</v>
      </c>
      <c r="AL49">
        <v>4</v>
      </c>
      <c r="AM49">
        <v>8</v>
      </c>
      <c r="AN49">
        <v>9</v>
      </c>
      <c r="AO49">
        <v>11</v>
      </c>
      <c r="AP49">
        <v>10</v>
      </c>
      <c r="AQ49">
        <v>10</v>
      </c>
      <c r="AR49">
        <v>13</v>
      </c>
      <c r="AS49">
        <v>10</v>
      </c>
      <c r="AT49">
        <v>7</v>
      </c>
      <c r="AU49">
        <v>10</v>
      </c>
      <c r="AV49">
        <v>15</v>
      </c>
      <c r="AW49" s="7">
        <v>11</v>
      </c>
      <c r="AX49">
        <v>20</v>
      </c>
      <c r="AY49">
        <v>12</v>
      </c>
      <c r="AZ49">
        <v>10</v>
      </c>
      <c r="BA49">
        <v>9</v>
      </c>
      <c r="BB49">
        <v>9</v>
      </c>
      <c r="BC49">
        <v>7</v>
      </c>
      <c r="BD49">
        <v>9</v>
      </c>
      <c r="BE49">
        <v>9</v>
      </c>
      <c r="BF49">
        <v>17</v>
      </c>
      <c r="BG49">
        <v>10</v>
      </c>
      <c r="BH49">
        <v>11</v>
      </c>
      <c r="BI49">
        <v>12</v>
      </c>
      <c r="BJ49">
        <v>10</v>
      </c>
      <c r="BK49">
        <v>8</v>
      </c>
      <c r="BL49">
        <v>10</v>
      </c>
      <c r="BM49">
        <v>2</v>
      </c>
    </row>
    <row r="50" spans="1:65" x14ac:dyDescent="0.3">
      <c r="A50">
        <v>70008159</v>
      </c>
      <c r="B50" t="s">
        <v>35</v>
      </c>
      <c r="C50">
        <v>28</v>
      </c>
      <c r="D50">
        <v>1</v>
      </c>
      <c r="E50">
        <v>1</v>
      </c>
      <c r="F50">
        <v>1</v>
      </c>
      <c r="G50">
        <v>3</v>
      </c>
      <c r="H50">
        <v>3</v>
      </c>
      <c r="I50">
        <v>1</v>
      </c>
      <c r="J50">
        <v>3</v>
      </c>
      <c r="K50">
        <v>3</v>
      </c>
      <c r="L50">
        <v>3</v>
      </c>
      <c r="M50">
        <v>2</v>
      </c>
      <c r="N50">
        <v>3</v>
      </c>
      <c r="O50">
        <v>10</v>
      </c>
      <c r="P50">
        <v>13</v>
      </c>
      <c r="Q50">
        <v>9</v>
      </c>
      <c r="R50">
        <v>5</v>
      </c>
      <c r="S50">
        <v>13</v>
      </c>
      <c r="T50">
        <v>13</v>
      </c>
      <c r="U50">
        <v>5</v>
      </c>
      <c r="V50">
        <v>14</v>
      </c>
      <c r="W50">
        <v>4</v>
      </c>
      <c r="X50">
        <v>11</v>
      </c>
      <c r="Y50" s="7">
        <v>13</v>
      </c>
      <c r="Z50">
        <v>10</v>
      </c>
      <c r="AA50">
        <v>13</v>
      </c>
      <c r="AB50">
        <v>13</v>
      </c>
      <c r="AC50">
        <v>16</v>
      </c>
      <c r="AD50" s="7">
        <v>10</v>
      </c>
      <c r="AE50">
        <v>15</v>
      </c>
      <c r="AF50" s="7">
        <v>12</v>
      </c>
      <c r="AG50">
        <v>14</v>
      </c>
      <c r="AH50">
        <v>11</v>
      </c>
      <c r="AI50" s="7">
        <v>10</v>
      </c>
      <c r="AJ50">
        <v>13</v>
      </c>
      <c r="AK50">
        <v>11</v>
      </c>
      <c r="AL50">
        <v>12</v>
      </c>
      <c r="AM50">
        <v>10</v>
      </c>
      <c r="AN50">
        <v>9</v>
      </c>
      <c r="AO50">
        <v>14</v>
      </c>
      <c r="AP50">
        <v>16</v>
      </c>
      <c r="AQ50">
        <v>12</v>
      </c>
      <c r="AR50">
        <v>12</v>
      </c>
      <c r="AS50">
        <v>8</v>
      </c>
      <c r="AT50">
        <v>9</v>
      </c>
      <c r="AU50">
        <v>10</v>
      </c>
      <c r="AV50">
        <v>12</v>
      </c>
      <c r="AW50" s="7">
        <v>11</v>
      </c>
      <c r="AX50">
        <v>20</v>
      </c>
      <c r="AY50">
        <v>15</v>
      </c>
      <c r="AZ50">
        <v>10</v>
      </c>
      <c r="BA50">
        <v>15</v>
      </c>
      <c r="BB50">
        <v>16</v>
      </c>
      <c r="BC50">
        <v>13</v>
      </c>
      <c r="BD50">
        <v>6</v>
      </c>
      <c r="BE50">
        <v>10</v>
      </c>
      <c r="BF50">
        <v>10</v>
      </c>
      <c r="BG50">
        <v>12</v>
      </c>
      <c r="BH50">
        <v>14</v>
      </c>
      <c r="BI50">
        <v>8</v>
      </c>
      <c r="BJ50">
        <v>17</v>
      </c>
      <c r="BK50">
        <v>11</v>
      </c>
      <c r="BL50">
        <v>13</v>
      </c>
      <c r="BM50">
        <v>5</v>
      </c>
    </row>
    <row r="51" spans="1:65" x14ac:dyDescent="0.3">
      <c r="A51">
        <v>70022583</v>
      </c>
      <c r="B51" t="s">
        <v>36</v>
      </c>
      <c r="C51">
        <v>27</v>
      </c>
      <c r="D51">
        <v>4</v>
      </c>
      <c r="E51">
        <v>2</v>
      </c>
      <c r="F51">
        <v>1</v>
      </c>
      <c r="G51">
        <v>2</v>
      </c>
      <c r="H51">
        <v>3</v>
      </c>
      <c r="I51">
        <v>1</v>
      </c>
      <c r="J51">
        <v>3</v>
      </c>
      <c r="K51">
        <v>1</v>
      </c>
      <c r="L51">
        <v>2</v>
      </c>
      <c r="M51">
        <v>2</v>
      </c>
      <c r="N51">
        <v>1</v>
      </c>
      <c r="O51">
        <v>6</v>
      </c>
      <c r="P51">
        <v>6</v>
      </c>
      <c r="Q51">
        <v>8</v>
      </c>
      <c r="R51">
        <v>13</v>
      </c>
      <c r="S51">
        <v>13</v>
      </c>
      <c r="T51">
        <v>6</v>
      </c>
      <c r="U51">
        <v>13</v>
      </c>
      <c r="V51">
        <v>7</v>
      </c>
      <c r="W51">
        <v>1</v>
      </c>
      <c r="X51">
        <v>4</v>
      </c>
      <c r="Y51" s="7">
        <v>6</v>
      </c>
      <c r="Z51">
        <v>5</v>
      </c>
      <c r="AA51">
        <v>1</v>
      </c>
      <c r="AB51">
        <v>9</v>
      </c>
      <c r="AC51">
        <v>4</v>
      </c>
      <c r="AD51" s="7">
        <v>9</v>
      </c>
      <c r="AE51">
        <v>8</v>
      </c>
      <c r="AF51" s="7">
        <v>9</v>
      </c>
      <c r="AG51">
        <v>6</v>
      </c>
      <c r="AH51">
        <v>7</v>
      </c>
      <c r="AI51" s="7">
        <v>11</v>
      </c>
      <c r="AJ51">
        <v>9</v>
      </c>
      <c r="AK51">
        <v>9</v>
      </c>
      <c r="AL51">
        <v>7</v>
      </c>
      <c r="AM51">
        <v>11</v>
      </c>
      <c r="AN51">
        <v>7</v>
      </c>
      <c r="AO51">
        <v>6</v>
      </c>
      <c r="AP51">
        <v>8</v>
      </c>
      <c r="AQ51">
        <v>13</v>
      </c>
      <c r="AR51">
        <v>12</v>
      </c>
      <c r="AS51">
        <v>7</v>
      </c>
      <c r="AT51">
        <v>7</v>
      </c>
      <c r="AU51">
        <v>16</v>
      </c>
      <c r="AV51">
        <v>12</v>
      </c>
      <c r="AW51" s="7">
        <v>13</v>
      </c>
      <c r="AX51">
        <v>20</v>
      </c>
      <c r="AY51">
        <v>12</v>
      </c>
      <c r="AZ51">
        <v>10</v>
      </c>
      <c r="BA51">
        <v>8</v>
      </c>
      <c r="BB51">
        <v>9</v>
      </c>
      <c r="BC51">
        <v>9</v>
      </c>
      <c r="BD51">
        <v>9</v>
      </c>
      <c r="BE51">
        <v>9</v>
      </c>
      <c r="BF51">
        <v>14</v>
      </c>
      <c r="BG51">
        <v>9</v>
      </c>
      <c r="BH51">
        <v>12</v>
      </c>
      <c r="BI51">
        <v>12</v>
      </c>
      <c r="BJ51">
        <v>12</v>
      </c>
      <c r="BK51">
        <v>9</v>
      </c>
      <c r="BL51">
        <v>20</v>
      </c>
      <c r="BM51">
        <v>4</v>
      </c>
    </row>
    <row r="52" spans="1:65" x14ac:dyDescent="0.3">
      <c r="A52">
        <v>70022955</v>
      </c>
      <c r="B52" t="s">
        <v>37</v>
      </c>
      <c r="C52">
        <v>27</v>
      </c>
      <c r="D52">
        <v>2</v>
      </c>
      <c r="E52">
        <v>3</v>
      </c>
      <c r="F52">
        <v>2</v>
      </c>
      <c r="G52">
        <v>2</v>
      </c>
      <c r="H52">
        <v>1</v>
      </c>
      <c r="I52">
        <v>3</v>
      </c>
      <c r="J52">
        <v>3</v>
      </c>
      <c r="K52">
        <v>1</v>
      </c>
      <c r="L52">
        <v>1</v>
      </c>
      <c r="M52">
        <v>3</v>
      </c>
      <c r="N52">
        <v>3</v>
      </c>
      <c r="O52">
        <v>7</v>
      </c>
      <c r="P52">
        <v>11</v>
      </c>
      <c r="Q52">
        <v>10</v>
      </c>
      <c r="R52">
        <v>7</v>
      </c>
      <c r="S52">
        <v>12</v>
      </c>
      <c r="T52">
        <v>4</v>
      </c>
      <c r="U52">
        <v>10</v>
      </c>
      <c r="V52">
        <v>10</v>
      </c>
      <c r="W52">
        <v>6</v>
      </c>
      <c r="X52">
        <v>6</v>
      </c>
      <c r="Y52" s="7">
        <v>13</v>
      </c>
      <c r="Z52">
        <v>9</v>
      </c>
      <c r="AA52">
        <v>7</v>
      </c>
      <c r="AB52">
        <v>11</v>
      </c>
      <c r="AC52">
        <v>10</v>
      </c>
      <c r="AD52" s="7">
        <v>7</v>
      </c>
      <c r="AE52">
        <v>10</v>
      </c>
      <c r="AF52" s="7">
        <v>10</v>
      </c>
      <c r="AG52">
        <v>10</v>
      </c>
      <c r="AH52">
        <v>6</v>
      </c>
      <c r="AI52" s="7">
        <v>8</v>
      </c>
      <c r="AJ52">
        <v>9</v>
      </c>
      <c r="AK52">
        <v>13</v>
      </c>
      <c r="AL52">
        <v>6</v>
      </c>
      <c r="AM52">
        <v>9</v>
      </c>
      <c r="AN52">
        <v>10</v>
      </c>
      <c r="AO52">
        <v>8</v>
      </c>
      <c r="AP52">
        <v>11</v>
      </c>
      <c r="AQ52">
        <v>12</v>
      </c>
      <c r="AR52">
        <v>12</v>
      </c>
      <c r="AS52">
        <v>11</v>
      </c>
      <c r="AT52">
        <v>10</v>
      </c>
      <c r="AU52">
        <v>20</v>
      </c>
      <c r="AV52">
        <v>14</v>
      </c>
      <c r="AW52" s="7">
        <v>13</v>
      </c>
      <c r="AX52">
        <v>11</v>
      </c>
      <c r="AY52">
        <v>13</v>
      </c>
      <c r="AZ52">
        <v>10</v>
      </c>
      <c r="BA52">
        <v>7</v>
      </c>
      <c r="BB52">
        <v>5</v>
      </c>
      <c r="BC52">
        <v>5</v>
      </c>
      <c r="BD52">
        <v>8</v>
      </c>
      <c r="BE52">
        <v>10</v>
      </c>
      <c r="BF52">
        <v>8</v>
      </c>
      <c r="BG52">
        <v>11</v>
      </c>
      <c r="BH52">
        <v>12</v>
      </c>
      <c r="BI52">
        <v>7</v>
      </c>
      <c r="BJ52">
        <v>7</v>
      </c>
      <c r="BK52">
        <v>13</v>
      </c>
      <c r="BL52">
        <v>12</v>
      </c>
      <c r="BM52">
        <v>2</v>
      </c>
    </row>
    <row r="53" spans="1:65" x14ac:dyDescent="0.3">
      <c r="A53">
        <v>70024090</v>
      </c>
      <c r="B53" t="s">
        <v>38</v>
      </c>
      <c r="C53">
        <v>29</v>
      </c>
      <c r="D53">
        <v>1</v>
      </c>
      <c r="E53">
        <v>3</v>
      </c>
      <c r="F53">
        <v>1</v>
      </c>
      <c r="G53">
        <v>3</v>
      </c>
      <c r="H53">
        <v>3</v>
      </c>
      <c r="I53">
        <v>4</v>
      </c>
      <c r="J53">
        <v>2</v>
      </c>
      <c r="K53">
        <v>3</v>
      </c>
      <c r="L53">
        <v>1</v>
      </c>
      <c r="M53">
        <v>1</v>
      </c>
      <c r="N53">
        <v>2</v>
      </c>
      <c r="O53">
        <v>3</v>
      </c>
      <c r="P53">
        <v>6</v>
      </c>
      <c r="Q53">
        <v>8</v>
      </c>
      <c r="R53">
        <v>6</v>
      </c>
      <c r="S53">
        <v>10</v>
      </c>
      <c r="T53">
        <v>7</v>
      </c>
      <c r="U53">
        <v>10</v>
      </c>
      <c r="V53">
        <v>8</v>
      </c>
      <c r="W53">
        <v>5</v>
      </c>
      <c r="X53">
        <v>12</v>
      </c>
      <c r="Y53" s="7">
        <v>10</v>
      </c>
      <c r="Z53">
        <v>9</v>
      </c>
      <c r="AA53">
        <v>12</v>
      </c>
      <c r="AB53">
        <v>11</v>
      </c>
      <c r="AC53">
        <v>16</v>
      </c>
      <c r="AD53" s="7">
        <v>10</v>
      </c>
      <c r="AE53">
        <v>15</v>
      </c>
      <c r="AF53" s="7">
        <v>7</v>
      </c>
      <c r="AG53">
        <v>15</v>
      </c>
      <c r="AH53">
        <v>7</v>
      </c>
      <c r="AI53" s="7">
        <v>7</v>
      </c>
      <c r="AJ53">
        <v>16</v>
      </c>
      <c r="AK53">
        <v>8</v>
      </c>
      <c r="AL53">
        <v>7</v>
      </c>
      <c r="AM53">
        <v>12</v>
      </c>
      <c r="AN53">
        <v>11</v>
      </c>
      <c r="AO53">
        <v>16</v>
      </c>
      <c r="AP53">
        <v>17</v>
      </c>
      <c r="AQ53">
        <v>13</v>
      </c>
      <c r="AR53">
        <v>14</v>
      </c>
      <c r="AS53">
        <v>13</v>
      </c>
      <c r="AT53">
        <v>9</v>
      </c>
      <c r="AU53">
        <v>20</v>
      </c>
      <c r="AV53">
        <v>12</v>
      </c>
      <c r="AW53" s="7">
        <v>13</v>
      </c>
      <c r="AX53">
        <v>12</v>
      </c>
      <c r="AY53">
        <v>15</v>
      </c>
      <c r="AZ53">
        <v>12</v>
      </c>
      <c r="BA53">
        <v>8</v>
      </c>
      <c r="BB53">
        <v>15</v>
      </c>
      <c r="BC53">
        <v>13</v>
      </c>
      <c r="BD53">
        <v>11</v>
      </c>
      <c r="BE53">
        <v>13</v>
      </c>
      <c r="BF53">
        <v>10</v>
      </c>
      <c r="BG53">
        <v>10</v>
      </c>
      <c r="BH53">
        <v>14</v>
      </c>
      <c r="BI53">
        <v>10</v>
      </c>
      <c r="BJ53">
        <v>12</v>
      </c>
      <c r="BK53">
        <v>11</v>
      </c>
      <c r="BL53">
        <v>8</v>
      </c>
      <c r="BM53">
        <v>9</v>
      </c>
    </row>
    <row r="54" spans="1:65" x14ac:dyDescent="0.3">
      <c r="A54">
        <v>70024242</v>
      </c>
      <c r="B54" t="s">
        <v>39</v>
      </c>
      <c r="C54">
        <v>28</v>
      </c>
      <c r="D54">
        <v>2</v>
      </c>
      <c r="E54">
        <v>3</v>
      </c>
      <c r="F54">
        <v>1</v>
      </c>
      <c r="G54">
        <v>3</v>
      </c>
      <c r="H54">
        <v>1</v>
      </c>
      <c r="I54">
        <v>1</v>
      </c>
      <c r="J54">
        <v>1</v>
      </c>
      <c r="K54">
        <v>3</v>
      </c>
      <c r="L54">
        <v>4</v>
      </c>
      <c r="M54">
        <v>2</v>
      </c>
      <c r="N54">
        <v>2</v>
      </c>
      <c r="O54">
        <v>11</v>
      </c>
      <c r="P54">
        <v>12</v>
      </c>
      <c r="Q54">
        <v>14</v>
      </c>
      <c r="R54">
        <v>10</v>
      </c>
      <c r="S54">
        <v>13</v>
      </c>
      <c r="T54">
        <v>10</v>
      </c>
      <c r="U54">
        <v>4</v>
      </c>
      <c r="V54">
        <v>10</v>
      </c>
      <c r="W54">
        <v>4</v>
      </c>
      <c r="X54">
        <v>5</v>
      </c>
      <c r="Y54" s="7">
        <v>12</v>
      </c>
      <c r="Z54">
        <v>13</v>
      </c>
      <c r="AA54">
        <v>6</v>
      </c>
      <c r="AB54">
        <v>14</v>
      </c>
      <c r="AC54">
        <v>12</v>
      </c>
      <c r="AD54" s="7">
        <v>9</v>
      </c>
      <c r="AE54">
        <v>12</v>
      </c>
      <c r="AF54" s="7">
        <v>12</v>
      </c>
      <c r="AG54">
        <v>7</v>
      </c>
      <c r="AH54">
        <v>13</v>
      </c>
      <c r="AI54" s="7">
        <v>9</v>
      </c>
      <c r="AJ54">
        <v>14</v>
      </c>
      <c r="AK54">
        <v>14</v>
      </c>
      <c r="AL54">
        <v>8</v>
      </c>
      <c r="AM54">
        <v>9</v>
      </c>
      <c r="AN54">
        <v>7</v>
      </c>
      <c r="AO54">
        <v>10</v>
      </c>
      <c r="AP54">
        <v>13</v>
      </c>
      <c r="AQ54">
        <v>13</v>
      </c>
      <c r="AR54">
        <v>12</v>
      </c>
      <c r="AS54">
        <v>12</v>
      </c>
      <c r="AT54">
        <v>7</v>
      </c>
      <c r="AU54">
        <v>10</v>
      </c>
      <c r="AV54">
        <v>11</v>
      </c>
      <c r="AW54" s="7">
        <v>11</v>
      </c>
      <c r="AX54">
        <v>20</v>
      </c>
      <c r="AY54">
        <v>10</v>
      </c>
      <c r="AZ54">
        <v>12</v>
      </c>
      <c r="BA54">
        <v>12</v>
      </c>
      <c r="BB54">
        <v>12</v>
      </c>
      <c r="BC54">
        <v>12</v>
      </c>
      <c r="BD54">
        <v>8</v>
      </c>
      <c r="BE54">
        <v>14</v>
      </c>
      <c r="BF54">
        <v>19</v>
      </c>
      <c r="BG54">
        <v>11</v>
      </c>
      <c r="BH54">
        <v>13</v>
      </c>
      <c r="BI54">
        <v>8</v>
      </c>
      <c r="BJ54">
        <v>14</v>
      </c>
      <c r="BK54">
        <v>7</v>
      </c>
      <c r="BL54">
        <v>9</v>
      </c>
      <c r="BM54">
        <v>10</v>
      </c>
    </row>
    <row r="55" spans="1:65" x14ac:dyDescent="0.3">
      <c r="A55">
        <v>70024335</v>
      </c>
      <c r="B55" t="s">
        <v>40</v>
      </c>
      <c r="C55">
        <v>30</v>
      </c>
      <c r="D55">
        <v>3</v>
      </c>
      <c r="E55">
        <v>2</v>
      </c>
      <c r="F55">
        <v>3</v>
      </c>
      <c r="G55">
        <v>4</v>
      </c>
      <c r="H55">
        <v>4</v>
      </c>
      <c r="I55">
        <v>4</v>
      </c>
      <c r="J55">
        <v>2</v>
      </c>
      <c r="K55">
        <v>2</v>
      </c>
      <c r="L55">
        <v>2</v>
      </c>
      <c r="M55">
        <v>3</v>
      </c>
      <c r="N55">
        <v>4</v>
      </c>
      <c r="O55">
        <v>6</v>
      </c>
      <c r="P55">
        <v>7</v>
      </c>
      <c r="Q55">
        <v>9</v>
      </c>
      <c r="R55">
        <v>7</v>
      </c>
      <c r="S55">
        <v>12</v>
      </c>
      <c r="T55">
        <v>7</v>
      </c>
      <c r="U55">
        <v>7</v>
      </c>
      <c r="V55">
        <v>11</v>
      </c>
      <c r="W55">
        <v>10</v>
      </c>
      <c r="X55">
        <v>7</v>
      </c>
      <c r="Y55" s="7">
        <v>11</v>
      </c>
      <c r="Z55">
        <v>2</v>
      </c>
      <c r="AA55">
        <v>8</v>
      </c>
      <c r="AB55">
        <v>13</v>
      </c>
      <c r="AC55">
        <v>13</v>
      </c>
      <c r="AD55" s="7">
        <v>10</v>
      </c>
      <c r="AE55">
        <v>10</v>
      </c>
      <c r="AF55" s="7">
        <v>11</v>
      </c>
      <c r="AG55">
        <v>12</v>
      </c>
      <c r="AH55">
        <v>10</v>
      </c>
      <c r="AI55" s="7">
        <v>8</v>
      </c>
      <c r="AJ55">
        <v>7</v>
      </c>
      <c r="AK55">
        <v>8</v>
      </c>
      <c r="AL55">
        <v>6</v>
      </c>
      <c r="AM55">
        <v>8</v>
      </c>
      <c r="AN55">
        <v>9</v>
      </c>
      <c r="AO55">
        <v>12</v>
      </c>
      <c r="AP55">
        <v>13</v>
      </c>
      <c r="AQ55">
        <v>12</v>
      </c>
      <c r="AR55">
        <v>14</v>
      </c>
      <c r="AS55">
        <v>10</v>
      </c>
      <c r="AT55">
        <v>7</v>
      </c>
      <c r="AU55">
        <v>12</v>
      </c>
      <c r="AV55">
        <v>10</v>
      </c>
      <c r="AW55" s="7">
        <v>10</v>
      </c>
      <c r="AX55">
        <v>20</v>
      </c>
      <c r="AY55">
        <v>10</v>
      </c>
      <c r="AZ55">
        <v>12</v>
      </c>
      <c r="BA55">
        <v>9</v>
      </c>
      <c r="BB55">
        <v>10</v>
      </c>
      <c r="BC55">
        <v>9</v>
      </c>
      <c r="BD55">
        <v>5</v>
      </c>
      <c r="BE55">
        <v>9</v>
      </c>
      <c r="BF55">
        <v>15</v>
      </c>
      <c r="BG55">
        <v>11</v>
      </c>
      <c r="BH55">
        <v>8</v>
      </c>
      <c r="BI55">
        <v>11</v>
      </c>
      <c r="BJ55">
        <v>14</v>
      </c>
      <c r="BK55">
        <v>7</v>
      </c>
      <c r="BL55">
        <v>14</v>
      </c>
      <c r="BM55">
        <v>2</v>
      </c>
    </row>
    <row r="56" spans="1:65" x14ac:dyDescent="0.3">
      <c r="A56">
        <v>70024480</v>
      </c>
      <c r="B56" t="s">
        <v>41</v>
      </c>
      <c r="C56">
        <v>25</v>
      </c>
      <c r="D56">
        <v>11</v>
      </c>
      <c r="E56">
        <v>11</v>
      </c>
      <c r="F56">
        <v>10</v>
      </c>
      <c r="G56">
        <v>11</v>
      </c>
      <c r="H56">
        <v>13</v>
      </c>
      <c r="I56">
        <v>10</v>
      </c>
      <c r="J56">
        <v>14</v>
      </c>
      <c r="K56">
        <v>16</v>
      </c>
      <c r="L56">
        <v>13</v>
      </c>
      <c r="M56">
        <v>15</v>
      </c>
      <c r="N56">
        <v>11</v>
      </c>
      <c r="O56">
        <v>4</v>
      </c>
      <c r="P56">
        <v>3</v>
      </c>
      <c r="Q56">
        <v>2</v>
      </c>
      <c r="R56">
        <v>1</v>
      </c>
      <c r="S56">
        <v>5</v>
      </c>
      <c r="T56">
        <v>6</v>
      </c>
      <c r="U56">
        <v>5</v>
      </c>
      <c r="V56">
        <v>3</v>
      </c>
      <c r="W56">
        <v>2</v>
      </c>
      <c r="X56">
        <v>1</v>
      </c>
      <c r="Y56" s="7">
        <v>7</v>
      </c>
      <c r="Z56">
        <v>3</v>
      </c>
      <c r="AA56">
        <v>3</v>
      </c>
      <c r="AB56">
        <v>10</v>
      </c>
      <c r="AC56">
        <v>12</v>
      </c>
      <c r="AD56" s="7">
        <v>10</v>
      </c>
      <c r="AE56">
        <v>11</v>
      </c>
      <c r="AF56" s="7">
        <v>11</v>
      </c>
      <c r="AG56">
        <v>12</v>
      </c>
      <c r="AH56">
        <v>8</v>
      </c>
      <c r="AI56" s="7">
        <v>11</v>
      </c>
      <c r="AJ56">
        <v>10</v>
      </c>
      <c r="AK56">
        <v>8</v>
      </c>
      <c r="AL56">
        <v>10</v>
      </c>
      <c r="AM56">
        <v>8</v>
      </c>
      <c r="AN56">
        <v>11</v>
      </c>
      <c r="AO56">
        <v>14</v>
      </c>
      <c r="AP56">
        <v>14</v>
      </c>
      <c r="AQ56">
        <v>12</v>
      </c>
      <c r="AR56">
        <v>12</v>
      </c>
      <c r="AS56">
        <v>10</v>
      </c>
      <c r="AT56">
        <v>13</v>
      </c>
      <c r="AU56">
        <v>20</v>
      </c>
      <c r="AV56">
        <v>10</v>
      </c>
      <c r="AW56" s="7">
        <v>11</v>
      </c>
      <c r="AX56">
        <v>10</v>
      </c>
      <c r="AY56">
        <v>12</v>
      </c>
      <c r="AZ56">
        <v>11</v>
      </c>
      <c r="BA56">
        <v>11</v>
      </c>
      <c r="BB56">
        <v>7</v>
      </c>
      <c r="BC56">
        <v>11</v>
      </c>
      <c r="BD56">
        <v>6</v>
      </c>
      <c r="BE56">
        <v>11</v>
      </c>
      <c r="BF56">
        <v>10</v>
      </c>
      <c r="BG56">
        <v>10</v>
      </c>
      <c r="BH56">
        <v>12</v>
      </c>
      <c r="BI56">
        <v>12</v>
      </c>
      <c r="BJ56">
        <v>12</v>
      </c>
      <c r="BK56">
        <v>8</v>
      </c>
      <c r="BL56">
        <v>9</v>
      </c>
      <c r="BM56">
        <v>6</v>
      </c>
    </row>
    <row r="57" spans="1:65" x14ac:dyDescent="0.3">
      <c r="A57">
        <v>70024655</v>
      </c>
      <c r="B57" t="s">
        <v>42</v>
      </c>
      <c r="C57">
        <v>27</v>
      </c>
      <c r="D57">
        <v>3</v>
      </c>
      <c r="E57">
        <v>3</v>
      </c>
      <c r="F57">
        <v>3</v>
      </c>
      <c r="G57">
        <v>1</v>
      </c>
      <c r="H57">
        <v>4</v>
      </c>
      <c r="I57">
        <v>1</v>
      </c>
      <c r="J57">
        <v>3</v>
      </c>
      <c r="K57">
        <v>1</v>
      </c>
      <c r="L57">
        <v>2</v>
      </c>
      <c r="M57">
        <v>4</v>
      </c>
      <c r="N57">
        <v>2</v>
      </c>
      <c r="O57">
        <v>7</v>
      </c>
      <c r="P57">
        <v>8</v>
      </c>
      <c r="Q57">
        <v>10</v>
      </c>
      <c r="R57">
        <v>13</v>
      </c>
      <c r="S57">
        <v>12</v>
      </c>
      <c r="T57">
        <v>8</v>
      </c>
      <c r="U57">
        <v>13</v>
      </c>
      <c r="V57">
        <v>12</v>
      </c>
      <c r="W57">
        <v>7</v>
      </c>
      <c r="X57">
        <v>10</v>
      </c>
      <c r="Y57" s="7">
        <v>12</v>
      </c>
      <c r="Z57">
        <v>5</v>
      </c>
      <c r="AA57">
        <v>11</v>
      </c>
      <c r="AB57">
        <v>12</v>
      </c>
      <c r="AC57">
        <v>14</v>
      </c>
      <c r="AD57" s="7">
        <v>13</v>
      </c>
      <c r="AE57">
        <v>17</v>
      </c>
      <c r="AF57" s="7">
        <v>13</v>
      </c>
      <c r="AG57">
        <v>13</v>
      </c>
      <c r="AH57">
        <v>11</v>
      </c>
      <c r="AI57" s="7">
        <v>10</v>
      </c>
      <c r="AJ57">
        <v>10</v>
      </c>
      <c r="AK57">
        <v>10</v>
      </c>
      <c r="AL57">
        <v>8</v>
      </c>
      <c r="AM57">
        <v>15</v>
      </c>
      <c r="AN57">
        <v>8</v>
      </c>
      <c r="AO57">
        <v>12</v>
      </c>
      <c r="AP57">
        <v>15</v>
      </c>
      <c r="AQ57">
        <v>11</v>
      </c>
      <c r="AR57">
        <v>11</v>
      </c>
      <c r="AS57">
        <v>12</v>
      </c>
      <c r="AT57">
        <v>12</v>
      </c>
      <c r="AU57">
        <v>10</v>
      </c>
      <c r="AV57">
        <v>13</v>
      </c>
      <c r="AW57" s="7">
        <v>13</v>
      </c>
      <c r="AX57">
        <v>20</v>
      </c>
      <c r="AY57">
        <v>13</v>
      </c>
      <c r="AZ57">
        <v>12</v>
      </c>
      <c r="BA57">
        <v>12</v>
      </c>
      <c r="BB57">
        <v>11</v>
      </c>
      <c r="BC57">
        <v>12</v>
      </c>
      <c r="BD57">
        <v>10</v>
      </c>
      <c r="BE57">
        <v>10</v>
      </c>
      <c r="BF57">
        <v>16</v>
      </c>
      <c r="BG57">
        <v>14</v>
      </c>
      <c r="BH57">
        <v>10</v>
      </c>
      <c r="BI57">
        <v>7</v>
      </c>
      <c r="BJ57">
        <v>13</v>
      </c>
      <c r="BK57">
        <v>8</v>
      </c>
      <c r="BL57">
        <v>10</v>
      </c>
      <c r="BM57">
        <v>12</v>
      </c>
    </row>
    <row r="58" spans="1:65" x14ac:dyDescent="0.3">
      <c r="A58">
        <v>70031727</v>
      </c>
      <c r="B58" t="s">
        <v>43</v>
      </c>
      <c r="C58">
        <v>25</v>
      </c>
      <c r="D58">
        <v>3</v>
      </c>
      <c r="E58">
        <v>1</v>
      </c>
      <c r="F58">
        <v>3</v>
      </c>
      <c r="G58">
        <v>2</v>
      </c>
      <c r="H58">
        <v>2</v>
      </c>
      <c r="I58">
        <v>2</v>
      </c>
      <c r="J58">
        <v>3</v>
      </c>
      <c r="K58">
        <v>3</v>
      </c>
      <c r="L58">
        <v>1</v>
      </c>
      <c r="M58">
        <v>2</v>
      </c>
      <c r="N58">
        <v>3</v>
      </c>
      <c r="O58">
        <v>7</v>
      </c>
      <c r="P58">
        <v>8</v>
      </c>
      <c r="Q58">
        <v>10</v>
      </c>
      <c r="R58">
        <v>5</v>
      </c>
      <c r="S58">
        <v>11</v>
      </c>
      <c r="T58">
        <v>5</v>
      </c>
      <c r="U58">
        <v>9</v>
      </c>
      <c r="V58">
        <v>6</v>
      </c>
      <c r="W58">
        <v>9</v>
      </c>
      <c r="X58">
        <v>14</v>
      </c>
      <c r="Y58" s="7">
        <v>11</v>
      </c>
      <c r="Z58">
        <v>10</v>
      </c>
      <c r="AA58">
        <v>15</v>
      </c>
      <c r="AB58">
        <v>11</v>
      </c>
      <c r="AC58">
        <v>19</v>
      </c>
      <c r="AD58" s="7">
        <v>13</v>
      </c>
      <c r="AE58">
        <v>18</v>
      </c>
      <c r="AF58" s="7">
        <v>10</v>
      </c>
      <c r="AG58">
        <v>15</v>
      </c>
      <c r="AH58">
        <v>8</v>
      </c>
      <c r="AI58" s="7">
        <v>10</v>
      </c>
      <c r="AJ58">
        <v>12</v>
      </c>
      <c r="AK58">
        <v>5</v>
      </c>
      <c r="AL58">
        <v>13</v>
      </c>
      <c r="AM58">
        <v>9</v>
      </c>
      <c r="AN58">
        <v>12</v>
      </c>
      <c r="AO58">
        <v>17</v>
      </c>
      <c r="AP58">
        <v>19</v>
      </c>
      <c r="AQ58">
        <v>12</v>
      </c>
      <c r="AR58">
        <v>12</v>
      </c>
      <c r="AS58">
        <v>16</v>
      </c>
      <c r="AT58">
        <v>9</v>
      </c>
      <c r="AU58">
        <v>10</v>
      </c>
      <c r="AV58">
        <v>13</v>
      </c>
      <c r="AW58" s="7">
        <v>13</v>
      </c>
      <c r="AX58">
        <v>20</v>
      </c>
      <c r="AY58">
        <v>15</v>
      </c>
      <c r="AZ58">
        <v>14</v>
      </c>
      <c r="BA58">
        <v>17</v>
      </c>
      <c r="BB58">
        <v>15</v>
      </c>
      <c r="BC58">
        <v>10</v>
      </c>
      <c r="BD58">
        <v>6</v>
      </c>
      <c r="BE58">
        <v>12</v>
      </c>
      <c r="BF58">
        <v>18</v>
      </c>
      <c r="BG58">
        <v>12</v>
      </c>
      <c r="BH58">
        <v>18</v>
      </c>
      <c r="BI58">
        <v>10</v>
      </c>
      <c r="BJ58">
        <v>14</v>
      </c>
      <c r="BK58">
        <v>10</v>
      </c>
      <c r="BL58">
        <v>11</v>
      </c>
      <c r="BM58">
        <v>3</v>
      </c>
    </row>
    <row r="59" spans="1:65" x14ac:dyDescent="0.3">
      <c r="A59">
        <v>70032520</v>
      </c>
      <c r="B59" t="s">
        <v>44</v>
      </c>
      <c r="C59">
        <v>26</v>
      </c>
      <c r="D59">
        <v>4</v>
      </c>
      <c r="E59">
        <v>2</v>
      </c>
      <c r="F59">
        <v>2</v>
      </c>
      <c r="G59">
        <v>3</v>
      </c>
      <c r="H59">
        <v>2</v>
      </c>
      <c r="I59">
        <v>1</v>
      </c>
      <c r="J59">
        <v>3</v>
      </c>
      <c r="K59">
        <v>2</v>
      </c>
      <c r="L59">
        <v>2</v>
      </c>
      <c r="M59">
        <v>2</v>
      </c>
      <c r="N59">
        <v>2</v>
      </c>
      <c r="O59">
        <v>6</v>
      </c>
      <c r="P59">
        <v>6</v>
      </c>
      <c r="Q59">
        <v>10</v>
      </c>
      <c r="R59">
        <v>14</v>
      </c>
      <c r="S59">
        <v>9</v>
      </c>
      <c r="T59">
        <v>14</v>
      </c>
      <c r="U59">
        <v>13</v>
      </c>
      <c r="V59">
        <v>11</v>
      </c>
      <c r="W59">
        <v>4</v>
      </c>
      <c r="X59">
        <v>5</v>
      </c>
      <c r="Y59" s="7">
        <v>9</v>
      </c>
      <c r="Z59">
        <v>10</v>
      </c>
      <c r="AA59">
        <v>4</v>
      </c>
      <c r="AB59">
        <v>10</v>
      </c>
      <c r="AC59">
        <v>10</v>
      </c>
      <c r="AD59" s="7">
        <v>7</v>
      </c>
      <c r="AE59">
        <v>7</v>
      </c>
      <c r="AF59" s="7">
        <v>10</v>
      </c>
      <c r="AG59">
        <v>13</v>
      </c>
      <c r="AH59">
        <v>5</v>
      </c>
      <c r="AI59" s="7">
        <v>9</v>
      </c>
      <c r="AJ59">
        <v>10</v>
      </c>
      <c r="AK59">
        <v>8</v>
      </c>
      <c r="AL59">
        <v>4</v>
      </c>
      <c r="AM59">
        <v>13</v>
      </c>
      <c r="AN59">
        <v>5</v>
      </c>
      <c r="AO59">
        <v>7</v>
      </c>
      <c r="AP59">
        <v>9</v>
      </c>
      <c r="AQ59">
        <v>12</v>
      </c>
      <c r="AR59">
        <v>10</v>
      </c>
      <c r="AS59">
        <v>11</v>
      </c>
      <c r="AT59">
        <v>15</v>
      </c>
      <c r="AU59">
        <v>10</v>
      </c>
      <c r="AV59">
        <v>13</v>
      </c>
      <c r="AW59" s="7">
        <v>10</v>
      </c>
      <c r="AX59">
        <v>20</v>
      </c>
      <c r="AY59">
        <v>9</v>
      </c>
      <c r="AZ59">
        <v>13</v>
      </c>
      <c r="BA59">
        <v>15</v>
      </c>
      <c r="BB59">
        <v>15</v>
      </c>
      <c r="BC59">
        <v>10</v>
      </c>
      <c r="BD59">
        <v>10</v>
      </c>
      <c r="BE59">
        <v>7</v>
      </c>
      <c r="BF59">
        <v>17</v>
      </c>
      <c r="BG59">
        <v>15</v>
      </c>
      <c r="BH59">
        <v>7</v>
      </c>
      <c r="BI59">
        <v>12</v>
      </c>
      <c r="BJ59">
        <v>10</v>
      </c>
      <c r="BK59">
        <v>7</v>
      </c>
      <c r="BL59">
        <v>10</v>
      </c>
      <c r="BM59">
        <v>10</v>
      </c>
    </row>
    <row r="60" spans="1:65" x14ac:dyDescent="0.3">
      <c r="A60">
        <v>70032533</v>
      </c>
      <c r="B60" t="s">
        <v>45</v>
      </c>
      <c r="C60">
        <v>26</v>
      </c>
      <c r="D60">
        <v>3</v>
      </c>
      <c r="E60">
        <v>3</v>
      </c>
      <c r="F60">
        <v>3</v>
      </c>
      <c r="G60">
        <v>2</v>
      </c>
      <c r="H60">
        <v>1</v>
      </c>
      <c r="I60">
        <v>1</v>
      </c>
      <c r="J60">
        <v>1</v>
      </c>
      <c r="K60">
        <v>1</v>
      </c>
      <c r="L60">
        <v>1</v>
      </c>
      <c r="M60">
        <v>2</v>
      </c>
      <c r="N60">
        <v>2</v>
      </c>
      <c r="O60">
        <v>12</v>
      </c>
      <c r="P60">
        <v>12</v>
      </c>
      <c r="Q60">
        <v>12</v>
      </c>
      <c r="R60">
        <v>12</v>
      </c>
      <c r="S60">
        <v>13</v>
      </c>
      <c r="T60">
        <v>12</v>
      </c>
      <c r="U60">
        <v>6</v>
      </c>
      <c r="V60">
        <v>12</v>
      </c>
      <c r="W60">
        <v>8</v>
      </c>
      <c r="X60">
        <v>9</v>
      </c>
      <c r="Y60" s="7">
        <v>12</v>
      </c>
      <c r="Z60">
        <v>8</v>
      </c>
      <c r="AA60">
        <v>12</v>
      </c>
      <c r="AB60">
        <v>13</v>
      </c>
      <c r="AC60">
        <v>15</v>
      </c>
      <c r="AD60" s="7">
        <v>10</v>
      </c>
      <c r="AE60">
        <v>12</v>
      </c>
      <c r="AF60" s="7">
        <v>12</v>
      </c>
      <c r="AG60">
        <v>13</v>
      </c>
      <c r="AH60">
        <v>8</v>
      </c>
      <c r="AI60" s="7">
        <v>10</v>
      </c>
      <c r="AJ60">
        <v>10</v>
      </c>
      <c r="AK60">
        <v>10</v>
      </c>
      <c r="AL60">
        <v>5</v>
      </c>
      <c r="AM60">
        <v>12</v>
      </c>
      <c r="AN60">
        <v>10</v>
      </c>
      <c r="AO60">
        <v>15</v>
      </c>
      <c r="AP60">
        <v>15</v>
      </c>
      <c r="AQ60">
        <v>15</v>
      </c>
      <c r="AR60">
        <v>14</v>
      </c>
      <c r="AS60">
        <v>10</v>
      </c>
      <c r="AT60">
        <v>8</v>
      </c>
      <c r="AU60">
        <v>20</v>
      </c>
      <c r="AV60">
        <v>13</v>
      </c>
      <c r="AW60" s="7">
        <v>15</v>
      </c>
      <c r="AX60">
        <v>10</v>
      </c>
      <c r="AY60">
        <v>14</v>
      </c>
      <c r="AZ60">
        <v>10</v>
      </c>
      <c r="BA60">
        <v>12</v>
      </c>
      <c r="BB60">
        <v>6</v>
      </c>
      <c r="BC60">
        <v>10</v>
      </c>
      <c r="BD60">
        <v>7</v>
      </c>
      <c r="BE60">
        <v>12</v>
      </c>
      <c r="BF60">
        <v>10</v>
      </c>
      <c r="BG60">
        <v>5</v>
      </c>
      <c r="BH60">
        <v>11</v>
      </c>
      <c r="BI60">
        <v>7</v>
      </c>
      <c r="BJ60">
        <v>14</v>
      </c>
      <c r="BK60">
        <v>13</v>
      </c>
      <c r="BL60">
        <v>13</v>
      </c>
      <c r="BM60">
        <v>2</v>
      </c>
    </row>
    <row r="61" spans="1:65" x14ac:dyDescent="0.3">
      <c r="A61">
        <v>70032844</v>
      </c>
      <c r="B61" t="s">
        <v>46</v>
      </c>
      <c r="C61">
        <v>27</v>
      </c>
      <c r="D61">
        <v>1</v>
      </c>
      <c r="E61">
        <v>3</v>
      </c>
      <c r="F61">
        <v>2</v>
      </c>
      <c r="G61">
        <v>3</v>
      </c>
      <c r="H61">
        <v>3</v>
      </c>
      <c r="I61">
        <v>1</v>
      </c>
      <c r="J61">
        <v>3</v>
      </c>
      <c r="K61">
        <v>2</v>
      </c>
      <c r="L61">
        <v>2</v>
      </c>
      <c r="M61">
        <v>1</v>
      </c>
      <c r="N61">
        <v>2</v>
      </c>
      <c r="O61">
        <v>6</v>
      </c>
      <c r="P61">
        <v>9</v>
      </c>
      <c r="Q61">
        <v>11</v>
      </c>
      <c r="R61">
        <v>8</v>
      </c>
      <c r="S61">
        <v>6</v>
      </c>
      <c r="T61">
        <v>3</v>
      </c>
      <c r="U61">
        <v>3</v>
      </c>
      <c r="V61">
        <v>8</v>
      </c>
      <c r="W61">
        <v>9</v>
      </c>
      <c r="X61">
        <v>10</v>
      </c>
      <c r="Y61" s="7">
        <v>11</v>
      </c>
      <c r="Z61">
        <v>3</v>
      </c>
      <c r="AA61">
        <v>10</v>
      </c>
      <c r="AB61">
        <v>9</v>
      </c>
      <c r="AC61">
        <v>17</v>
      </c>
      <c r="AD61" s="7">
        <v>7</v>
      </c>
      <c r="AE61">
        <v>11</v>
      </c>
      <c r="AF61" s="7">
        <v>7</v>
      </c>
      <c r="AG61">
        <v>12</v>
      </c>
      <c r="AH61">
        <v>6</v>
      </c>
      <c r="AI61" s="7">
        <v>8</v>
      </c>
      <c r="AJ61">
        <v>16</v>
      </c>
      <c r="AK61">
        <v>8</v>
      </c>
      <c r="AL61">
        <v>5</v>
      </c>
      <c r="AM61">
        <v>6</v>
      </c>
      <c r="AN61">
        <v>5</v>
      </c>
      <c r="AO61">
        <v>10</v>
      </c>
      <c r="AP61">
        <v>15</v>
      </c>
      <c r="AQ61">
        <v>13</v>
      </c>
      <c r="AR61">
        <v>13</v>
      </c>
      <c r="AS61">
        <v>12</v>
      </c>
      <c r="AT61">
        <v>7</v>
      </c>
      <c r="AU61">
        <v>12</v>
      </c>
      <c r="AV61">
        <v>15</v>
      </c>
      <c r="AW61" s="7">
        <v>13</v>
      </c>
      <c r="AX61">
        <v>20</v>
      </c>
      <c r="AY61">
        <v>12</v>
      </c>
      <c r="AZ61">
        <v>10</v>
      </c>
      <c r="BA61">
        <v>11</v>
      </c>
      <c r="BB61">
        <v>13</v>
      </c>
      <c r="BC61">
        <v>12</v>
      </c>
      <c r="BD61">
        <v>10</v>
      </c>
      <c r="BE61">
        <v>19</v>
      </c>
      <c r="BF61">
        <v>18</v>
      </c>
      <c r="BG61">
        <v>7</v>
      </c>
      <c r="BH61">
        <v>13</v>
      </c>
      <c r="BI61">
        <v>6</v>
      </c>
      <c r="BJ61">
        <v>11</v>
      </c>
      <c r="BK61">
        <v>10</v>
      </c>
      <c r="BL61">
        <v>9</v>
      </c>
      <c r="BM61">
        <v>6</v>
      </c>
    </row>
    <row r="62" spans="1:65" x14ac:dyDescent="0.3">
      <c r="A62">
        <v>70036307</v>
      </c>
      <c r="B62" t="s">
        <v>47</v>
      </c>
      <c r="C62">
        <v>26</v>
      </c>
      <c r="D62">
        <v>2</v>
      </c>
      <c r="E62">
        <v>2</v>
      </c>
      <c r="F62">
        <v>2</v>
      </c>
      <c r="G62">
        <v>3</v>
      </c>
      <c r="H62">
        <v>2</v>
      </c>
      <c r="I62">
        <v>2</v>
      </c>
      <c r="J62">
        <v>2</v>
      </c>
      <c r="K62">
        <v>2</v>
      </c>
      <c r="L62">
        <v>2</v>
      </c>
      <c r="M62">
        <v>3</v>
      </c>
      <c r="N62">
        <v>3</v>
      </c>
      <c r="O62">
        <v>5</v>
      </c>
      <c r="P62">
        <v>5</v>
      </c>
      <c r="Q62">
        <v>9</v>
      </c>
      <c r="R62">
        <v>6</v>
      </c>
      <c r="S62">
        <v>10</v>
      </c>
      <c r="T62">
        <v>5</v>
      </c>
      <c r="U62">
        <v>10</v>
      </c>
      <c r="V62">
        <v>10</v>
      </c>
      <c r="W62">
        <v>5</v>
      </c>
      <c r="X62">
        <v>10</v>
      </c>
      <c r="Y62" s="7">
        <v>11</v>
      </c>
      <c r="Z62">
        <v>8</v>
      </c>
      <c r="AA62">
        <v>12</v>
      </c>
      <c r="AB62">
        <v>12</v>
      </c>
      <c r="AC62">
        <v>14</v>
      </c>
      <c r="AD62" s="7">
        <v>11</v>
      </c>
      <c r="AE62">
        <v>13</v>
      </c>
      <c r="AF62" s="7">
        <v>10</v>
      </c>
      <c r="AG62">
        <v>10</v>
      </c>
      <c r="AH62">
        <v>8</v>
      </c>
      <c r="AI62" s="7">
        <v>11</v>
      </c>
      <c r="AJ62">
        <v>14</v>
      </c>
      <c r="AK62">
        <v>8</v>
      </c>
      <c r="AL62">
        <v>10</v>
      </c>
      <c r="AM62">
        <v>10</v>
      </c>
      <c r="AN62">
        <v>10</v>
      </c>
      <c r="AO62">
        <v>13</v>
      </c>
      <c r="AP62">
        <v>12</v>
      </c>
      <c r="AQ62">
        <v>11</v>
      </c>
      <c r="AR62">
        <v>12</v>
      </c>
      <c r="AS62">
        <v>12</v>
      </c>
      <c r="AT62">
        <v>10</v>
      </c>
      <c r="AU62">
        <v>10</v>
      </c>
      <c r="AV62">
        <v>14</v>
      </c>
      <c r="AW62" s="7">
        <v>12</v>
      </c>
      <c r="AX62">
        <v>20</v>
      </c>
      <c r="AY62">
        <v>12</v>
      </c>
      <c r="AZ62">
        <v>12</v>
      </c>
      <c r="BA62">
        <v>11</v>
      </c>
      <c r="BB62">
        <v>13</v>
      </c>
      <c r="BC62">
        <v>14</v>
      </c>
      <c r="BD62">
        <v>7</v>
      </c>
      <c r="BE62">
        <v>6</v>
      </c>
      <c r="BF62">
        <v>9</v>
      </c>
      <c r="BG62">
        <v>5</v>
      </c>
      <c r="BH62">
        <v>13</v>
      </c>
      <c r="BI62">
        <v>10</v>
      </c>
      <c r="BJ62">
        <v>10</v>
      </c>
      <c r="BK62">
        <v>10</v>
      </c>
      <c r="BL62">
        <v>10</v>
      </c>
      <c r="BM62">
        <v>1</v>
      </c>
    </row>
    <row r="63" spans="1:65" x14ac:dyDescent="0.3">
      <c r="A63">
        <v>70036358</v>
      </c>
      <c r="B63" t="s">
        <v>48</v>
      </c>
      <c r="C63">
        <v>24</v>
      </c>
      <c r="D63">
        <v>1</v>
      </c>
      <c r="E63">
        <v>3</v>
      </c>
      <c r="F63">
        <v>1</v>
      </c>
      <c r="G63">
        <v>2</v>
      </c>
      <c r="H63">
        <v>2</v>
      </c>
      <c r="I63">
        <v>2</v>
      </c>
      <c r="J63">
        <v>2</v>
      </c>
      <c r="K63">
        <v>1</v>
      </c>
      <c r="L63">
        <v>1</v>
      </c>
      <c r="M63">
        <v>3</v>
      </c>
      <c r="N63">
        <v>3</v>
      </c>
      <c r="O63">
        <v>7</v>
      </c>
      <c r="P63">
        <v>10</v>
      </c>
      <c r="Q63">
        <v>9</v>
      </c>
      <c r="R63">
        <v>5</v>
      </c>
      <c r="S63">
        <v>11</v>
      </c>
      <c r="T63">
        <v>7</v>
      </c>
      <c r="U63">
        <v>10</v>
      </c>
      <c r="V63">
        <v>6</v>
      </c>
      <c r="W63">
        <v>11</v>
      </c>
      <c r="X63">
        <v>9</v>
      </c>
      <c r="Y63" s="7">
        <v>11</v>
      </c>
      <c r="Z63">
        <v>3</v>
      </c>
      <c r="AA63">
        <v>10</v>
      </c>
      <c r="AB63">
        <v>12</v>
      </c>
      <c r="AC63">
        <v>13</v>
      </c>
      <c r="AD63" s="7">
        <v>11</v>
      </c>
      <c r="AE63">
        <v>13</v>
      </c>
      <c r="AF63" s="7">
        <v>12</v>
      </c>
      <c r="AG63">
        <v>11</v>
      </c>
      <c r="AH63">
        <v>10</v>
      </c>
      <c r="AI63" s="7">
        <v>11</v>
      </c>
      <c r="AJ63">
        <v>11</v>
      </c>
      <c r="AK63">
        <v>10</v>
      </c>
      <c r="AL63">
        <v>5</v>
      </c>
      <c r="AM63">
        <v>11</v>
      </c>
      <c r="AN63">
        <v>10</v>
      </c>
      <c r="AO63">
        <v>13</v>
      </c>
      <c r="AP63">
        <v>12</v>
      </c>
      <c r="AQ63">
        <v>10</v>
      </c>
      <c r="AR63">
        <v>11</v>
      </c>
      <c r="AS63">
        <v>14</v>
      </c>
      <c r="AT63">
        <v>14</v>
      </c>
      <c r="AU63">
        <v>20</v>
      </c>
      <c r="AV63">
        <v>13</v>
      </c>
      <c r="AW63" s="7">
        <v>13</v>
      </c>
      <c r="AX63">
        <v>11</v>
      </c>
      <c r="AY63">
        <v>12</v>
      </c>
      <c r="AZ63">
        <v>13</v>
      </c>
      <c r="BA63">
        <v>14</v>
      </c>
      <c r="BB63">
        <v>10</v>
      </c>
      <c r="BC63">
        <v>6</v>
      </c>
      <c r="BD63">
        <v>10</v>
      </c>
      <c r="BE63">
        <v>14</v>
      </c>
      <c r="BF63">
        <v>11</v>
      </c>
      <c r="BG63">
        <v>14</v>
      </c>
      <c r="BH63">
        <v>8</v>
      </c>
      <c r="BI63">
        <v>10</v>
      </c>
      <c r="BJ63">
        <v>10</v>
      </c>
      <c r="BK63">
        <v>13</v>
      </c>
      <c r="BL63">
        <v>12</v>
      </c>
      <c r="BM63">
        <v>5</v>
      </c>
    </row>
    <row r="64" spans="1:65" x14ac:dyDescent="0.3">
      <c r="A64">
        <v>70036506</v>
      </c>
      <c r="B64" t="s">
        <v>49</v>
      </c>
      <c r="C64">
        <v>26</v>
      </c>
      <c r="D64">
        <v>3</v>
      </c>
      <c r="E64">
        <v>3</v>
      </c>
      <c r="F64">
        <v>3</v>
      </c>
      <c r="G64">
        <v>1</v>
      </c>
      <c r="H64">
        <v>3</v>
      </c>
      <c r="I64">
        <v>1</v>
      </c>
      <c r="J64">
        <v>2</v>
      </c>
      <c r="K64">
        <v>1</v>
      </c>
      <c r="L64">
        <v>3</v>
      </c>
      <c r="M64">
        <v>1</v>
      </c>
      <c r="N64">
        <v>3</v>
      </c>
      <c r="O64">
        <v>2</v>
      </c>
      <c r="P64">
        <v>1</v>
      </c>
      <c r="Q64">
        <v>6</v>
      </c>
      <c r="R64">
        <v>3</v>
      </c>
      <c r="S64">
        <v>7</v>
      </c>
      <c r="T64">
        <v>1</v>
      </c>
      <c r="U64">
        <v>12</v>
      </c>
      <c r="V64">
        <v>3</v>
      </c>
      <c r="W64">
        <v>4</v>
      </c>
      <c r="X64">
        <v>14</v>
      </c>
      <c r="Y64" s="7">
        <v>8</v>
      </c>
      <c r="Z64">
        <v>7</v>
      </c>
      <c r="AA64">
        <v>11</v>
      </c>
      <c r="AB64">
        <v>6</v>
      </c>
      <c r="AC64">
        <v>18</v>
      </c>
      <c r="AD64" s="7">
        <v>11</v>
      </c>
      <c r="AE64">
        <v>16</v>
      </c>
      <c r="AF64" s="7">
        <v>8</v>
      </c>
      <c r="AG64">
        <v>12</v>
      </c>
      <c r="AH64">
        <v>5</v>
      </c>
      <c r="AI64" s="7">
        <v>6</v>
      </c>
      <c r="AJ64">
        <v>18</v>
      </c>
      <c r="AK64">
        <v>9</v>
      </c>
      <c r="AL64">
        <v>10</v>
      </c>
      <c r="AM64">
        <v>7</v>
      </c>
      <c r="AN64">
        <v>11</v>
      </c>
      <c r="AO64">
        <v>9</v>
      </c>
      <c r="AP64">
        <v>12</v>
      </c>
      <c r="AQ64">
        <v>12</v>
      </c>
      <c r="AR64">
        <v>13</v>
      </c>
      <c r="AS64">
        <v>11</v>
      </c>
      <c r="AT64">
        <v>13</v>
      </c>
      <c r="AU64">
        <v>20</v>
      </c>
      <c r="AV64">
        <v>12</v>
      </c>
      <c r="AW64" s="7">
        <v>12</v>
      </c>
      <c r="AX64">
        <v>14</v>
      </c>
      <c r="AY64">
        <v>10</v>
      </c>
      <c r="AZ64">
        <v>14</v>
      </c>
      <c r="BA64">
        <v>13</v>
      </c>
      <c r="BB64">
        <v>12</v>
      </c>
      <c r="BC64">
        <v>13</v>
      </c>
      <c r="BD64">
        <v>4</v>
      </c>
      <c r="BE64">
        <v>10</v>
      </c>
      <c r="BF64">
        <v>7</v>
      </c>
      <c r="BG64">
        <v>15</v>
      </c>
      <c r="BH64">
        <v>10</v>
      </c>
      <c r="BI64">
        <v>8</v>
      </c>
      <c r="BJ64">
        <v>8</v>
      </c>
      <c r="BK64">
        <v>5</v>
      </c>
      <c r="BL64">
        <v>6</v>
      </c>
      <c r="BM64">
        <v>10</v>
      </c>
    </row>
    <row r="65" spans="1:65" x14ac:dyDescent="0.3">
      <c r="A65">
        <v>70042101</v>
      </c>
      <c r="B65" t="s">
        <v>50</v>
      </c>
      <c r="C65">
        <v>28</v>
      </c>
      <c r="D65">
        <v>3</v>
      </c>
      <c r="E65">
        <v>3</v>
      </c>
      <c r="F65">
        <v>3</v>
      </c>
      <c r="G65">
        <v>2</v>
      </c>
      <c r="H65">
        <v>3</v>
      </c>
      <c r="I65">
        <v>2</v>
      </c>
      <c r="J65">
        <v>2</v>
      </c>
      <c r="K65">
        <v>2</v>
      </c>
      <c r="L65">
        <v>1</v>
      </c>
      <c r="M65">
        <v>1</v>
      </c>
      <c r="N65">
        <v>4</v>
      </c>
      <c r="O65">
        <v>3</v>
      </c>
      <c r="P65">
        <v>6</v>
      </c>
      <c r="Q65">
        <v>11</v>
      </c>
      <c r="R65">
        <v>9</v>
      </c>
      <c r="S65">
        <v>12</v>
      </c>
      <c r="T65">
        <v>3</v>
      </c>
      <c r="U65">
        <v>8</v>
      </c>
      <c r="V65">
        <v>7</v>
      </c>
      <c r="W65">
        <v>3</v>
      </c>
      <c r="X65">
        <v>5</v>
      </c>
      <c r="Y65" s="7">
        <v>8</v>
      </c>
      <c r="Z65">
        <v>12</v>
      </c>
      <c r="AA65">
        <v>6</v>
      </c>
      <c r="AB65">
        <v>10</v>
      </c>
      <c r="AC65">
        <v>14</v>
      </c>
      <c r="AD65" s="7">
        <v>10</v>
      </c>
      <c r="AE65">
        <v>12</v>
      </c>
      <c r="AF65" s="7">
        <v>8</v>
      </c>
      <c r="AG65">
        <v>12</v>
      </c>
      <c r="AH65">
        <v>10</v>
      </c>
      <c r="AI65" s="7">
        <v>9</v>
      </c>
      <c r="AJ65">
        <v>13</v>
      </c>
      <c r="AK65">
        <v>12</v>
      </c>
      <c r="AL65">
        <v>5</v>
      </c>
      <c r="AM65">
        <v>13</v>
      </c>
      <c r="AN65">
        <v>8</v>
      </c>
      <c r="AO65">
        <v>12</v>
      </c>
      <c r="AP65">
        <v>15</v>
      </c>
      <c r="AQ65">
        <v>14</v>
      </c>
      <c r="AR65">
        <v>14</v>
      </c>
      <c r="AS65">
        <v>11</v>
      </c>
      <c r="AT65">
        <v>11</v>
      </c>
      <c r="AU65">
        <v>10</v>
      </c>
      <c r="AV65">
        <v>14</v>
      </c>
      <c r="AW65" s="7">
        <v>13</v>
      </c>
      <c r="AX65">
        <v>20</v>
      </c>
      <c r="AY65">
        <v>13</v>
      </c>
      <c r="AZ65">
        <v>12</v>
      </c>
      <c r="BA65">
        <v>9</v>
      </c>
      <c r="BB65">
        <v>10</v>
      </c>
      <c r="BC65">
        <v>8</v>
      </c>
      <c r="BD65">
        <v>9</v>
      </c>
      <c r="BE65">
        <v>6</v>
      </c>
      <c r="BF65">
        <v>14</v>
      </c>
      <c r="BG65">
        <v>15</v>
      </c>
      <c r="BH65">
        <v>5</v>
      </c>
      <c r="BI65">
        <v>7</v>
      </c>
      <c r="BJ65">
        <v>10</v>
      </c>
      <c r="BK65">
        <v>11</v>
      </c>
      <c r="BL65">
        <v>8</v>
      </c>
      <c r="BM65">
        <v>8</v>
      </c>
    </row>
    <row r="66" spans="1:65" x14ac:dyDescent="0.3">
      <c r="A66">
        <v>70042261</v>
      </c>
      <c r="B66" t="s">
        <v>51</v>
      </c>
      <c r="C66">
        <v>29</v>
      </c>
      <c r="D66">
        <v>2</v>
      </c>
      <c r="E66">
        <v>1</v>
      </c>
      <c r="F66">
        <v>2</v>
      </c>
      <c r="G66">
        <v>2</v>
      </c>
      <c r="H66">
        <v>3</v>
      </c>
      <c r="I66">
        <v>1</v>
      </c>
      <c r="J66">
        <v>3</v>
      </c>
      <c r="K66">
        <v>2</v>
      </c>
      <c r="L66">
        <v>1</v>
      </c>
      <c r="M66">
        <v>2</v>
      </c>
      <c r="N66">
        <v>3</v>
      </c>
      <c r="O66">
        <v>10</v>
      </c>
      <c r="P66">
        <v>12</v>
      </c>
      <c r="Q66">
        <v>11</v>
      </c>
      <c r="R66">
        <v>5</v>
      </c>
      <c r="S66">
        <v>8</v>
      </c>
      <c r="T66">
        <v>4</v>
      </c>
      <c r="U66">
        <v>9</v>
      </c>
      <c r="V66">
        <v>4</v>
      </c>
      <c r="W66">
        <v>12</v>
      </c>
      <c r="X66">
        <v>10</v>
      </c>
      <c r="Y66" s="7">
        <v>11</v>
      </c>
      <c r="Z66">
        <v>3</v>
      </c>
      <c r="AA66">
        <v>12</v>
      </c>
      <c r="AB66">
        <v>7</v>
      </c>
      <c r="AC66">
        <v>11</v>
      </c>
      <c r="AD66" s="7">
        <v>8</v>
      </c>
      <c r="AE66">
        <v>9</v>
      </c>
      <c r="AF66" s="7">
        <v>8</v>
      </c>
      <c r="AG66">
        <v>10</v>
      </c>
      <c r="AH66">
        <v>7</v>
      </c>
      <c r="AI66" s="7">
        <v>8</v>
      </c>
      <c r="AJ66">
        <v>3</v>
      </c>
      <c r="AK66">
        <v>5</v>
      </c>
      <c r="AL66">
        <v>3</v>
      </c>
      <c r="AM66">
        <v>10</v>
      </c>
      <c r="AN66">
        <v>11</v>
      </c>
      <c r="AO66">
        <v>13</v>
      </c>
      <c r="AP66">
        <v>13</v>
      </c>
      <c r="AQ66">
        <v>13</v>
      </c>
      <c r="AR66">
        <v>11</v>
      </c>
      <c r="AS66">
        <v>9</v>
      </c>
      <c r="AT66">
        <v>10</v>
      </c>
      <c r="AU66">
        <v>10</v>
      </c>
      <c r="AV66">
        <v>16</v>
      </c>
      <c r="AW66" s="7">
        <v>13</v>
      </c>
      <c r="AX66">
        <v>20</v>
      </c>
      <c r="AY66">
        <v>10</v>
      </c>
      <c r="AZ66">
        <v>10</v>
      </c>
      <c r="BA66">
        <v>9</v>
      </c>
      <c r="BB66">
        <v>4</v>
      </c>
      <c r="BC66">
        <v>10</v>
      </c>
      <c r="BD66">
        <v>5</v>
      </c>
      <c r="BE66">
        <v>6</v>
      </c>
      <c r="BF66">
        <v>9</v>
      </c>
      <c r="BG66">
        <v>12</v>
      </c>
      <c r="BH66">
        <v>10</v>
      </c>
      <c r="BI66">
        <v>12</v>
      </c>
      <c r="BJ66">
        <v>12</v>
      </c>
      <c r="BK66">
        <v>10</v>
      </c>
      <c r="BL66">
        <v>11</v>
      </c>
      <c r="BM66">
        <v>3</v>
      </c>
    </row>
    <row r="67" spans="1:65" x14ac:dyDescent="0.3">
      <c r="A67">
        <v>70045971</v>
      </c>
      <c r="B67" t="s">
        <v>52</v>
      </c>
      <c r="C67">
        <v>26</v>
      </c>
      <c r="D67">
        <v>3</v>
      </c>
      <c r="E67">
        <v>2</v>
      </c>
      <c r="F67">
        <v>2</v>
      </c>
      <c r="G67">
        <v>1</v>
      </c>
      <c r="H67">
        <v>2</v>
      </c>
      <c r="I67">
        <v>1</v>
      </c>
      <c r="J67">
        <v>4</v>
      </c>
      <c r="K67">
        <v>4</v>
      </c>
      <c r="L67">
        <v>2</v>
      </c>
      <c r="M67">
        <v>3</v>
      </c>
      <c r="N67">
        <v>1</v>
      </c>
      <c r="O67">
        <v>8</v>
      </c>
      <c r="P67">
        <v>9</v>
      </c>
      <c r="Q67">
        <v>9</v>
      </c>
      <c r="R67">
        <v>8</v>
      </c>
      <c r="S67">
        <v>13</v>
      </c>
      <c r="T67">
        <v>9</v>
      </c>
      <c r="U67">
        <v>8</v>
      </c>
      <c r="V67">
        <v>11</v>
      </c>
      <c r="W67">
        <v>6</v>
      </c>
      <c r="X67">
        <v>5</v>
      </c>
      <c r="Y67" s="7">
        <v>14</v>
      </c>
      <c r="Z67">
        <v>14</v>
      </c>
      <c r="AA67">
        <v>7</v>
      </c>
      <c r="AB67">
        <v>14</v>
      </c>
      <c r="AC67">
        <v>10</v>
      </c>
      <c r="AD67" s="7">
        <v>10</v>
      </c>
      <c r="AE67">
        <v>10</v>
      </c>
      <c r="AF67" s="7">
        <v>14</v>
      </c>
      <c r="AG67">
        <v>8</v>
      </c>
      <c r="AH67">
        <v>13</v>
      </c>
      <c r="AI67" s="7">
        <v>11</v>
      </c>
      <c r="AJ67">
        <v>4</v>
      </c>
      <c r="AK67">
        <v>7</v>
      </c>
      <c r="AL67">
        <v>13</v>
      </c>
      <c r="AM67">
        <v>7</v>
      </c>
      <c r="AN67">
        <v>9</v>
      </c>
      <c r="AO67">
        <v>9</v>
      </c>
      <c r="AP67">
        <v>8</v>
      </c>
      <c r="AQ67">
        <v>11</v>
      </c>
      <c r="AR67">
        <v>13</v>
      </c>
      <c r="AS67">
        <v>11</v>
      </c>
      <c r="AT67">
        <v>8</v>
      </c>
      <c r="AU67">
        <v>11</v>
      </c>
      <c r="AV67">
        <v>11</v>
      </c>
      <c r="AW67" s="7">
        <v>11</v>
      </c>
      <c r="AX67">
        <v>20</v>
      </c>
      <c r="AY67">
        <v>10</v>
      </c>
      <c r="AZ67">
        <v>11</v>
      </c>
      <c r="BA67">
        <v>9</v>
      </c>
      <c r="BB67">
        <v>10</v>
      </c>
      <c r="BC67">
        <v>10</v>
      </c>
      <c r="BD67">
        <v>10</v>
      </c>
      <c r="BE67">
        <v>6</v>
      </c>
      <c r="BF67">
        <v>8</v>
      </c>
      <c r="BG67">
        <v>12</v>
      </c>
      <c r="BH67">
        <v>13</v>
      </c>
      <c r="BI67">
        <v>11</v>
      </c>
      <c r="BJ67">
        <v>11</v>
      </c>
      <c r="BK67">
        <v>10</v>
      </c>
      <c r="BL67">
        <v>10</v>
      </c>
      <c r="BM67">
        <v>5</v>
      </c>
    </row>
    <row r="68" spans="1:65" x14ac:dyDescent="0.3">
      <c r="A68">
        <v>70045998</v>
      </c>
      <c r="B68" t="s">
        <v>53</v>
      </c>
      <c r="C68">
        <v>25</v>
      </c>
      <c r="D68">
        <v>14</v>
      </c>
      <c r="E68">
        <v>10</v>
      </c>
      <c r="F68">
        <v>11</v>
      </c>
      <c r="G68">
        <v>1</v>
      </c>
      <c r="H68">
        <v>13</v>
      </c>
      <c r="I68">
        <v>12</v>
      </c>
      <c r="J68">
        <v>10</v>
      </c>
      <c r="K68">
        <v>12</v>
      </c>
      <c r="L68">
        <v>8</v>
      </c>
      <c r="M68">
        <v>13</v>
      </c>
      <c r="N68">
        <v>6</v>
      </c>
      <c r="O68">
        <v>3</v>
      </c>
      <c r="P68">
        <v>1</v>
      </c>
      <c r="Q68">
        <v>2</v>
      </c>
      <c r="R68">
        <v>1</v>
      </c>
      <c r="S68">
        <v>7</v>
      </c>
      <c r="T68">
        <v>6</v>
      </c>
      <c r="U68">
        <v>1</v>
      </c>
      <c r="V68">
        <v>2</v>
      </c>
      <c r="W68">
        <v>3</v>
      </c>
      <c r="X68">
        <v>2</v>
      </c>
      <c r="Y68" s="7">
        <v>2</v>
      </c>
      <c r="Z68">
        <v>2</v>
      </c>
      <c r="AA68">
        <v>3</v>
      </c>
      <c r="AB68">
        <v>2</v>
      </c>
      <c r="AC68">
        <v>5</v>
      </c>
      <c r="AD68" s="7">
        <v>9</v>
      </c>
      <c r="AE68">
        <v>8</v>
      </c>
      <c r="AF68" s="7">
        <v>9</v>
      </c>
      <c r="AG68">
        <v>9</v>
      </c>
      <c r="AH68">
        <v>8</v>
      </c>
      <c r="AI68" s="7">
        <v>14</v>
      </c>
      <c r="AJ68">
        <v>1</v>
      </c>
      <c r="AK68">
        <v>2</v>
      </c>
      <c r="AL68">
        <v>10</v>
      </c>
      <c r="AM68">
        <v>1</v>
      </c>
      <c r="AN68">
        <v>12</v>
      </c>
      <c r="AO68">
        <v>7</v>
      </c>
      <c r="AP68">
        <v>8</v>
      </c>
      <c r="AQ68">
        <v>12</v>
      </c>
      <c r="AR68">
        <v>14</v>
      </c>
      <c r="AS68">
        <v>9</v>
      </c>
      <c r="AT68">
        <v>12</v>
      </c>
      <c r="AU68">
        <v>10</v>
      </c>
      <c r="AV68">
        <v>10</v>
      </c>
      <c r="AW68" s="7">
        <v>14</v>
      </c>
      <c r="AX68">
        <v>20</v>
      </c>
      <c r="AY68">
        <v>8</v>
      </c>
      <c r="AZ68">
        <v>12</v>
      </c>
      <c r="BA68">
        <v>10</v>
      </c>
      <c r="BB68">
        <v>8</v>
      </c>
      <c r="BC68">
        <v>10</v>
      </c>
      <c r="BD68">
        <v>6</v>
      </c>
      <c r="BE68">
        <v>10</v>
      </c>
      <c r="BF68">
        <v>11</v>
      </c>
      <c r="BG68">
        <v>12</v>
      </c>
      <c r="BH68">
        <v>10</v>
      </c>
      <c r="BI68">
        <v>10</v>
      </c>
      <c r="BJ68">
        <v>10</v>
      </c>
      <c r="BK68">
        <v>14</v>
      </c>
      <c r="BL68">
        <v>14</v>
      </c>
      <c r="BM68">
        <v>1</v>
      </c>
    </row>
    <row r="69" spans="1:65" x14ac:dyDescent="0.3">
      <c r="A69">
        <v>70046567</v>
      </c>
      <c r="B69" t="s">
        <v>54</v>
      </c>
      <c r="C69">
        <v>30</v>
      </c>
      <c r="D69">
        <v>3</v>
      </c>
      <c r="E69">
        <v>3</v>
      </c>
      <c r="F69">
        <v>2</v>
      </c>
      <c r="G69">
        <v>2</v>
      </c>
      <c r="H69">
        <v>1</v>
      </c>
      <c r="I69">
        <v>2</v>
      </c>
      <c r="J69">
        <v>1</v>
      </c>
      <c r="K69">
        <v>3</v>
      </c>
      <c r="L69">
        <v>2</v>
      </c>
      <c r="M69">
        <v>3</v>
      </c>
      <c r="N69">
        <v>2</v>
      </c>
      <c r="O69">
        <v>5</v>
      </c>
      <c r="P69">
        <v>6</v>
      </c>
      <c r="Q69">
        <v>11</v>
      </c>
      <c r="R69">
        <v>11</v>
      </c>
      <c r="S69">
        <v>9</v>
      </c>
      <c r="T69">
        <v>10</v>
      </c>
      <c r="U69">
        <v>13</v>
      </c>
      <c r="V69">
        <v>8</v>
      </c>
      <c r="W69">
        <v>6</v>
      </c>
      <c r="X69">
        <v>5</v>
      </c>
      <c r="Y69" s="7">
        <v>8</v>
      </c>
      <c r="Z69">
        <v>10</v>
      </c>
      <c r="AA69">
        <v>5</v>
      </c>
      <c r="AB69">
        <v>12</v>
      </c>
      <c r="AC69">
        <v>12</v>
      </c>
      <c r="AD69" s="7">
        <v>10</v>
      </c>
      <c r="AE69">
        <v>11</v>
      </c>
      <c r="AF69" s="7">
        <v>9</v>
      </c>
      <c r="AG69">
        <v>9</v>
      </c>
      <c r="AH69">
        <v>6</v>
      </c>
      <c r="AI69" s="7">
        <v>9</v>
      </c>
      <c r="AJ69">
        <v>10</v>
      </c>
      <c r="AK69">
        <v>10</v>
      </c>
      <c r="AL69">
        <v>8</v>
      </c>
      <c r="AM69">
        <v>12</v>
      </c>
      <c r="AN69">
        <v>8</v>
      </c>
      <c r="AO69">
        <v>11</v>
      </c>
      <c r="AP69">
        <v>9</v>
      </c>
      <c r="AQ69">
        <v>12</v>
      </c>
      <c r="AR69">
        <v>8</v>
      </c>
      <c r="AS69">
        <v>13</v>
      </c>
      <c r="AT69">
        <v>14</v>
      </c>
      <c r="AU69">
        <v>10</v>
      </c>
      <c r="AV69">
        <v>10</v>
      </c>
      <c r="AW69" s="7">
        <v>10</v>
      </c>
      <c r="AX69">
        <v>20</v>
      </c>
      <c r="AY69">
        <v>8</v>
      </c>
      <c r="AZ69">
        <v>11</v>
      </c>
      <c r="BA69">
        <v>12</v>
      </c>
      <c r="BB69">
        <v>9</v>
      </c>
      <c r="BC69">
        <v>11</v>
      </c>
      <c r="BD69">
        <v>10</v>
      </c>
      <c r="BE69">
        <v>6</v>
      </c>
      <c r="BF69">
        <v>10</v>
      </c>
      <c r="BG69">
        <v>13</v>
      </c>
      <c r="BH69">
        <v>11</v>
      </c>
      <c r="BI69">
        <v>11</v>
      </c>
      <c r="BJ69">
        <v>13</v>
      </c>
      <c r="BK69">
        <v>11</v>
      </c>
      <c r="BL69">
        <v>14</v>
      </c>
      <c r="BM69">
        <v>4</v>
      </c>
    </row>
    <row r="70" spans="1:65" x14ac:dyDescent="0.3">
      <c r="A70">
        <v>70046605</v>
      </c>
      <c r="B70" t="s">
        <v>55</v>
      </c>
      <c r="C70">
        <v>27</v>
      </c>
      <c r="D70">
        <v>3</v>
      </c>
      <c r="E70">
        <v>1</v>
      </c>
      <c r="F70">
        <v>2</v>
      </c>
      <c r="G70">
        <v>3</v>
      </c>
      <c r="H70">
        <v>2</v>
      </c>
      <c r="I70">
        <v>2</v>
      </c>
      <c r="J70">
        <v>3</v>
      </c>
      <c r="K70">
        <v>1</v>
      </c>
      <c r="L70">
        <v>1</v>
      </c>
      <c r="M70">
        <v>3</v>
      </c>
      <c r="N70">
        <v>1</v>
      </c>
      <c r="O70">
        <v>5</v>
      </c>
      <c r="P70">
        <v>6</v>
      </c>
      <c r="Q70">
        <v>11</v>
      </c>
      <c r="R70">
        <v>5</v>
      </c>
      <c r="S70">
        <v>11</v>
      </c>
      <c r="T70">
        <v>3</v>
      </c>
      <c r="U70">
        <v>10</v>
      </c>
      <c r="V70">
        <v>3</v>
      </c>
      <c r="W70">
        <v>3</v>
      </c>
      <c r="X70">
        <v>12</v>
      </c>
      <c r="Y70" s="7">
        <v>11</v>
      </c>
      <c r="Z70">
        <v>7</v>
      </c>
      <c r="AA70">
        <v>13</v>
      </c>
      <c r="AB70">
        <v>10</v>
      </c>
      <c r="AC70">
        <v>13</v>
      </c>
      <c r="AD70" s="7">
        <v>10</v>
      </c>
      <c r="AE70">
        <v>12</v>
      </c>
      <c r="AF70" s="7">
        <v>9</v>
      </c>
      <c r="AG70">
        <v>12</v>
      </c>
      <c r="AH70">
        <v>8</v>
      </c>
      <c r="AI70" s="7">
        <v>10</v>
      </c>
      <c r="AJ70">
        <v>15</v>
      </c>
      <c r="AK70">
        <v>8</v>
      </c>
      <c r="AL70">
        <v>11</v>
      </c>
      <c r="AM70">
        <v>8</v>
      </c>
      <c r="AN70">
        <v>12</v>
      </c>
      <c r="AO70">
        <v>12</v>
      </c>
      <c r="AP70">
        <v>13</v>
      </c>
      <c r="AQ70">
        <v>12</v>
      </c>
      <c r="AR70">
        <v>10</v>
      </c>
      <c r="AS70">
        <v>12</v>
      </c>
      <c r="AT70">
        <v>10</v>
      </c>
      <c r="AU70">
        <v>10</v>
      </c>
      <c r="AV70">
        <v>15</v>
      </c>
      <c r="AW70" s="7">
        <v>12</v>
      </c>
      <c r="AX70">
        <v>20</v>
      </c>
      <c r="AY70">
        <v>12</v>
      </c>
      <c r="AZ70">
        <v>12</v>
      </c>
      <c r="BA70">
        <v>15</v>
      </c>
      <c r="BB70">
        <v>13</v>
      </c>
      <c r="BC70">
        <v>13</v>
      </c>
      <c r="BD70">
        <v>5</v>
      </c>
      <c r="BE70">
        <v>20</v>
      </c>
      <c r="BF70">
        <v>9</v>
      </c>
      <c r="BG70">
        <v>11</v>
      </c>
      <c r="BH70">
        <v>13</v>
      </c>
      <c r="BI70">
        <v>8</v>
      </c>
      <c r="BJ70">
        <v>10</v>
      </c>
      <c r="BK70">
        <v>5</v>
      </c>
      <c r="BL70">
        <v>6</v>
      </c>
      <c r="BM70">
        <v>6</v>
      </c>
    </row>
    <row r="71" spans="1:65" x14ac:dyDescent="0.3">
      <c r="A71">
        <v>70048085</v>
      </c>
      <c r="B71" t="s">
        <v>56</v>
      </c>
      <c r="C71">
        <v>26</v>
      </c>
      <c r="D71">
        <v>3</v>
      </c>
      <c r="E71">
        <v>1</v>
      </c>
      <c r="F71">
        <v>4</v>
      </c>
      <c r="G71">
        <v>3</v>
      </c>
      <c r="H71">
        <v>1</v>
      </c>
      <c r="I71">
        <v>1</v>
      </c>
      <c r="J71">
        <v>1</v>
      </c>
      <c r="K71">
        <v>1</v>
      </c>
      <c r="L71">
        <v>2</v>
      </c>
      <c r="M71">
        <v>4</v>
      </c>
      <c r="N71">
        <v>2</v>
      </c>
      <c r="O71">
        <v>6</v>
      </c>
      <c r="P71">
        <v>9</v>
      </c>
      <c r="Q71">
        <v>9</v>
      </c>
      <c r="R71">
        <v>5</v>
      </c>
      <c r="S71">
        <v>10</v>
      </c>
      <c r="T71">
        <v>6</v>
      </c>
      <c r="U71">
        <v>14</v>
      </c>
      <c r="V71">
        <v>8</v>
      </c>
      <c r="W71">
        <v>11</v>
      </c>
      <c r="X71">
        <v>15</v>
      </c>
      <c r="Y71" s="7">
        <v>10</v>
      </c>
      <c r="Z71">
        <v>5</v>
      </c>
      <c r="AA71">
        <v>12</v>
      </c>
      <c r="AB71">
        <v>9</v>
      </c>
      <c r="AC71">
        <v>15</v>
      </c>
      <c r="AD71" s="7">
        <v>11</v>
      </c>
      <c r="AE71">
        <v>16</v>
      </c>
      <c r="AF71" s="7">
        <v>8</v>
      </c>
      <c r="AG71">
        <v>13</v>
      </c>
      <c r="AH71">
        <v>8</v>
      </c>
      <c r="AI71" s="7">
        <v>7</v>
      </c>
      <c r="AJ71">
        <v>12</v>
      </c>
      <c r="AK71">
        <v>5</v>
      </c>
      <c r="AL71">
        <v>6</v>
      </c>
      <c r="AM71">
        <v>7</v>
      </c>
      <c r="AN71">
        <v>13</v>
      </c>
      <c r="AO71">
        <v>13</v>
      </c>
      <c r="AP71">
        <v>14</v>
      </c>
      <c r="AQ71">
        <v>11</v>
      </c>
      <c r="AR71">
        <v>11</v>
      </c>
      <c r="AS71">
        <v>14</v>
      </c>
      <c r="AT71">
        <v>14</v>
      </c>
      <c r="AU71">
        <v>20</v>
      </c>
      <c r="AV71">
        <v>11</v>
      </c>
      <c r="AW71" s="7">
        <v>13</v>
      </c>
      <c r="AX71">
        <v>10</v>
      </c>
      <c r="AY71">
        <v>12</v>
      </c>
      <c r="AZ71">
        <v>15</v>
      </c>
      <c r="BA71">
        <v>10</v>
      </c>
      <c r="BB71">
        <v>14</v>
      </c>
      <c r="BC71">
        <v>1</v>
      </c>
      <c r="BD71">
        <v>6</v>
      </c>
      <c r="BE71">
        <v>11</v>
      </c>
      <c r="BF71">
        <v>17</v>
      </c>
      <c r="BG71">
        <v>12</v>
      </c>
      <c r="BH71">
        <v>12</v>
      </c>
      <c r="BI71">
        <v>11</v>
      </c>
      <c r="BJ71">
        <v>11</v>
      </c>
      <c r="BK71">
        <v>8</v>
      </c>
      <c r="BL71">
        <v>9</v>
      </c>
      <c r="BM71">
        <v>10</v>
      </c>
    </row>
    <row r="72" spans="1:65" x14ac:dyDescent="0.3">
      <c r="A72">
        <v>70052880</v>
      </c>
      <c r="B72" t="s">
        <v>57</v>
      </c>
      <c r="C72">
        <v>22</v>
      </c>
      <c r="D72">
        <v>3</v>
      </c>
      <c r="E72">
        <v>3</v>
      </c>
      <c r="F72">
        <v>3</v>
      </c>
      <c r="G72">
        <v>2</v>
      </c>
      <c r="H72">
        <v>1</v>
      </c>
      <c r="I72">
        <v>3</v>
      </c>
      <c r="J72">
        <v>2</v>
      </c>
      <c r="K72">
        <v>1</v>
      </c>
      <c r="L72">
        <v>1</v>
      </c>
      <c r="M72">
        <v>3</v>
      </c>
      <c r="N72">
        <v>2</v>
      </c>
      <c r="O72">
        <v>2</v>
      </c>
      <c r="P72">
        <v>7</v>
      </c>
      <c r="Q72">
        <v>10</v>
      </c>
      <c r="R72">
        <v>11</v>
      </c>
      <c r="S72">
        <v>10</v>
      </c>
      <c r="T72">
        <v>7</v>
      </c>
      <c r="U72">
        <v>11</v>
      </c>
      <c r="V72">
        <v>9</v>
      </c>
      <c r="W72">
        <v>4</v>
      </c>
      <c r="X72">
        <v>4</v>
      </c>
      <c r="Y72" s="7">
        <v>8</v>
      </c>
      <c r="Z72">
        <v>9</v>
      </c>
      <c r="AA72">
        <v>3</v>
      </c>
      <c r="AB72">
        <v>10</v>
      </c>
      <c r="AC72">
        <v>10</v>
      </c>
      <c r="AD72" s="7">
        <v>11</v>
      </c>
      <c r="AE72">
        <v>13</v>
      </c>
      <c r="AF72" s="7">
        <v>13</v>
      </c>
      <c r="AG72">
        <v>6</v>
      </c>
      <c r="AH72">
        <v>7</v>
      </c>
      <c r="AI72" s="7">
        <v>7</v>
      </c>
      <c r="AJ72">
        <v>6</v>
      </c>
      <c r="AK72">
        <v>13</v>
      </c>
      <c r="AL72">
        <v>7</v>
      </c>
      <c r="AM72">
        <v>13</v>
      </c>
      <c r="AN72">
        <v>3</v>
      </c>
      <c r="AO72">
        <v>11</v>
      </c>
      <c r="AP72">
        <v>11</v>
      </c>
      <c r="AQ72">
        <v>12</v>
      </c>
      <c r="AR72">
        <v>10</v>
      </c>
      <c r="AS72">
        <v>12</v>
      </c>
      <c r="AT72">
        <v>10</v>
      </c>
      <c r="AU72">
        <v>10</v>
      </c>
      <c r="AV72">
        <v>12</v>
      </c>
      <c r="AW72" s="7">
        <v>11</v>
      </c>
      <c r="AX72">
        <v>20</v>
      </c>
      <c r="AY72">
        <v>8</v>
      </c>
      <c r="AZ72">
        <v>11</v>
      </c>
      <c r="BA72">
        <v>10</v>
      </c>
      <c r="BB72">
        <v>10</v>
      </c>
      <c r="BC72">
        <v>3</v>
      </c>
      <c r="BD72">
        <v>7</v>
      </c>
      <c r="BE72">
        <v>10</v>
      </c>
      <c r="BF72">
        <v>7</v>
      </c>
      <c r="BG72">
        <v>12</v>
      </c>
      <c r="BH72">
        <v>10</v>
      </c>
      <c r="BI72">
        <v>10</v>
      </c>
      <c r="BJ72">
        <v>9</v>
      </c>
      <c r="BK72">
        <v>9</v>
      </c>
      <c r="BL72">
        <v>16</v>
      </c>
      <c r="BM72">
        <v>2</v>
      </c>
    </row>
    <row r="73" spans="1:65" x14ac:dyDescent="0.3">
      <c r="A73">
        <v>70052902</v>
      </c>
      <c r="B73" t="s">
        <v>58</v>
      </c>
      <c r="C73">
        <v>24</v>
      </c>
      <c r="D73">
        <v>1</v>
      </c>
      <c r="E73">
        <v>3</v>
      </c>
      <c r="F73">
        <v>2</v>
      </c>
      <c r="G73">
        <v>3</v>
      </c>
      <c r="H73">
        <v>3</v>
      </c>
      <c r="I73">
        <v>2</v>
      </c>
      <c r="J73">
        <v>2</v>
      </c>
      <c r="K73">
        <v>2</v>
      </c>
      <c r="L73">
        <v>2</v>
      </c>
      <c r="M73">
        <v>2</v>
      </c>
      <c r="N73">
        <v>3</v>
      </c>
      <c r="O73">
        <v>4</v>
      </c>
      <c r="P73">
        <v>8</v>
      </c>
      <c r="Q73">
        <v>9</v>
      </c>
      <c r="R73">
        <v>2</v>
      </c>
      <c r="S73">
        <v>12</v>
      </c>
      <c r="T73">
        <v>5</v>
      </c>
      <c r="U73">
        <v>10</v>
      </c>
      <c r="V73">
        <v>7</v>
      </c>
      <c r="W73">
        <v>12</v>
      </c>
      <c r="X73">
        <v>13</v>
      </c>
      <c r="Y73" s="7">
        <v>7</v>
      </c>
      <c r="Z73">
        <v>4</v>
      </c>
      <c r="AA73">
        <v>12</v>
      </c>
      <c r="AB73">
        <v>4</v>
      </c>
      <c r="AC73">
        <v>11</v>
      </c>
      <c r="AD73" s="7">
        <v>10</v>
      </c>
      <c r="AE73">
        <v>14</v>
      </c>
      <c r="AF73" s="7">
        <v>8</v>
      </c>
      <c r="AG73">
        <v>12</v>
      </c>
      <c r="AH73">
        <v>4</v>
      </c>
      <c r="AI73" s="7">
        <v>9</v>
      </c>
      <c r="AJ73">
        <v>11</v>
      </c>
      <c r="AK73">
        <v>2</v>
      </c>
      <c r="AL73">
        <v>4</v>
      </c>
      <c r="AM73">
        <v>8</v>
      </c>
      <c r="AN73">
        <v>10</v>
      </c>
      <c r="AO73">
        <v>14</v>
      </c>
      <c r="AP73">
        <v>15</v>
      </c>
      <c r="AQ73">
        <v>13</v>
      </c>
      <c r="AR73">
        <v>12</v>
      </c>
      <c r="AS73">
        <v>10</v>
      </c>
      <c r="AT73">
        <v>11</v>
      </c>
      <c r="AU73">
        <v>10</v>
      </c>
      <c r="AV73">
        <v>12</v>
      </c>
      <c r="AW73" s="7">
        <v>12</v>
      </c>
      <c r="AX73">
        <v>20</v>
      </c>
      <c r="AY73">
        <v>9</v>
      </c>
      <c r="AZ73">
        <v>10</v>
      </c>
      <c r="BA73">
        <v>6</v>
      </c>
      <c r="BB73">
        <v>5</v>
      </c>
      <c r="BC73">
        <v>7</v>
      </c>
      <c r="BD73">
        <v>5</v>
      </c>
      <c r="BE73">
        <v>5</v>
      </c>
      <c r="BF73">
        <v>12</v>
      </c>
      <c r="BG73">
        <v>15</v>
      </c>
      <c r="BH73">
        <v>16</v>
      </c>
      <c r="BI73">
        <v>14</v>
      </c>
      <c r="BJ73">
        <v>8</v>
      </c>
      <c r="BK73">
        <v>10</v>
      </c>
      <c r="BL73">
        <v>13</v>
      </c>
      <c r="BM73">
        <v>10</v>
      </c>
    </row>
    <row r="74" spans="1:65" x14ac:dyDescent="0.3">
      <c r="A74">
        <v>70052963</v>
      </c>
      <c r="B74" t="s">
        <v>59</v>
      </c>
      <c r="C74">
        <v>23</v>
      </c>
      <c r="D74">
        <v>1</v>
      </c>
      <c r="E74">
        <v>3</v>
      </c>
      <c r="F74">
        <v>2</v>
      </c>
      <c r="G74">
        <v>3</v>
      </c>
      <c r="H74">
        <v>1</v>
      </c>
      <c r="I74">
        <v>3</v>
      </c>
      <c r="J74">
        <v>4</v>
      </c>
      <c r="K74">
        <v>2</v>
      </c>
      <c r="L74">
        <v>2</v>
      </c>
      <c r="M74">
        <v>3</v>
      </c>
      <c r="N74">
        <v>2</v>
      </c>
      <c r="O74">
        <v>10</v>
      </c>
      <c r="P74">
        <v>9</v>
      </c>
      <c r="Q74">
        <v>11</v>
      </c>
      <c r="R74">
        <v>10</v>
      </c>
      <c r="S74">
        <v>14</v>
      </c>
      <c r="T74">
        <v>7</v>
      </c>
      <c r="U74">
        <v>8</v>
      </c>
      <c r="V74">
        <v>10</v>
      </c>
      <c r="W74">
        <v>3</v>
      </c>
      <c r="X74">
        <v>6</v>
      </c>
      <c r="Y74" s="7">
        <v>14</v>
      </c>
      <c r="Z74">
        <v>5</v>
      </c>
      <c r="AA74">
        <v>9</v>
      </c>
      <c r="AB74">
        <v>14</v>
      </c>
      <c r="AC74">
        <v>12</v>
      </c>
      <c r="AD74" s="7">
        <v>11</v>
      </c>
      <c r="AE74">
        <v>11</v>
      </c>
      <c r="AF74" s="7">
        <v>11</v>
      </c>
      <c r="AG74">
        <v>10</v>
      </c>
      <c r="AH74">
        <v>13</v>
      </c>
      <c r="AI74" s="7">
        <v>13</v>
      </c>
      <c r="AJ74">
        <v>15</v>
      </c>
      <c r="AK74">
        <v>11</v>
      </c>
      <c r="AL74">
        <v>10</v>
      </c>
      <c r="AM74">
        <v>11</v>
      </c>
      <c r="AN74">
        <v>8</v>
      </c>
      <c r="AO74">
        <v>13</v>
      </c>
      <c r="AP74">
        <v>11</v>
      </c>
      <c r="AQ74">
        <v>12</v>
      </c>
      <c r="AR74">
        <v>11</v>
      </c>
      <c r="AS74">
        <v>12</v>
      </c>
      <c r="AT74">
        <v>9</v>
      </c>
      <c r="AU74">
        <v>10</v>
      </c>
      <c r="AV74">
        <v>14</v>
      </c>
      <c r="AW74" s="7">
        <v>12</v>
      </c>
      <c r="AX74">
        <v>20</v>
      </c>
      <c r="AY74">
        <v>12</v>
      </c>
      <c r="AZ74">
        <v>10</v>
      </c>
      <c r="BA74">
        <v>15</v>
      </c>
      <c r="BB74">
        <v>12</v>
      </c>
      <c r="BC74">
        <v>15</v>
      </c>
      <c r="BD74">
        <v>10</v>
      </c>
      <c r="BE74">
        <v>12</v>
      </c>
      <c r="BF74">
        <v>19</v>
      </c>
      <c r="BG74">
        <v>10</v>
      </c>
      <c r="BH74">
        <v>10</v>
      </c>
      <c r="BI74">
        <v>12</v>
      </c>
      <c r="BJ74">
        <v>12</v>
      </c>
      <c r="BK74">
        <v>10</v>
      </c>
      <c r="BL74">
        <v>10</v>
      </c>
      <c r="BM74">
        <v>5</v>
      </c>
    </row>
    <row r="75" spans="1:65" x14ac:dyDescent="0.3">
      <c r="A75">
        <v>70053356</v>
      </c>
      <c r="B75" t="s">
        <v>60</v>
      </c>
      <c r="C75">
        <v>25</v>
      </c>
      <c r="D75">
        <v>3</v>
      </c>
      <c r="E75">
        <v>2</v>
      </c>
      <c r="F75">
        <v>1</v>
      </c>
      <c r="G75">
        <v>3</v>
      </c>
      <c r="H75">
        <v>3</v>
      </c>
      <c r="I75">
        <v>3</v>
      </c>
      <c r="J75">
        <v>1</v>
      </c>
      <c r="K75">
        <v>1</v>
      </c>
      <c r="L75">
        <v>1</v>
      </c>
      <c r="M75">
        <v>1</v>
      </c>
      <c r="N75">
        <v>3</v>
      </c>
      <c r="O75">
        <v>7</v>
      </c>
      <c r="P75">
        <v>6</v>
      </c>
      <c r="Q75">
        <v>11</v>
      </c>
      <c r="R75">
        <v>7</v>
      </c>
      <c r="S75">
        <v>12</v>
      </c>
      <c r="T75">
        <v>8</v>
      </c>
      <c r="U75">
        <v>10</v>
      </c>
      <c r="V75">
        <v>6</v>
      </c>
      <c r="W75">
        <v>6</v>
      </c>
      <c r="X75">
        <v>12</v>
      </c>
      <c r="Y75" s="7">
        <v>13</v>
      </c>
      <c r="Z75">
        <v>7</v>
      </c>
      <c r="AA75">
        <v>13</v>
      </c>
      <c r="AB75">
        <v>12</v>
      </c>
      <c r="AC75">
        <v>12</v>
      </c>
      <c r="AD75" s="7">
        <v>12</v>
      </c>
      <c r="AE75">
        <v>13</v>
      </c>
      <c r="AF75" s="7">
        <v>12</v>
      </c>
      <c r="AG75">
        <v>13</v>
      </c>
      <c r="AH75">
        <v>9</v>
      </c>
      <c r="AI75" s="7">
        <v>11</v>
      </c>
      <c r="AJ75">
        <v>14</v>
      </c>
      <c r="AK75">
        <v>10</v>
      </c>
      <c r="AL75">
        <v>10</v>
      </c>
      <c r="AM75">
        <v>7</v>
      </c>
      <c r="AN75">
        <v>12</v>
      </c>
      <c r="AO75">
        <v>14</v>
      </c>
      <c r="AP75">
        <v>15</v>
      </c>
      <c r="AQ75">
        <v>10</v>
      </c>
      <c r="AR75">
        <v>12</v>
      </c>
      <c r="AS75">
        <v>12</v>
      </c>
      <c r="AT75">
        <v>9</v>
      </c>
      <c r="AU75">
        <v>10</v>
      </c>
      <c r="AV75">
        <v>10</v>
      </c>
      <c r="AW75" s="7">
        <v>10</v>
      </c>
      <c r="AX75">
        <v>20</v>
      </c>
      <c r="AY75">
        <v>14</v>
      </c>
      <c r="AZ75">
        <v>10</v>
      </c>
      <c r="BA75">
        <v>13</v>
      </c>
      <c r="BB75">
        <v>11</v>
      </c>
      <c r="BC75">
        <v>6</v>
      </c>
      <c r="BD75">
        <v>3</v>
      </c>
      <c r="BE75">
        <v>10</v>
      </c>
      <c r="BF75">
        <v>17</v>
      </c>
      <c r="BG75">
        <v>12</v>
      </c>
      <c r="BH75">
        <v>13</v>
      </c>
      <c r="BI75">
        <v>9</v>
      </c>
      <c r="BJ75">
        <v>13</v>
      </c>
      <c r="BK75">
        <v>12</v>
      </c>
      <c r="BL75">
        <v>13</v>
      </c>
      <c r="BM75">
        <v>7</v>
      </c>
    </row>
    <row r="76" spans="1:65" x14ac:dyDescent="0.3">
      <c r="A76">
        <v>70055612</v>
      </c>
      <c r="B76" t="s">
        <v>61</v>
      </c>
      <c r="C76">
        <v>24</v>
      </c>
      <c r="D76">
        <v>3</v>
      </c>
      <c r="E76">
        <v>3</v>
      </c>
      <c r="F76">
        <v>3</v>
      </c>
      <c r="G76">
        <v>2</v>
      </c>
      <c r="H76">
        <v>3</v>
      </c>
      <c r="I76">
        <v>4</v>
      </c>
      <c r="J76">
        <v>3</v>
      </c>
      <c r="K76">
        <v>3</v>
      </c>
      <c r="L76">
        <v>2</v>
      </c>
      <c r="M76">
        <v>1</v>
      </c>
      <c r="N76">
        <v>2</v>
      </c>
      <c r="O76">
        <v>5</v>
      </c>
      <c r="P76">
        <v>7</v>
      </c>
      <c r="Q76">
        <v>8</v>
      </c>
      <c r="R76">
        <v>6</v>
      </c>
      <c r="S76">
        <v>11</v>
      </c>
      <c r="T76">
        <v>4</v>
      </c>
      <c r="U76">
        <v>13</v>
      </c>
      <c r="V76">
        <v>4</v>
      </c>
      <c r="W76">
        <v>3</v>
      </c>
      <c r="X76">
        <v>13</v>
      </c>
      <c r="Y76" s="7">
        <v>11</v>
      </c>
      <c r="Z76">
        <v>4</v>
      </c>
      <c r="AA76">
        <v>14</v>
      </c>
      <c r="AB76">
        <v>9</v>
      </c>
      <c r="AC76">
        <v>13</v>
      </c>
      <c r="AD76" s="7">
        <v>13</v>
      </c>
      <c r="AE76">
        <v>15</v>
      </c>
      <c r="AF76" s="7">
        <v>13</v>
      </c>
      <c r="AG76">
        <v>12</v>
      </c>
      <c r="AH76">
        <v>7</v>
      </c>
      <c r="AI76" s="7">
        <v>10</v>
      </c>
      <c r="AJ76">
        <v>12</v>
      </c>
      <c r="AK76">
        <v>6</v>
      </c>
      <c r="AL76">
        <v>12</v>
      </c>
      <c r="AM76">
        <v>8</v>
      </c>
      <c r="AN76">
        <v>13</v>
      </c>
      <c r="AO76">
        <v>13</v>
      </c>
      <c r="AP76">
        <v>12</v>
      </c>
      <c r="AQ76">
        <v>12</v>
      </c>
      <c r="AR76">
        <v>13</v>
      </c>
      <c r="AS76">
        <v>13</v>
      </c>
      <c r="AT76">
        <v>12</v>
      </c>
      <c r="AU76">
        <v>10</v>
      </c>
      <c r="AV76">
        <v>13</v>
      </c>
      <c r="AW76" s="7">
        <v>10</v>
      </c>
      <c r="AX76">
        <v>20</v>
      </c>
      <c r="AY76">
        <v>12</v>
      </c>
      <c r="AZ76">
        <v>13</v>
      </c>
      <c r="BA76">
        <v>13</v>
      </c>
      <c r="BB76">
        <v>14</v>
      </c>
      <c r="BC76">
        <v>7</v>
      </c>
      <c r="BD76">
        <v>9</v>
      </c>
      <c r="BE76">
        <v>11</v>
      </c>
      <c r="BF76">
        <v>10</v>
      </c>
      <c r="BG76">
        <v>10</v>
      </c>
      <c r="BH76">
        <v>15</v>
      </c>
      <c r="BI76">
        <v>9</v>
      </c>
      <c r="BJ76">
        <v>11</v>
      </c>
      <c r="BK76">
        <v>12</v>
      </c>
      <c r="BL76">
        <v>10</v>
      </c>
      <c r="BM76">
        <v>9</v>
      </c>
    </row>
    <row r="77" spans="1:65" x14ac:dyDescent="0.3">
      <c r="A77">
        <v>70055659</v>
      </c>
      <c r="B77" t="s">
        <v>62</v>
      </c>
      <c r="C77">
        <v>24</v>
      </c>
      <c r="D77">
        <v>1</v>
      </c>
      <c r="E77">
        <v>1</v>
      </c>
      <c r="F77">
        <v>2</v>
      </c>
      <c r="G77">
        <v>1</v>
      </c>
      <c r="H77">
        <v>2</v>
      </c>
      <c r="I77">
        <v>2</v>
      </c>
      <c r="J77">
        <v>3</v>
      </c>
      <c r="K77">
        <v>2</v>
      </c>
      <c r="L77">
        <v>3</v>
      </c>
      <c r="M77">
        <v>2</v>
      </c>
      <c r="N77">
        <v>3</v>
      </c>
      <c r="O77">
        <v>9</v>
      </c>
      <c r="P77">
        <v>11</v>
      </c>
      <c r="Q77">
        <v>13</v>
      </c>
      <c r="R77">
        <v>9</v>
      </c>
      <c r="S77">
        <v>11</v>
      </c>
      <c r="T77">
        <v>7</v>
      </c>
      <c r="U77">
        <v>8</v>
      </c>
      <c r="V77">
        <v>7</v>
      </c>
      <c r="W77">
        <v>10</v>
      </c>
      <c r="X77">
        <v>6</v>
      </c>
      <c r="Y77" s="7">
        <v>11</v>
      </c>
      <c r="Z77">
        <v>9</v>
      </c>
      <c r="AA77">
        <v>7</v>
      </c>
      <c r="AB77">
        <v>12</v>
      </c>
      <c r="AC77">
        <v>12</v>
      </c>
      <c r="AD77" s="7">
        <v>10</v>
      </c>
      <c r="AE77">
        <v>11</v>
      </c>
      <c r="AF77" s="7">
        <v>11</v>
      </c>
      <c r="AG77">
        <v>8</v>
      </c>
      <c r="AH77">
        <v>6</v>
      </c>
      <c r="AI77" s="7">
        <v>11</v>
      </c>
      <c r="AJ77">
        <v>12</v>
      </c>
      <c r="AK77">
        <v>11</v>
      </c>
      <c r="AL77">
        <v>7</v>
      </c>
      <c r="AM77">
        <v>9</v>
      </c>
      <c r="AN77">
        <v>6</v>
      </c>
      <c r="AO77">
        <v>10</v>
      </c>
      <c r="AP77">
        <v>9</v>
      </c>
      <c r="AQ77">
        <v>12</v>
      </c>
      <c r="AR77">
        <v>13</v>
      </c>
      <c r="AS77">
        <v>13</v>
      </c>
      <c r="AT77">
        <v>9</v>
      </c>
      <c r="AU77">
        <v>20</v>
      </c>
      <c r="AV77">
        <v>12</v>
      </c>
      <c r="AW77" s="7">
        <v>13</v>
      </c>
      <c r="AX77">
        <v>12</v>
      </c>
      <c r="AY77">
        <v>11</v>
      </c>
      <c r="AZ77">
        <v>12</v>
      </c>
      <c r="BA77">
        <v>13</v>
      </c>
      <c r="BB77">
        <v>12</v>
      </c>
      <c r="BC77">
        <v>11</v>
      </c>
      <c r="BD77">
        <v>7</v>
      </c>
      <c r="BE77">
        <v>15</v>
      </c>
      <c r="BF77">
        <v>7</v>
      </c>
      <c r="BG77">
        <v>13</v>
      </c>
      <c r="BH77">
        <v>10</v>
      </c>
      <c r="BI77">
        <v>12</v>
      </c>
      <c r="BJ77">
        <v>11</v>
      </c>
      <c r="BK77">
        <v>8</v>
      </c>
      <c r="BL77">
        <v>13</v>
      </c>
      <c r="BM77">
        <v>9</v>
      </c>
    </row>
    <row r="78" spans="1:65" x14ac:dyDescent="0.3">
      <c r="A78">
        <v>70056040</v>
      </c>
      <c r="B78" t="s">
        <v>63</v>
      </c>
      <c r="C78">
        <v>24</v>
      </c>
      <c r="D78">
        <v>2</v>
      </c>
      <c r="E78">
        <v>4</v>
      </c>
      <c r="F78">
        <v>2</v>
      </c>
      <c r="G78">
        <v>3</v>
      </c>
      <c r="H78">
        <v>3</v>
      </c>
      <c r="I78">
        <v>2</v>
      </c>
      <c r="J78">
        <v>1</v>
      </c>
      <c r="K78">
        <v>2</v>
      </c>
      <c r="L78">
        <v>3</v>
      </c>
      <c r="M78">
        <v>1</v>
      </c>
      <c r="N78">
        <v>1</v>
      </c>
      <c r="O78">
        <v>10</v>
      </c>
      <c r="P78">
        <v>13</v>
      </c>
      <c r="Q78">
        <v>14</v>
      </c>
      <c r="R78">
        <v>10</v>
      </c>
      <c r="S78">
        <v>11</v>
      </c>
      <c r="T78">
        <v>9</v>
      </c>
      <c r="U78">
        <v>7</v>
      </c>
      <c r="V78">
        <v>8</v>
      </c>
      <c r="W78">
        <v>5</v>
      </c>
      <c r="X78">
        <v>5</v>
      </c>
      <c r="Y78" s="7">
        <v>10</v>
      </c>
      <c r="Z78">
        <v>10</v>
      </c>
      <c r="AA78">
        <v>6</v>
      </c>
      <c r="AB78">
        <v>14</v>
      </c>
      <c r="AC78">
        <v>13</v>
      </c>
      <c r="AD78" s="7">
        <v>8</v>
      </c>
      <c r="AE78">
        <v>8</v>
      </c>
      <c r="AF78" s="7">
        <v>10</v>
      </c>
      <c r="AG78">
        <v>7</v>
      </c>
      <c r="AH78">
        <v>10</v>
      </c>
      <c r="AI78" s="7">
        <v>7</v>
      </c>
      <c r="AJ78">
        <v>12</v>
      </c>
      <c r="AK78">
        <v>16</v>
      </c>
      <c r="AL78">
        <v>2</v>
      </c>
      <c r="AM78">
        <v>10</v>
      </c>
      <c r="AN78">
        <v>8</v>
      </c>
      <c r="AO78">
        <v>9</v>
      </c>
      <c r="AP78">
        <v>9</v>
      </c>
      <c r="AQ78">
        <v>12</v>
      </c>
      <c r="AR78">
        <v>12</v>
      </c>
      <c r="AS78">
        <v>12</v>
      </c>
      <c r="AT78">
        <v>8</v>
      </c>
      <c r="AU78">
        <v>20</v>
      </c>
      <c r="AV78">
        <v>13</v>
      </c>
      <c r="AW78" s="7">
        <v>13</v>
      </c>
      <c r="AX78">
        <v>15</v>
      </c>
      <c r="AY78">
        <v>11</v>
      </c>
      <c r="AZ78">
        <v>11</v>
      </c>
      <c r="BA78">
        <v>12</v>
      </c>
      <c r="BB78">
        <v>14</v>
      </c>
      <c r="BC78">
        <v>12</v>
      </c>
      <c r="BD78">
        <v>10</v>
      </c>
      <c r="BE78">
        <v>10</v>
      </c>
      <c r="BF78">
        <v>18</v>
      </c>
      <c r="BG78">
        <v>11</v>
      </c>
      <c r="BH78">
        <v>10</v>
      </c>
      <c r="BI78">
        <v>9</v>
      </c>
      <c r="BJ78">
        <v>14</v>
      </c>
      <c r="BK78">
        <v>7</v>
      </c>
      <c r="BL78">
        <v>13</v>
      </c>
      <c r="BM78">
        <v>9</v>
      </c>
    </row>
    <row r="79" spans="1:65" x14ac:dyDescent="0.3">
      <c r="A79">
        <v>70056560</v>
      </c>
      <c r="B79" t="s">
        <v>64</v>
      </c>
      <c r="C79">
        <v>23</v>
      </c>
      <c r="D79">
        <v>1</v>
      </c>
      <c r="E79">
        <v>1</v>
      </c>
      <c r="F79">
        <v>3</v>
      </c>
      <c r="G79">
        <v>1</v>
      </c>
      <c r="H79">
        <v>3</v>
      </c>
      <c r="I79">
        <v>1</v>
      </c>
      <c r="J79">
        <v>3</v>
      </c>
      <c r="K79">
        <v>3</v>
      </c>
      <c r="L79">
        <v>1</v>
      </c>
      <c r="M79">
        <v>3</v>
      </c>
      <c r="N79">
        <v>3</v>
      </c>
      <c r="O79">
        <v>10</v>
      </c>
      <c r="P79">
        <v>10</v>
      </c>
      <c r="Q79">
        <v>12</v>
      </c>
      <c r="R79">
        <v>8</v>
      </c>
      <c r="S79">
        <v>14</v>
      </c>
      <c r="T79">
        <v>9</v>
      </c>
      <c r="U79">
        <v>11</v>
      </c>
      <c r="V79">
        <v>8</v>
      </c>
      <c r="W79">
        <v>7</v>
      </c>
      <c r="X79">
        <v>8</v>
      </c>
      <c r="Y79" s="7">
        <v>14</v>
      </c>
      <c r="Z79">
        <v>10</v>
      </c>
      <c r="AA79">
        <v>13</v>
      </c>
      <c r="AB79">
        <v>13</v>
      </c>
      <c r="AC79">
        <v>10</v>
      </c>
      <c r="AD79" s="7">
        <v>11</v>
      </c>
      <c r="AE79">
        <v>12</v>
      </c>
      <c r="AF79" s="7">
        <v>14</v>
      </c>
      <c r="AG79">
        <v>12</v>
      </c>
      <c r="AH79">
        <v>12</v>
      </c>
      <c r="AI79" s="7">
        <v>10</v>
      </c>
      <c r="AJ79">
        <v>12</v>
      </c>
      <c r="AK79">
        <v>9</v>
      </c>
      <c r="AL79">
        <v>6</v>
      </c>
      <c r="AM79">
        <v>8</v>
      </c>
      <c r="AN79">
        <v>8</v>
      </c>
      <c r="AO79">
        <v>15</v>
      </c>
      <c r="AP79">
        <v>13</v>
      </c>
      <c r="AQ79">
        <v>10</v>
      </c>
      <c r="AR79">
        <v>11</v>
      </c>
      <c r="AS79">
        <v>10</v>
      </c>
      <c r="AT79">
        <v>13</v>
      </c>
      <c r="AU79">
        <v>17</v>
      </c>
      <c r="AV79">
        <v>10</v>
      </c>
      <c r="AW79" s="7">
        <v>11</v>
      </c>
      <c r="AX79">
        <v>20</v>
      </c>
      <c r="AY79">
        <v>13</v>
      </c>
      <c r="AZ79">
        <v>12</v>
      </c>
      <c r="BA79">
        <v>12</v>
      </c>
      <c r="BB79">
        <v>6</v>
      </c>
      <c r="BC79">
        <v>8</v>
      </c>
      <c r="BD79">
        <v>10</v>
      </c>
      <c r="BE79">
        <v>11</v>
      </c>
      <c r="BF79">
        <v>11</v>
      </c>
      <c r="BG79">
        <v>12</v>
      </c>
      <c r="BH79">
        <v>11</v>
      </c>
      <c r="BI79">
        <v>10</v>
      </c>
      <c r="BJ79">
        <v>11</v>
      </c>
      <c r="BK79">
        <v>12</v>
      </c>
      <c r="BL79">
        <v>10</v>
      </c>
      <c r="BM79">
        <v>3</v>
      </c>
    </row>
    <row r="80" spans="1:65" x14ac:dyDescent="0.3">
      <c r="A80">
        <v>70056719</v>
      </c>
      <c r="B80" t="s">
        <v>65</v>
      </c>
      <c r="C80">
        <v>22</v>
      </c>
      <c r="D80">
        <v>3</v>
      </c>
      <c r="E80">
        <v>2</v>
      </c>
      <c r="F80">
        <v>3</v>
      </c>
      <c r="G80">
        <v>1</v>
      </c>
      <c r="H80">
        <v>1</v>
      </c>
      <c r="I80">
        <v>1</v>
      </c>
      <c r="J80">
        <v>3</v>
      </c>
      <c r="K80">
        <v>3</v>
      </c>
      <c r="L80">
        <v>2</v>
      </c>
      <c r="M80">
        <v>3</v>
      </c>
      <c r="N80">
        <v>3</v>
      </c>
      <c r="O80">
        <v>3</v>
      </c>
      <c r="P80">
        <v>7</v>
      </c>
      <c r="Q80">
        <v>10</v>
      </c>
      <c r="R80">
        <v>11</v>
      </c>
      <c r="S80">
        <v>12</v>
      </c>
      <c r="T80">
        <v>5</v>
      </c>
      <c r="U80">
        <v>9</v>
      </c>
      <c r="V80">
        <v>5</v>
      </c>
      <c r="W80">
        <v>2</v>
      </c>
      <c r="X80">
        <v>2</v>
      </c>
      <c r="Y80" s="7">
        <v>9</v>
      </c>
      <c r="Z80">
        <v>9</v>
      </c>
      <c r="AA80">
        <v>7</v>
      </c>
      <c r="AB80">
        <v>9</v>
      </c>
      <c r="AC80">
        <v>10</v>
      </c>
      <c r="AD80" s="7">
        <v>13</v>
      </c>
      <c r="AE80">
        <v>10</v>
      </c>
      <c r="AF80" s="7">
        <v>12</v>
      </c>
      <c r="AG80">
        <v>11</v>
      </c>
      <c r="AH80">
        <v>10</v>
      </c>
      <c r="AI80" s="7">
        <v>9</v>
      </c>
      <c r="AJ80">
        <v>8</v>
      </c>
      <c r="AK80">
        <v>7</v>
      </c>
      <c r="AL80">
        <v>6</v>
      </c>
      <c r="AM80">
        <v>12</v>
      </c>
      <c r="AN80">
        <v>7</v>
      </c>
      <c r="AO80">
        <v>12</v>
      </c>
      <c r="AP80">
        <v>10</v>
      </c>
      <c r="AQ80">
        <v>13</v>
      </c>
      <c r="AR80">
        <v>12</v>
      </c>
      <c r="AS80">
        <v>12</v>
      </c>
      <c r="AT80">
        <v>11</v>
      </c>
      <c r="AU80">
        <v>10</v>
      </c>
      <c r="AV80">
        <v>10</v>
      </c>
      <c r="AW80" s="7">
        <v>12</v>
      </c>
      <c r="AX80">
        <v>20</v>
      </c>
      <c r="AY80">
        <v>10</v>
      </c>
      <c r="AZ80">
        <v>11</v>
      </c>
      <c r="BA80">
        <v>11</v>
      </c>
      <c r="BB80">
        <v>6</v>
      </c>
      <c r="BC80">
        <v>10</v>
      </c>
      <c r="BD80">
        <v>4</v>
      </c>
      <c r="BE80">
        <v>10</v>
      </c>
      <c r="BF80">
        <v>7</v>
      </c>
      <c r="BG80">
        <v>8</v>
      </c>
      <c r="BH80">
        <v>13</v>
      </c>
      <c r="BI80">
        <v>6</v>
      </c>
      <c r="BJ80">
        <v>8</v>
      </c>
      <c r="BK80">
        <v>8</v>
      </c>
      <c r="BL80">
        <v>7</v>
      </c>
      <c r="BM80">
        <v>5</v>
      </c>
    </row>
    <row r="81" spans="1:65" x14ac:dyDescent="0.3">
      <c r="A81">
        <v>70056729</v>
      </c>
      <c r="B81" t="s">
        <v>66</v>
      </c>
      <c r="C81">
        <v>25</v>
      </c>
      <c r="D81">
        <v>3</v>
      </c>
      <c r="E81">
        <v>3</v>
      </c>
      <c r="F81">
        <v>2</v>
      </c>
      <c r="G81">
        <v>1</v>
      </c>
      <c r="H81">
        <v>4</v>
      </c>
      <c r="I81">
        <v>1</v>
      </c>
      <c r="J81">
        <v>4</v>
      </c>
      <c r="K81">
        <v>1</v>
      </c>
      <c r="L81">
        <v>2</v>
      </c>
      <c r="M81">
        <v>2</v>
      </c>
      <c r="N81">
        <v>2</v>
      </c>
      <c r="O81">
        <v>11</v>
      </c>
      <c r="P81">
        <v>12</v>
      </c>
      <c r="Q81">
        <v>12</v>
      </c>
      <c r="R81">
        <v>11</v>
      </c>
      <c r="S81">
        <v>13</v>
      </c>
      <c r="T81">
        <v>12</v>
      </c>
      <c r="U81">
        <v>7</v>
      </c>
      <c r="V81">
        <v>10</v>
      </c>
      <c r="W81">
        <v>6</v>
      </c>
      <c r="X81">
        <v>6</v>
      </c>
      <c r="Y81" s="7">
        <v>11</v>
      </c>
      <c r="Z81">
        <v>7</v>
      </c>
      <c r="AA81">
        <v>6</v>
      </c>
      <c r="AB81">
        <v>14</v>
      </c>
      <c r="AC81">
        <v>9</v>
      </c>
      <c r="AD81" s="7">
        <v>10</v>
      </c>
      <c r="AE81">
        <v>8</v>
      </c>
      <c r="AF81" s="7">
        <v>11</v>
      </c>
      <c r="AG81">
        <v>7</v>
      </c>
      <c r="AH81">
        <v>11</v>
      </c>
      <c r="AI81" s="7">
        <v>9</v>
      </c>
      <c r="AJ81">
        <v>11</v>
      </c>
      <c r="AK81">
        <v>12</v>
      </c>
      <c r="AL81">
        <v>8</v>
      </c>
      <c r="AM81">
        <v>11</v>
      </c>
      <c r="AN81">
        <v>5</v>
      </c>
      <c r="AO81">
        <v>8</v>
      </c>
      <c r="AP81">
        <v>5</v>
      </c>
      <c r="AQ81">
        <v>13</v>
      </c>
      <c r="AR81">
        <v>12</v>
      </c>
      <c r="AS81">
        <v>10</v>
      </c>
      <c r="AT81">
        <v>8</v>
      </c>
      <c r="AU81">
        <v>10</v>
      </c>
      <c r="AV81">
        <v>14</v>
      </c>
      <c r="AW81" s="7">
        <v>11</v>
      </c>
      <c r="AX81">
        <v>20</v>
      </c>
      <c r="AY81">
        <v>11</v>
      </c>
      <c r="AZ81">
        <v>12</v>
      </c>
      <c r="BA81">
        <v>13</v>
      </c>
      <c r="BB81">
        <v>10</v>
      </c>
      <c r="BC81">
        <v>1</v>
      </c>
      <c r="BD81">
        <v>10</v>
      </c>
      <c r="BE81">
        <v>10</v>
      </c>
      <c r="BF81">
        <v>10</v>
      </c>
      <c r="BG81">
        <v>5</v>
      </c>
      <c r="BH81">
        <v>15</v>
      </c>
      <c r="BI81">
        <v>10</v>
      </c>
      <c r="BJ81">
        <v>12</v>
      </c>
      <c r="BK81">
        <v>15</v>
      </c>
      <c r="BL81">
        <v>14</v>
      </c>
      <c r="BM81">
        <v>5</v>
      </c>
    </row>
    <row r="82" spans="1:65" x14ac:dyDescent="0.3">
      <c r="A82">
        <v>70056874</v>
      </c>
      <c r="B82" t="s">
        <v>67</v>
      </c>
      <c r="C82">
        <v>26</v>
      </c>
      <c r="D82">
        <v>1</v>
      </c>
      <c r="E82">
        <v>1</v>
      </c>
      <c r="F82">
        <v>1</v>
      </c>
      <c r="G82">
        <v>2</v>
      </c>
      <c r="H82">
        <v>1</v>
      </c>
      <c r="I82">
        <v>1</v>
      </c>
      <c r="J82">
        <v>3</v>
      </c>
      <c r="K82">
        <v>3</v>
      </c>
      <c r="L82">
        <v>3</v>
      </c>
      <c r="M82">
        <v>3</v>
      </c>
      <c r="N82">
        <v>1</v>
      </c>
      <c r="O82">
        <v>5</v>
      </c>
      <c r="P82">
        <v>5</v>
      </c>
      <c r="Q82">
        <v>8</v>
      </c>
      <c r="R82">
        <v>7</v>
      </c>
      <c r="S82">
        <v>9</v>
      </c>
      <c r="T82">
        <v>5</v>
      </c>
      <c r="U82">
        <v>13</v>
      </c>
      <c r="V82">
        <v>4</v>
      </c>
      <c r="W82">
        <v>7</v>
      </c>
      <c r="X82">
        <v>12</v>
      </c>
      <c r="Y82" s="7">
        <v>10</v>
      </c>
      <c r="Z82">
        <v>8</v>
      </c>
      <c r="AA82">
        <v>13</v>
      </c>
      <c r="AB82">
        <v>10</v>
      </c>
      <c r="AC82">
        <v>13</v>
      </c>
      <c r="AD82" s="7">
        <v>14</v>
      </c>
      <c r="AE82">
        <v>15</v>
      </c>
      <c r="AF82" s="7">
        <v>9</v>
      </c>
      <c r="AG82">
        <v>13</v>
      </c>
      <c r="AH82">
        <v>4</v>
      </c>
      <c r="AI82" s="7">
        <v>10</v>
      </c>
      <c r="AJ82">
        <v>13</v>
      </c>
      <c r="AK82">
        <v>6</v>
      </c>
      <c r="AL82">
        <v>12</v>
      </c>
      <c r="AM82">
        <v>7</v>
      </c>
      <c r="AN82">
        <v>11</v>
      </c>
      <c r="AO82">
        <v>10</v>
      </c>
      <c r="AP82">
        <v>10</v>
      </c>
      <c r="AQ82">
        <v>12</v>
      </c>
      <c r="AR82">
        <v>13</v>
      </c>
      <c r="AS82">
        <v>12</v>
      </c>
      <c r="AT82">
        <v>12</v>
      </c>
      <c r="AU82">
        <v>10</v>
      </c>
      <c r="AV82">
        <v>14</v>
      </c>
      <c r="AW82" s="7">
        <v>12</v>
      </c>
      <c r="AX82">
        <v>20</v>
      </c>
      <c r="AY82">
        <v>10</v>
      </c>
      <c r="AZ82">
        <v>12</v>
      </c>
      <c r="BA82">
        <v>13</v>
      </c>
      <c r="BB82">
        <v>12</v>
      </c>
      <c r="BC82">
        <v>13</v>
      </c>
      <c r="BD82">
        <v>10</v>
      </c>
      <c r="BE82">
        <v>5</v>
      </c>
      <c r="BF82">
        <v>10</v>
      </c>
      <c r="BG82">
        <v>10</v>
      </c>
      <c r="BH82">
        <v>12</v>
      </c>
      <c r="BI82">
        <v>11</v>
      </c>
      <c r="BJ82">
        <v>13</v>
      </c>
      <c r="BK82">
        <v>5</v>
      </c>
      <c r="BL82">
        <v>12</v>
      </c>
      <c r="BM82">
        <v>5</v>
      </c>
    </row>
    <row r="83" spans="1:65" x14ac:dyDescent="0.3">
      <c r="A83">
        <v>70057322</v>
      </c>
      <c r="B83" t="s">
        <v>68</v>
      </c>
      <c r="C83">
        <v>25</v>
      </c>
      <c r="D83">
        <v>4</v>
      </c>
      <c r="E83">
        <v>4</v>
      </c>
      <c r="F83">
        <v>2</v>
      </c>
      <c r="G83">
        <v>1</v>
      </c>
      <c r="H83">
        <v>3</v>
      </c>
      <c r="I83">
        <v>1</v>
      </c>
      <c r="J83">
        <v>3</v>
      </c>
      <c r="K83">
        <v>3</v>
      </c>
      <c r="L83">
        <v>2</v>
      </c>
      <c r="M83">
        <v>1</v>
      </c>
      <c r="N83">
        <v>3</v>
      </c>
      <c r="O83">
        <v>9</v>
      </c>
      <c r="P83">
        <v>9</v>
      </c>
      <c r="Q83">
        <v>10</v>
      </c>
      <c r="R83">
        <v>9</v>
      </c>
      <c r="S83">
        <v>9</v>
      </c>
      <c r="T83">
        <v>8</v>
      </c>
      <c r="U83">
        <v>9</v>
      </c>
      <c r="V83">
        <v>8</v>
      </c>
      <c r="W83">
        <v>12</v>
      </c>
      <c r="X83">
        <v>9</v>
      </c>
      <c r="Y83" s="7">
        <v>11</v>
      </c>
      <c r="Z83">
        <v>11</v>
      </c>
      <c r="AA83">
        <v>11</v>
      </c>
      <c r="AB83">
        <v>9</v>
      </c>
      <c r="AC83">
        <v>15</v>
      </c>
      <c r="AD83" s="7">
        <v>8</v>
      </c>
      <c r="AE83">
        <v>12</v>
      </c>
      <c r="AF83" s="7">
        <v>9</v>
      </c>
      <c r="AG83">
        <v>10</v>
      </c>
      <c r="AH83">
        <v>7</v>
      </c>
      <c r="AI83" s="7">
        <v>8</v>
      </c>
      <c r="AJ83">
        <v>10</v>
      </c>
      <c r="AK83">
        <v>7</v>
      </c>
      <c r="AL83">
        <v>6</v>
      </c>
      <c r="AM83">
        <v>8</v>
      </c>
      <c r="AN83">
        <v>8</v>
      </c>
      <c r="AO83">
        <v>10</v>
      </c>
      <c r="AP83">
        <v>10</v>
      </c>
      <c r="AQ83">
        <v>14</v>
      </c>
      <c r="AR83">
        <v>13</v>
      </c>
      <c r="AS83">
        <v>12</v>
      </c>
      <c r="AT83">
        <v>7</v>
      </c>
      <c r="AU83">
        <v>10</v>
      </c>
      <c r="AV83">
        <v>10</v>
      </c>
      <c r="AW83" s="7">
        <v>13</v>
      </c>
      <c r="AX83">
        <v>20</v>
      </c>
      <c r="AY83">
        <v>10</v>
      </c>
      <c r="AZ83">
        <v>10</v>
      </c>
      <c r="BA83">
        <v>11</v>
      </c>
      <c r="BB83">
        <v>8</v>
      </c>
      <c r="BC83">
        <v>7</v>
      </c>
      <c r="BD83">
        <v>9</v>
      </c>
      <c r="BE83">
        <v>9</v>
      </c>
      <c r="BF83">
        <v>9</v>
      </c>
      <c r="BG83">
        <v>15</v>
      </c>
      <c r="BH83">
        <v>5</v>
      </c>
      <c r="BI83">
        <v>8</v>
      </c>
      <c r="BJ83">
        <v>8</v>
      </c>
      <c r="BK83">
        <v>10</v>
      </c>
      <c r="BL83">
        <v>7</v>
      </c>
      <c r="BM83">
        <v>7</v>
      </c>
    </row>
    <row r="84" spans="1:65" x14ac:dyDescent="0.3">
      <c r="A84">
        <v>70057965</v>
      </c>
      <c r="B84" t="s">
        <v>69</v>
      </c>
      <c r="C84">
        <v>21</v>
      </c>
      <c r="D84">
        <v>1</v>
      </c>
      <c r="E84">
        <v>1</v>
      </c>
      <c r="F84">
        <v>1</v>
      </c>
      <c r="G84">
        <v>1</v>
      </c>
      <c r="H84">
        <v>4</v>
      </c>
      <c r="I84">
        <v>1</v>
      </c>
      <c r="J84">
        <v>2</v>
      </c>
      <c r="K84">
        <v>1</v>
      </c>
      <c r="L84">
        <v>1</v>
      </c>
      <c r="M84">
        <v>1</v>
      </c>
      <c r="N84">
        <v>2</v>
      </c>
      <c r="O84">
        <v>8</v>
      </c>
      <c r="P84">
        <v>7</v>
      </c>
      <c r="Q84">
        <v>8</v>
      </c>
      <c r="R84">
        <v>12</v>
      </c>
      <c r="S84">
        <v>9</v>
      </c>
      <c r="T84">
        <v>5</v>
      </c>
      <c r="U84">
        <v>12</v>
      </c>
      <c r="V84">
        <v>8</v>
      </c>
      <c r="W84">
        <v>3</v>
      </c>
      <c r="X84">
        <v>5</v>
      </c>
      <c r="Y84" s="7">
        <v>7</v>
      </c>
      <c r="Z84">
        <v>7</v>
      </c>
      <c r="AA84">
        <v>6</v>
      </c>
      <c r="AB84">
        <v>10</v>
      </c>
      <c r="AC84">
        <v>10</v>
      </c>
      <c r="AD84" s="7">
        <v>12</v>
      </c>
      <c r="AE84">
        <v>14</v>
      </c>
      <c r="AF84" s="7">
        <v>10</v>
      </c>
      <c r="AG84">
        <v>8</v>
      </c>
      <c r="AH84">
        <v>7</v>
      </c>
      <c r="AI84" s="7">
        <v>7</v>
      </c>
      <c r="AJ84">
        <v>4</v>
      </c>
      <c r="AK84">
        <v>7</v>
      </c>
      <c r="AL84">
        <v>5</v>
      </c>
      <c r="AM84">
        <v>13</v>
      </c>
      <c r="AN84">
        <v>9</v>
      </c>
      <c r="AO84">
        <v>9</v>
      </c>
      <c r="AP84">
        <v>11</v>
      </c>
      <c r="AQ84">
        <v>12</v>
      </c>
      <c r="AR84">
        <v>10</v>
      </c>
      <c r="AS84">
        <v>12</v>
      </c>
      <c r="AT84">
        <v>13</v>
      </c>
      <c r="AU84">
        <v>10</v>
      </c>
      <c r="AV84">
        <v>11</v>
      </c>
      <c r="AW84" s="7">
        <v>13</v>
      </c>
      <c r="AX84">
        <v>20</v>
      </c>
      <c r="AY84">
        <v>11</v>
      </c>
      <c r="AZ84">
        <v>10</v>
      </c>
      <c r="BA84">
        <v>7</v>
      </c>
      <c r="BB84">
        <v>5</v>
      </c>
      <c r="BC84">
        <v>10</v>
      </c>
      <c r="BD84">
        <v>11</v>
      </c>
      <c r="BE84">
        <v>6</v>
      </c>
      <c r="BF84">
        <v>8</v>
      </c>
      <c r="BG84">
        <v>14</v>
      </c>
      <c r="BH84">
        <v>14</v>
      </c>
      <c r="BI84">
        <v>11</v>
      </c>
      <c r="BJ84">
        <v>10</v>
      </c>
      <c r="BK84">
        <v>6</v>
      </c>
      <c r="BL84">
        <v>15</v>
      </c>
      <c r="BM84">
        <v>7</v>
      </c>
    </row>
    <row r="85" spans="1:65" x14ac:dyDescent="0.3">
      <c r="A85">
        <v>70058740</v>
      </c>
      <c r="B85" t="s">
        <v>70</v>
      </c>
      <c r="C85">
        <v>23</v>
      </c>
      <c r="D85">
        <v>1</v>
      </c>
      <c r="E85">
        <v>4</v>
      </c>
      <c r="F85">
        <v>1</v>
      </c>
      <c r="G85">
        <v>1</v>
      </c>
      <c r="H85">
        <v>2</v>
      </c>
      <c r="I85">
        <v>1</v>
      </c>
      <c r="J85">
        <v>1</v>
      </c>
      <c r="K85">
        <v>1</v>
      </c>
      <c r="L85">
        <v>1</v>
      </c>
      <c r="M85">
        <v>2</v>
      </c>
      <c r="N85">
        <v>2</v>
      </c>
      <c r="O85">
        <v>12</v>
      </c>
      <c r="P85">
        <v>11</v>
      </c>
      <c r="Q85">
        <v>11</v>
      </c>
      <c r="R85">
        <v>7</v>
      </c>
      <c r="S85">
        <v>14</v>
      </c>
      <c r="T85">
        <v>12</v>
      </c>
      <c r="U85">
        <v>8</v>
      </c>
      <c r="V85">
        <v>12</v>
      </c>
      <c r="W85">
        <v>3</v>
      </c>
      <c r="X85">
        <v>7</v>
      </c>
      <c r="Y85" s="7">
        <v>13</v>
      </c>
      <c r="Z85">
        <v>7</v>
      </c>
      <c r="AA85">
        <v>9</v>
      </c>
      <c r="AB85">
        <v>14</v>
      </c>
      <c r="AC85">
        <v>10</v>
      </c>
      <c r="AD85" s="7">
        <v>11</v>
      </c>
      <c r="AE85">
        <v>8</v>
      </c>
      <c r="AF85" s="7">
        <v>12</v>
      </c>
      <c r="AG85">
        <v>10</v>
      </c>
      <c r="AH85">
        <v>12</v>
      </c>
      <c r="AI85" s="7">
        <v>12</v>
      </c>
      <c r="AJ85">
        <v>10</v>
      </c>
      <c r="AK85">
        <v>13</v>
      </c>
      <c r="AL85">
        <v>6</v>
      </c>
      <c r="AM85">
        <v>11</v>
      </c>
      <c r="AN85">
        <v>8</v>
      </c>
      <c r="AO85">
        <v>12</v>
      </c>
      <c r="AP85">
        <v>10</v>
      </c>
      <c r="AQ85">
        <v>13</v>
      </c>
      <c r="AR85">
        <v>13</v>
      </c>
      <c r="AS85">
        <v>11</v>
      </c>
      <c r="AT85">
        <v>8</v>
      </c>
      <c r="AU85">
        <v>20</v>
      </c>
      <c r="AV85">
        <v>15</v>
      </c>
      <c r="AW85" s="7">
        <v>10</v>
      </c>
      <c r="AX85">
        <v>10</v>
      </c>
      <c r="AY85">
        <v>10</v>
      </c>
      <c r="AZ85">
        <v>11</v>
      </c>
      <c r="BA85">
        <v>12</v>
      </c>
      <c r="BB85">
        <v>12</v>
      </c>
      <c r="BC85">
        <v>10</v>
      </c>
      <c r="BD85">
        <v>9</v>
      </c>
      <c r="BE85">
        <v>10</v>
      </c>
      <c r="BF85">
        <v>8</v>
      </c>
      <c r="BG85">
        <v>13</v>
      </c>
      <c r="BH85">
        <v>10</v>
      </c>
      <c r="BI85">
        <v>13</v>
      </c>
      <c r="BJ85">
        <v>15</v>
      </c>
      <c r="BK85">
        <v>12</v>
      </c>
      <c r="BL85">
        <v>10</v>
      </c>
      <c r="BM85">
        <v>5</v>
      </c>
    </row>
    <row r="86" spans="1:65" x14ac:dyDescent="0.3">
      <c r="A86">
        <v>70058759</v>
      </c>
      <c r="B86" t="s">
        <v>71</v>
      </c>
      <c r="C86">
        <v>26</v>
      </c>
      <c r="D86">
        <v>3</v>
      </c>
      <c r="E86">
        <v>1</v>
      </c>
      <c r="F86">
        <v>3</v>
      </c>
      <c r="G86">
        <v>2</v>
      </c>
      <c r="H86">
        <v>2</v>
      </c>
      <c r="I86">
        <v>1</v>
      </c>
      <c r="J86">
        <v>3</v>
      </c>
      <c r="K86">
        <v>1</v>
      </c>
      <c r="L86">
        <v>1</v>
      </c>
      <c r="M86">
        <v>2</v>
      </c>
      <c r="N86">
        <v>4</v>
      </c>
      <c r="O86">
        <v>5</v>
      </c>
      <c r="P86">
        <v>13</v>
      </c>
      <c r="Q86">
        <v>10</v>
      </c>
      <c r="R86">
        <v>4</v>
      </c>
      <c r="S86">
        <v>12</v>
      </c>
      <c r="T86">
        <v>6</v>
      </c>
      <c r="U86">
        <v>11</v>
      </c>
      <c r="V86">
        <v>5</v>
      </c>
      <c r="W86">
        <v>13</v>
      </c>
      <c r="X86">
        <v>11</v>
      </c>
      <c r="Y86" s="7">
        <v>9</v>
      </c>
      <c r="Z86">
        <v>7</v>
      </c>
      <c r="AA86">
        <v>10</v>
      </c>
      <c r="AB86">
        <v>11</v>
      </c>
      <c r="AC86">
        <v>11</v>
      </c>
      <c r="AD86" s="7">
        <v>9</v>
      </c>
      <c r="AE86">
        <v>10</v>
      </c>
      <c r="AF86" s="7">
        <v>14</v>
      </c>
      <c r="AG86">
        <v>10</v>
      </c>
      <c r="AH86">
        <v>6</v>
      </c>
      <c r="AI86" s="7">
        <v>8</v>
      </c>
      <c r="AJ86">
        <v>12</v>
      </c>
      <c r="AK86">
        <v>12</v>
      </c>
      <c r="AL86">
        <v>5</v>
      </c>
      <c r="AM86">
        <v>10</v>
      </c>
      <c r="AN86">
        <v>11</v>
      </c>
      <c r="AO86">
        <v>13</v>
      </c>
      <c r="AP86">
        <v>14</v>
      </c>
      <c r="AQ86">
        <v>12</v>
      </c>
      <c r="AR86">
        <v>12</v>
      </c>
      <c r="AS86">
        <v>13</v>
      </c>
      <c r="AT86">
        <v>12</v>
      </c>
      <c r="AU86">
        <v>10</v>
      </c>
      <c r="AV86">
        <v>10</v>
      </c>
      <c r="AW86" s="7">
        <v>13</v>
      </c>
      <c r="AX86">
        <v>20</v>
      </c>
      <c r="AY86">
        <v>12</v>
      </c>
      <c r="AZ86">
        <v>10</v>
      </c>
      <c r="BA86">
        <v>10</v>
      </c>
      <c r="BB86">
        <v>11</v>
      </c>
      <c r="BC86">
        <v>10</v>
      </c>
      <c r="BD86">
        <v>8</v>
      </c>
      <c r="BE86">
        <v>10</v>
      </c>
      <c r="BF86">
        <v>18</v>
      </c>
      <c r="BG86">
        <v>9</v>
      </c>
      <c r="BH86">
        <v>12</v>
      </c>
      <c r="BI86">
        <v>6</v>
      </c>
      <c r="BJ86">
        <v>11</v>
      </c>
      <c r="BK86">
        <v>11</v>
      </c>
      <c r="BL86">
        <v>10</v>
      </c>
      <c r="BM86">
        <v>10</v>
      </c>
    </row>
    <row r="87" spans="1:65" x14ac:dyDescent="0.3">
      <c r="A87">
        <v>70062993</v>
      </c>
      <c r="B87" t="s">
        <v>72</v>
      </c>
      <c r="C87">
        <v>21</v>
      </c>
      <c r="D87">
        <v>4</v>
      </c>
      <c r="E87">
        <v>3</v>
      </c>
      <c r="F87">
        <v>2</v>
      </c>
      <c r="G87">
        <v>3</v>
      </c>
      <c r="H87">
        <v>1</v>
      </c>
      <c r="I87">
        <v>3</v>
      </c>
      <c r="J87">
        <v>3</v>
      </c>
      <c r="K87">
        <v>3</v>
      </c>
      <c r="L87">
        <v>3</v>
      </c>
      <c r="M87">
        <v>2</v>
      </c>
      <c r="N87">
        <v>2</v>
      </c>
      <c r="O87">
        <v>9</v>
      </c>
      <c r="P87">
        <v>11</v>
      </c>
      <c r="Q87">
        <v>9</v>
      </c>
      <c r="R87">
        <v>8</v>
      </c>
      <c r="S87">
        <v>10</v>
      </c>
      <c r="T87">
        <v>8</v>
      </c>
      <c r="U87">
        <v>13</v>
      </c>
      <c r="V87">
        <v>8</v>
      </c>
      <c r="W87">
        <v>7</v>
      </c>
      <c r="X87">
        <v>13</v>
      </c>
      <c r="Y87" s="7">
        <v>12</v>
      </c>
      <c r="Z87">
        <v>5</v>
      </c>
      <c r="AA87">
        <v>13</v>
      </c>
      <c r="AB87">
        <v>10</v>
      </c>
      <c r="AC87">
        <v>13</v>
      </c>
      <c r="AD87" s="7">
        <v>11</v>
      </c>
      <c r="AE87">
        <v>12</v>
      </c>
      <c r="AF87" s="7">
        <v>10</v>
      </c>
      <c r="AG87">
        <v>12</v>
      </c>
      <c r="AH87">
        <v>7</v>
      </c>
      <c r="AI87" s="7">
        <v>10</v>
      </c>
      <c r="AJ87">
        <v>13</v>
      </c>
      <c r="AK87">
        <v>5</v>
      </c>
      <c r="AL87">
        <v>8</v>
      </c>
      <c r="AM87">
        <v>7</v>
      </c>
      <c r="AN87">
        <v>13</v>
      </c>
      <c r="AO87">
        <v>13</v>
      </c>
      <c r="AP87">
        <v>12</v>
      </c>
      <c r="AQ87">
        <v>11</v>
      </c>
      <c r="AR87">
        <v>11</v>
      </c>
      <c r="AS87">
        <v>11</v>
      </c>
      <c r="AT87">
        <v>13</v>
      </c>
      <c r="AU87">
        <v>20</v>
      </c>
      <c r="AV87">
        <v>12</v>
      </c>
      <c r="AW87" s="7">
        <v>11</v>
      </c>
      <c r="AX87">
        <v>10</v>
      </c>
      <c r="AY87">
        <v>10</v>
      </c>
      <c r="AZ87">
        <v>13</v>
      </c>
      <c r="BA87">
        <v>13</v>
      </c>
      <c r="BB87">
        <v>10</v>
      </c>
      <c r="BC87">
        <v>12</v>
      </c>
      <c r="BD87">
        <v>4</v>
      </c>
      <c r="BE87">
        <v>10</v>
      </c>
      <c r="BF87">
        <v>14</v>
      </c>
      <c r="BG87">
        <v>10</v>
      </c>
      <c r="BH87">
        <v>11</v>
      </c>
      <c r="BI87">
        <v>9</v>
      </c>
      <c r="BJ87">
        <v>11</v>
      </c>
      <c r="BK87">
        <v>10</v>
      </c>
      <c r="BL87">
        <v>10</v>
      </c>
      <c r="BM87">
        <v>10</v>
      </c>
    </row>
    <row r="88" spans="1:65" x14ac:dyDescent="0.3">
      <c r="A88">
        <v>70063128</v>
      </c>
      <c r="B88" t="s">
        <v>73</v>
      </c>
      <c r="C88">
        <v>21</v>
      </c>
      <c r="D88">
        <v>3</v>
      </c>
      <c r="E88">
        <v>4</v>
      </c>
      <c r="F88">
        <v>1</v>
      </c>
      <c r="G88">
        <v>1</v>
      </c>
      <c r="H88">
        <v>2</v>
      </c>
      <c r="I88">
        <v>3</v>
      </c>
      <c r="J88">
        <v>2</v>
      </c>
      <c r="K88">
        <v>1</v>
      </c>
      <c r="L88">
        <v>2</v>
      </c>
      <c r="M88">
        <v>3</v>
      </c>
      <c r="N88">
        <v>1</v>
      </c>
      <c r="O88">
        <v>6</v>
      </c>
      <c r="P88">
        <v>7</v>
      </c>
      <c r="Q88">
        <v>6</v>
      </c>
      <c r="R88">
        <v>5</v>
      </c>
      <c r="S88">
        <v>9</v>
      </c>
      <c r="T88">
        <v>7</v>
      </c>
      <c r="U88">
        <v>12</v>
      </c>
      <c r="V88">
        <v>8</v>
      </c>
      <c r="W88">
        <v>7</v>
      </c>
      <c r="X88">
        <v>12</v>
      </c>
      <c r="Y88" s="7">
        <v>10</v>
      </c>
      <c r="Z88">
        <v>6</v>
      </c>
      <c r="AA88">
        <v>13</v>
      </c>
      <c r="AB88">
        <v>11</v>
      </c>
      <c r="AC88">
        <v>14</v>
      </c>
      <c r="AD88" s="7">
        <v>11</v>
      </c>
      <c r="AE88">
        <v>14</v>
      </c>
      <c r="AF88" s="7">
        <v>10</v>
      </c>
      <c r="AG88">
        <v>13</v>
      </c>
      <c r="AH88">
        <v>7</v>
      </c>
      <c r="AI88" s="7">
        <v>8</v>
      </c>
      <c r="AJ88">
        <v>12</v>
      </c>
      <c r="AK88">
        <v>6</v>
      </c>
      <c r="AL88">
        <v>10</v>
      </c>
      <c r="AM88">
        <v>7</v>
      </c>
      <c r="AN88">
        <v>11</v>
      </c>
      <c r="AO88">
        <v>13</v>
      </c>
      <c r="AP88">
        <v>13</v>
      </c>
      <c r="AQ88">
        <v>10</v>
      </c>
      <c r="AR88">
        <v>10</v>
      </c>
      <c r="AS88">
        <v>13</v>
      </c>
      <c r="AT88">
        <v>11</v>
      </c>
      <c r="AU88">
        <v>10</v>
      </c>
      <c r="AV88">
        <v>16</v>
      </c>
      <c r="AW88" s="7">
        <v>11</v>
      </c>
      <c r="AX88">
        <v>20</v>
      </c>
      <c r="AY88">
        <v>12</v>
      </c>
      <c r="AZ88">
        <v>12</v>
      </c>
      <c r="BA88">
        <v>9</v>
      </c>
      <c r="BB88">
        <v>6</v>
      </c>
      <c r="BC88">
        <v>2</v>
      </c>
      <c r="BD88">
        <v>4</v>
      </c>
      <c r="BE88">
        <v>9</v>
      </c>
      <c r="BF88">
        <v>17</v>
      </c>
      <c r="BG88">
        <v>10</v>
      </c>
      <c r="BH88">
        <v>13</v>
      </c>
      <c r="BI88">
        <v>12</v>
      </c>
      <c r="BJ88">
        <v>10</v>
      </c>
      <c r="BK88">
        <v>10</v>
      </c>
      <c r="BL88">
        <v>10</v>
      </c>
      <c r="BM88">
        <v>5</v>
      </c>
    </row>
    <row r="89" spans="1:65" x14ac:dyDescent="0.3">
      <c r="A89">
        <v>70063141</v>
      </c>
      <c r="B89" t="s">
        <v>74</v>
      </c>
      <c r="C89">
        <v>22</v>
      </c>
      <c r="D89">
        <v>1</v>
      </c>
      <c r="E89">
        <v>2</v>
      </c>
      <c r="F89">
        <v>3</v>
      </c>
      <c r="G89">
        <v>2</v>
      </c>
      <c r="H89">
        <v>3</v>
      </c>
      <c r="I89">
        <v>3</v>
      </c>
      <c r="J89">
        <v>1</v>
      </c>
      <c r="K89">
        <v>3</v>
      </c>
      <c r="L89">
        <v>3</v>
      </c>
      <c r="M89">
        <v>3</v>
      </c>
      <c r="N89">
        <v>3</v>
      </c>
      <c r="O89">
        <v>8</v>
      </c>
      <c r="P89">
        <v>12</v>
      </c>
      <c r="Q89">
        <v>11</v>
      </c>
      <c r="R89">
        <v>8</v>
      </c>
      <c r="S89">
        <v>14</v>
      </c>
      <c r="T89">
        <v>8</v>
      </c>
      <c r="U89">
        <v>10</v>
      </c>
      <c r="V89">
        <v>11</v>
      </c>
      <c r="W89">
        <v>4</v>
      </c>
      <c r="X89">
        <v>8</v>
      </c>
      <c r="Y89" s="7">
        <v>12</v>
      </c>
      <c r="Z89">
        <v>6</v>
      </c>
      <c r="AA89">
        <v>10</v>
      </c>
      <c r="AB89">
        <v>14</v>
      </c>
      <c r="AC89">
        <v>10</v>
      </c>
      <c r="AD89" s="7">
        <v>12</v>
      </c>
      <c r="AE89">
        <v>13</v>
      </c>
      <c r="AF89" s="7">
        <v>11</v>
      </c>
      <c r="AG89">
        <v>12</v>
      </c>
      <c r="AH89">
        <v>13</v>
      </c>
      <c r="AI89" s="7">
        <v>13</v>
      </c>
      <c r="AJ89">
        <v>15</v>
      </c>
      <c r="AK89">
        <v>12</v>
      </c>
      <c r="AL89">
        <v>8</v>
      </c>
      <c r="AM89">
        <v>8</v>
      </c>
      <c r="AN89">
        <v>10</v>
      </c>
      <c r="AO89">
        <v>12</v>
      </c>
      <c r="AP89">
        <v>14</v>
      </c>
      <c r="AQ89">
        <v>11</v>
      </c>
      <c r="AR89">
        <v>13</v>
      </c>
      <c r="AS89">
        <v>12</v>
      </c>
      <c r="AT89">
        <v>7</v>
      </c>
      <c r="AU89">
        <v>20</v>
      </c>
      <c r="AV89">
        <v>13</v>
      </c>
      <c r="AW89" s="7">
        <v>10</v>
      </c>
      <c r="AX89">
        <v>11</v>
      </c>
      <c r="AY89">
        <v>13</v>
      </c>
      <c r="AZ89">
        <v>10</v>
      </c>
      <c r="BA89">
        <v>13</v>
      </c>
      <c r="BB89">
        <v>12</v>
      </c>
      <c r="BC89">
        <v>11</v>
      </c>
      <c r="BD89">
        <v>8</v>
      </c>
      <c r="BE89">
        <v>11</v>
      </c>
      <c r="BF89">
        <v>20</v>
      </c>
      <c r="BG89">
        <v>10</v>
      </c>
      <c r="BH89">
        <v>14</v>
      </c>
      <c r="BI89">
        <v>12</v>
      </c>
      <c r="BJ89">
        <v>13</v>
      </c>
      <c r="BK89">
        <v>13</v>
      </c>
      <c r="BL89">
        <v>13</v>
      </c>
      <c r="BM89">
        <v>5</v>
      </c>
    </row>
    <row r="90" spans="1:65" x14ac:dyDescent="0.3">
      <c r="A90">
        <v>70063195</v>
      </c>
      <c r="B90" t="s">
        <v>75</v>
      </c>
      <c r="C90">
        <v>20</v>
      </c>
      <c r="D90">
        <v>8</v>
      </c>
      <c r="E90">
        <v>11</v>
      </c>
      <c r="F90">
        <v>11</v>
      </c>
      <c r="G90">
        <v>4</v>
      </c>
      <c r="H90">
        <v>14</v>
      </c>
      <c r="I90">
        <v>9</v>
      </c>
      <c r="J90">
        <v>10</v>
      </c>
      <c r="K90">
        <v>12</v>
      </c>
      <c r="L90">
        <v>10</v>
      </c>
      <c r="M90">
        <v>5</v>
      </c>
      <c r="N90">
        <v>8</v>
      </c>
      <c r="O90">
        <v>2</v>
      </c>
      <c r="P90">
        <v>2</v>
      </c>
      <c r="Q90">
        <v>2</v>
      </c>
      <c r="R90">
        <v>1</v>
      </c>
      <c r="S90">
        <v>9</v>
      </c>
      <c r="T90">
        <v>6</v>
      </c>
      <c r="U90">
        <v>2</v>
      </c>
      <c r="V90">
        <v>2</v>
      </c>
      <c r="W90">
        <v>1</v>
      </c>
      <c r="X90">
        <v>3</v>
      </c>
      <c r="Y90" s="7">
        <v>11</v>
      </c>
      <c r="Z90">
        <v>3</v>
      </c>
      <c r="AA90">
        <v>1</v>
      </c>
      <c r="AB90">
        <v>5</v>
      </c>
      <c r="AC90">
        <v>9</v>
      </c>
      <c r="AD90" s="7">
        <v>9</v>
      </c>
      <c r="AE90">
        <v>7</v>
      </c>
      <c r="AF90" s="7">
        <v>4</v>
      </c>
      <c r="AG90">
        <v>13</v>
      </c>
      <c r="AH90">
        <v>9</v>
      </c>
      <c r="AI90" s="7">
        <v>8</v>
      </c>
      <c r="AJ90">
        <v>9</v>
      </c>
      <c r="AK90">
        <v>3</v>
      </c>
      <c r="AL90">
        <v>5</v>
      </c>
      <c r="AM90">
        <v>2</v>
      </c>
      <c r="AN90">
        <v>10</v>
      </c>
      <c r="AO90">
        <v>6</v>
      </c>
      <c r="AP90">
        <v>10</v>
      </c>
      <c r="AQ90">
        <v>10</v>
      </c>
      <c r="AR90">
        <v>13</v>
      </c>
      <c r="AS90">
        <v>9</v>
      </c>
      <c r="AT90">
        <v>10</v>
      </c>
      <c r="AU90">
        <v>13</v>
      </c>
      <c r="AV90">
        <v>12</v>
      </c>
      <c r="AW90" s="7">
        <v>10</v>
      </c>
      <c r="AX90">
        <v>20</v>
      </c>
      <c r="AY90">
        <v>10</v>
      </c>
      <c r="AZ90">
        <v>10</v>
      </c>
      <c r="BA90">
        <v>9</v>
      </c>
      <c r="BB90">
        <v>9</v>
      </c>
      <c r="BC90">
        <v>9</v>
      </c>
      <c r="BD90">
        <v>9</v>
      </c>
      <c r="BE90">
        <v>9</v>
      </c>
      <c r="BF90">
        <v>9</v>
      </c>
      <c r="BG90">
        <v>10</v>
      </c>
      <c r="BH90">
        <v>10</v>
      </c>
      <c r="BI90">
        <v>9</v>
      </c>
      <c r="BJ90">
        <v>14</v>
      </c>
      <c r="BK90">
        <v>11</v>
      </c>
      <c r="BL90">
        <v>12</v>
      </c>
      <c r="BM90">
        <v>7</v>
      </c>
    </row>
    <row r="91" spans="1:65" x14ac:dyDescent="0.3">
      <c r="A91">
        <v>70063197</v>
      </c>
      <c r="B91" t="s">
        <v>76</v>
      </c>
      <c r="C91">
        <v>21</v>
      </c>
      <c r="D91">
        <v>3</v>
      </c>
      <c r="E91">
        <v>3</v>
      </c>
      <c r="F91">
        <v>1</v>
      </c>
      <c r="G91">
        <v>2</v>
      </c>
      <c r="H91">
        <v>1</v>
      </c>
      <c r="I91">
        <v>2</v>
      </c>
      <c r="J91">
        <v>1</v>
      </c>
      <c r="K91">
        <v>2</v>
      </c>
      <c r="L91">
        <v>4</v>
      </c>
      <c r="M91">
        <v>2</v>
      </c>
      <c r="N91">
        <v>1</v>
      </c>
      <c r="O91">
        <v>5</v>
      </c>
      <c r="P91">
        <v>8</v>
      </c>
      <c r="Q91">
        <v>9</v>
      </c>
      <c r="R91">
        <v>6</v>
      </c>
      <c r="S91">
        <v>10</v>
      </c>
      <c r="T91">
        <v>6</v>
      </c>
      <c r="U91">
        <v>10</v>
      </c>
      <c r="V91">
        <v>8</v>
      </c>
      <c r="W91">
        <v>5</v>
      </c>
      <c r="X91">
        <v>10</v>
      </c>
      <c r="Y91" s="7">
        <v>11</v>
      </c>
      <c r="Z91">
        <v>8</v>
      </c>
      <c r="AA91">
        <v>11</v>
      </c>
      <c r="AB91">
        <v>8</v>
      </c>
      <c r="AC91">
        <v>13</v>
      </c>
      <c r="AD91" s="7">
        <v>9</v>
      </c>
      <c r="AE91">
        <v>14</v>
      </c>
      <c r="AF91" s="7">
        <v>9</v>
      </c>
      <c r="AG91">
        <v>13</v>
      </c>
      <c r="AH91">
        <v>8</v>
      </c>
      <c r="AI91" s="7">
        <v>12</v>
      </c>
      <c r="AJ91">
        <v>9</v>
      </c>
      <c r="AK91">
        <v>8</v>
      </c>
      <c r="AL91">
        <v>8</v>
      </c>
      <c r="AM91">
        <v>10</v>
      </c>
      <c r="AN91">
        <v>12</v>
      </c>
      <c r="AO91">
        <v>11</v>
      </c>
      <c r="AP91">
        <v>12</v>
      </c>
      <c r="AQ91">
        <v>11</v>
      </c>
      <c r="AR91">
        <v>10</v>
      </c>
      <c r="AS91">
        <v>12</v>
      </c>
      <c r="AT91">
        <v>10</v>
      </c>
      <c r="AU91">
        <v>10</v>
      </c>
      <c r="AV91">
        <v>12</v>
      </c>
      <c r="AW91" s="7">
        <v>12</v>
      </c>
      <c r="AX91">
        <v>20</v>
      </c>
      <c r="AY91">
        <v>11</v>
      </c>
      <c r="AZ91">
        <v>10</v>
      </c>
      <c r="BA91">
        <v>9</v>
      </c>
      <c r="BB91">
        <v>12</v>
      </c>
      <c r="BC91">
        <v>7</v>
      </c>
      <c r="BD91">
        <v>9</v>
      </c>
      <c r="BE91">
        <v>8</v>
      </c>
      <c r="BF91">
        <v>10</v>
      </c>
      <c r="BG91">
        <v>9</v>
      </c>
      <c r="BH91">
        <v>13</v>
      </c>
      <c r="BI91">
        <v>10</v>
      </c>
      <c r="BJ91">
        <v>10</v>
      </c>
      <c r="BK91">
        <v>9</v>
      </c>
      <c r="BL91">
        <v>15</v>
      </c>
      <c r="BM91">
        <v>6</v>
      </c>
    </row>
    <row r="92" spans="1:65" x14ac:dyDescent="0.3">
      <c r="A92">
        <v>70063544</v>
      </c>
      <c r="B92" t="s">
        <v>77</v>
      </c>
      <c r="C92">
        <v>21</v>
      </c>
      <c r="D92">
        <v>3</v>
      </c>
      <c r="E92">
        <v>2</v>
      </c>
      <c r="F92">
        <v>3</v>
      </c>
      <c r="G92">
        <v>1</v>
      </c>
      <c r="H92">
        <v>3</v>
      </c>
      <c r="I92">
        <v>1</v>
      </c>
      <c r="J92">
        <v>2</v>
      </c>
      <c r="K92">
        <v>3</v>
      </c>
      <c r="L92">
        <v>2</v>
      </c>
      <c r="M92">
        <v>2</v>
      </c>
      <c r="N92">
        <v>2</v>
      </c>
      <c r="O92">
        <v>5</v>
      </c>
      <c r="P92">
        <v>7</v>
      </c>
      <c r="Q92">
        <v>8</v>
      </c>
      <c r="R92">
        <v>6</v>
      </c>
      <c r="S92">
        <v>11</v>
      </c>
      <c r="T92">
        <v>7</v>
      </c>
      <c r="U92">
        <v>7</v>
      </c>
      <c r="V92">
        <v>7</v>
      </c>
      <c r="W92">
        <v>3</v>
      </c>
      <c r="X92">
        <v>9</v>
      </c>
      <c r="Y92" s="7">
        <v>11</v>
      </c>
      <c r="Z92">
        <v>4</v>
      </c>
      <c r="AA92">
        <v>12</v>
      </c>
      <c r="AB92">
        <v>9</v>
      </c>
      <c r="AC92">
        <v>13</v>
      </c>
      <c r="AD92" s="7">
        <v>11</v>
      </c>
      <c r="AE92">
        <v>11</v>
      </c>
      <c r="AF92" s="7">
        <v>5</v>
      </c>
      <c r="AG92">
        <v>12</v>
      </c>
      <c r="AH92">
        <v>9</v>
      </c>
      <c r="AI92" s="7">
        <v>6</v>
      </c>
      <c r="AJ92">
        <v>13</v>
      </c>
      <c r="AK92">
        <v>7</v>
      </c>
      <c r="AL92">
        <v>9</v>
      </c>
      <c r="AM92">
        <v>8</v>
      </c>
      <c r="AN92">
        <v>10</v>
      </c>
      <c r="AO92">
        <v>8</v>
      </c>
      <c r="AP92">
        <v>15</v>
      </c>
      <c r="AQ92">
        <v>10</v>
      </c>
      <c r="AR92">
        <v>11</v>
      </c>
      <c r="AS92">
        <v>10</v>
      </c>
      <c r="AT92">
        <v>6</v>
      </c>
      <c r="AU92">
        <v>10</v>
      </c>
      <c r="AV92">
        <v>14</v>
      </c>
      <c r="AW92" s="7">
        <v>10</v>
      </c>
      <c r="AX92">
        <v>20</v>
      </c>
      <c r="AY92">
        <v>14</v>
      </c>
      <c r="AZ92">
        <v>11</v>
      </c>
      <c r="BA92">
        <v>12</v>
      </c>
      <c r="BB92">
        <v>9</v>
      </c>
      <c r="BC92">
        <v>7</v>
      </c>
      <c r="BD92">
        <v>9</v>
      </c>
      <c r="BE92">
        <v>9</v>
      </c>
      <c r="BF92">
        <v>15</v>
      </c>
      <c r="BG92">
        <v>12</v>
      </c>
      <c r="BH92">
        <v>15</v>
      </c>
      <c r="BI92">
        <v>10</v>
      </c>
      <c r="BJ92">
        <v>13</v>
      </c>
      <c r="BK92">
        <v>10</v>
      </c>
      <c r="BL92">
        <v>9</v>
      </c>
      <c r="BM92">
        <v>7</v>
      </c>
    </row>
    <row r="93" spans="1:65" x14ac:dyDescent="0.3">
      <c r="A93">
        <v>70065895</v>
      </c>
      <c r="B93" t="s">
        <v>78</v>
      </c>
      <c r="C93">
        <v>20</v>
      </c>
      <c r="D93">
        <v>1</v>
      </c>
      <c r="E93">
        <v>3</v>
      </c>
      <c r="F93">
        <v>2</v>
      </c>
      <c r="G93">
        <v>1</v>
      </c>
      <c r="H93">
        <v>2</v>
      </c>
      <c r="I93">
        <v>1</v>
      </c>
      <c r="J93">
        <v>4</v>
      </c>
      <c r="K93">
        <v>1</v>
      </c>
      <c r="L93">
        <v>3</v>
      </c>
      <c r="M93">
        <v>2</v>
      </c>
      <c r="N93">
        <v>3</v>
      </c>
      <c r="O93">
        <v>4</v>
      </c>
      <c r="P93">
        <v>7</v>
      </c>
      <c r="Q93">
        <v>8</v>
      </c>
      <c r="R93">
        <v>14</v>
      </c>
      <c r="S93">
        <v>12</v>
      </c>
      <c r="T93">
        <v>4</v>
      </c>
      <c r="U93">
        <v>11</v>
      </c>
      <c r="V93">
        <v>8</v>
      </c>
      <c r="W93">
        <v>2</v>
      </c>
      <c r="X93">
        <v>3</v>
      </c>
      <c r="Y93" s="7">
        <v>10</v>
      </c>
      <c r="Z93">
        <v>10</v>
      </c>
      <c r="AA93">
        <v>6</v>
      </c>
      <c r="AB93">
        <v>13</v>
      </c>
      <c r="AC93">
        <v>8</v>
      </c>
      <c r="AD93" s="7">
        <v>10</v>
      </c>
      <c r="AE93">
        <v>8</v>
      </c>
      <c r="AF93" s="7">
        <v>12</v>
      </c>
      <c r="AG93">
        <v>10</v>
      </c>
      <c r="AH93">
        <v>10</v>
      </c>
      <c r="AI93" s="7">
        <v>11</v>
      </c>
      <c r="AJ93">
        <v>7</v>
      </c>
      <c r="AK93">
        <v>12</v>
      </c>
      <c r="AL93">
        <v>5</v>
      </c>
      <c r="AM93">
        <v>13</v>
      </c>
      <c r="AN93">
        <v>8</v>
      </c>
      <c r="AO93">
        <v>13</v>
      </c>
      <c r="AP93">
        <v>11</v>
      </c>
      <c r="AQ93">
        <v>11</v>
      </c>
      <c r="AR93">
        <v>12</v>
      </c>
      <c r="AS93">
        <v>8</v>
      </c>
      <c r="AT93">
        <v>13</v>
      </c>
      <c r="AU93">
        <v>13</v>
      </c>
      <c r="AV93">
        <v>14</v>
      </c>
      <c r="AW93" s="7">
        <v>13</v>
      </c>
      <c r="AX93">
        <v>20</v>
      </c>
      <c r="AY93">
        <v>8</v>
      </c>
      <c r="AZ93">
        <v>12</v>
      </c>
      <c r="BA93">
        <v>13</v>
      </c>
      <c r="BB93">
        <v>5</v>
      </c>
      <c r="BC93">
        <v>8</v>
      </c>
      <c r="BD93">
        <v>6</v>
      </c>
      <c r="BE93">
        <v>10</v>
      </c>
      <c r="BF93">
        <v>20</v>
      </c>
      <c r="BG93">
        <v>12</v>
      </c>
      <c r="BH93">
        <v>11</v>
      </c>
      <c r="BI93">
        <v>10</v>
      </c>
      <c r="BJ93">
        <v>10</v>
      </c>
      <c r="BK93">
        <v>11</v>
      </c>
      <c r="BL93">
        <v>8</v>
      </c>
      <c r="BM93">
        <v>5</v>
      </c>
    </row>
    <row r="94" spans="1:65" x14ac:dyDescent="0.3">
      <c r="A94">
        <v>70076279</v>
      </c>
      <c r="B94" t="s">
        <v>79</v>
      </c>
      <c r="C94">
        <v>21</v>
      </c>
      <c r="D94">
        <v>1</v>
      </c>
      <c r="E94">
        <v>4</v>
      </c>
      <c r="F94">
        <v>2</v>
      </c>
      <c r="G94">
        <v>1</v>
      </c>
      <c r="H94">
        <v>3</v>
      </c>
      <c r="I94">
        <v>3</v>
      </c>
      <c r="J94">
        <v>3</v>
      </c>
      <c r="K94">
        <v>2</v>
      </c>
      <c r="L94">
        <v>3</v>
      </c>
      <c r="M94">
        <v>1</v>
      </c>
      <c r="N94">
        <v>3</v>
      </c>
      <c r="O94">
        <v>2</v>
      </c>
      <c r="P94">
        <v>4</v>
      </c>
      <c r="Q94">
        <v>5</v>
      </c>
      <c r="R94">
        <v>4</v>
      </c>
      <c r="S94">
        <v>8</v>
      </c>
      <c r="T94">
        <v>4</v>
      </c>
      <c r="U94">
        <v>13</v>
      </c>
      <c r="V94">
        <v>4</v>
      </c>
      <c r="W94">
        <v>2</v>
      </c>
      <c r="X94">
        <v>12</v>
      </c>
      <c r="Y94" s="7">
        <v>8</v>
      </c>
      <c r="Z94">
        <v>2</v>
      </c>
      <c r="AA94">
        <v>11</v>
      </c>
      <c r="AB94">
        <v>5</v>
      </c>
      <c r="AC94">
        <v>14</v>
      </c>
      <c r="AD94" s="7">
        <v>12</v>
      </c>
      <c r="AE94">
        <v>12</v>
      </c>
      <c r="AF94" s="7">
        <v>11</v>
      </c>
      <c r="AG94">
        <v>12</v>
      </c>
      <c r="AH94">
        <v>9</v>
      </c>
      <c r="AI94" s="7">
        <v>10</v>
      </c>
      <c r="AJ94">
        <v>9</v>
      </c>
      <c r="AK94">
        <v>12</v>
      </c>
      <c r="AL94">
        <v>13</v>
      </c>
      <c r="AM94">
        <v>5</v>
      </c>
      <c r="AN94">
        <v>11</v>
      </c>
      <c r="AO94">
        <v>14</v>
      </c>
      <c r="AP94">
        <v>14</v>
      </c>
      <c r="AQ94">
        <v>10</v>
      </c>
      <c r="AR94">
        <v>10</v>
      </c>
      <c r="AS94">
        <v>11</v>
      </c>
      <c r="AT94">
        <v>12</v>
      </c>
      <c r="AU94">
        <v>10</v>
      </c>
      <c r="AV94">
        <v>12</v>
      </c>
      <c r="AW94" s="7">
        <v>10</v>
      </c>
      <c r="AX94">
        <v>20</v>
      </c>
      <c r="AY94">
        <v>12</v>
      </c>
      <c r="AZ94">
        <v>13</v>
      </c>
      <c r="BA94">
        <v>14</v>
      </c>
      <c r="BB94">
        <v>9</v>
      </c>
      <c r="BC94">
        <v>10</v>
      </c>
      <c r="BD94">
        <v>8</v>
      </c>
      <c r="BE94">
        <v>10</v>
      </c>
      <c r="BF94">
        <v>11</v>
      </c>
      <c r="BG94">
        <v>8</v>
      </c>
      <c r="BH94">
        <v>11</v>
      </c>
      <c r="BI94">
        <v>8</v>
      </c>
      <c r="BJ94">
        <v>12</v>
      </c>
      <c r="BK94">
        <v>10</v>
      </c>
      <c r="BL94">
        <v>8</v>
      </c>
      <c r="BM94">
        <v>4</v>
      </c>
    </row>
    <row r="95" spans="1:65" x14ac:dyDescent="0.3">
      <c r="A95">
        <v>70076282</v>
      </c>
      <c r="B95" t="s">
        <v>80</v>
      </c>
      <c r="C95">
        <v>21</v>
      </c>
      <c r="D95">
        <v>3</v>
      </c>
      <c r="E95">
        <v>1</v>
      </c>
      <c r="F95">
        <v>4</v>
      </c>
      <c r="G95">
        <v>1</v>
      </c>
      <c r="H95">
        <v>2</v>
      </c>
      <c r="I95">
        <v>1</v>
      </c>
      <c r="J95">
        <v>1</v>
      </c>
      <c r="K95">
        <v>1</v>
      </c>
      <c r="L95">
        <v>3</v>
      </c>
      <c r="M95">
        <v>1</v>
      </c>
      <c r="N95">
        <v>3</v>
      </c>
      <c r="O95">
        <v>7</v>
      </c>
      <c r="P95">
        <v>12</v>
      </c>
      <c r="Q95">
        <v>12</v>
      </c>
      <c r="R95">
        <v>11</v>
      </c>
      <c r="S95">
        <v>13</v>
      </c>
      <c r="T95">
        <v>5</v>
      </c>
      <c r="U95">
        <v>13</v>
      </c>
      <c r="V95">
        <v>13</v>
      </c>
      <c r="W95">
        <v>9</v>
      </c>
      <c r="X95">
        <v>12</v>
      </c>
      <c r="Y95" s="7">
        <v>13</v>
      </c>
      <c r="Z95">
        <v>10</v>
      </c>
      <c r="AA95">
        <v>13</v>
      </c>
      <c r="AB95">
        <v>13</v>
      </c>
      <c r="AC95">
        <v>13</v>
      </c>
      <c r="AD95" s="7">
        <v>12</v>
      </c>
      <c r="AE95">
        <v>15</v>
      </c>
      <c r="AF95" s="7">
        <v>12</v>
      </c>
      <c r="AG95">
        <v>14</v>
      </c>
      <c r="AH95">
        <v>12</v>
      </c>
      <c r="AI95" s="7">
        <v>12</v>
      </c>
      <c r="AJ95">
        <v>12</v>
      </c>
      <c r="AK95">
        <v>11</v>
      </c>
      <c r="AL95">
        <v>8</v>
      </c>
      <c r="AM95">
        <v>12</v>
      </c>
      <c r="AN95">
        <v>12</v>
      </c>
      <c r="AO95">
        <v>15</v>
      </c>
      <c r="AP95">
        <v>16</v>
      </c>
      <c r="AQ95">
        <v>13</v>
      </c>
      <c r="AR95">
        <v>12</v>
      </c>
      <c r="AS95">
        <v>14</v>
      </c>
      <c r="AT95">
        <v>9</v>
      </c>
      <c r="AU95">
        <v>10</v>
      </c>
      <c r="AV95">
        <v>12</v>
      </c>
      <c r="AW95" s="7">
        <v>13</v>
      </c>
      <c r="AX95">
        <v>20</v>
      </c>
      <c r="AY95">
        <v>16</v>
      </c>
      <c r="AZ95">
        <v>13</v>
      </c>
      <c r="BA95">
        <v>14</v>
      </c>
      <c r="BB95">
        <v>7</v>
      </c>
      <c r="BC95">
        <v>15</v>
      </c>
      <c r="BD95">
        <v>7</v>
      </c>
      <c r="BE95">
        <v>18</v>
      </c>
      <c r="BF95">
        <v>11</v>
      </c>
      <c r="BG95">
        <v>10</v>
      </c>
      <c r="BH95">
        <v>12</v>
      </c>
      <c r="BI95">
        <v>10</v>
      </c>
      <c r="BJ95">
        <v>14</v>
      </c>
      <c r="BK95">
        <v>12</v>
      </c>
      <c r="BL95">
        <v>9</v>
      </c>
      <c r="BM95">
        <v>7</v>
      </c>
    </row>
    <row r="96" spans="1:65" x14ac:dyDescent="0.3">
      <c r="A96">
        <v>70078958</v>
      </c>
      <c r="B96" t="s">
        <v>81</v>
      </c>
      <c r="C96">
        <v>23</v>
      </c>
      <c r="D96">
        <v>4</v>
      </c>
      <c r="E96">
        <v>3</v>
      </c>
      <c r="F96">
        <v>1</v>
      </c>
      <c r="G96">
        <v>3</v>
      </c>
      <c r="H96">
        <v>3</v>
      </c>
      <c r="I96">
        <v>3</v>
      </c>
      <c r="J96">
        <v>1</v>
      </c>
      <c r="K96">
        <v>4</v>
      </c>
      <c r="L96">
        <v>3</v>
      </c>
      <c r="M96">
        <v>2</v>
      </c>
      <c r="N96">
        <v>4</v>
      </c>
      <c r="O96">
        <v>6</v>
      </c>
      <c r="P96">
        <v>9</v>
      </c>
      <c r="Q96">
        <v>8</v>
      </c>
      <c r="R96">
        <v>4</v>
      </c>
      <c r="S96">
        <v>10</v>
      </c>
      <c r="T96">
        <v>6</v>
      </c>
      <c r="U96">
        <v>10</v>
      </c>
      <c r="V96">
        <v>7</v>
      </c>
      <c r="W96">
        <v>12</v>
      </c>
      <c r="X96">
        <v>6</v>
      </c>
      <c r="Y96" s="7">
        <v>8</v>
      </c>
      <c r="Z96">
        <v>8</v>
      </c>
      <c r="AA96">
        <v>7</v>
      </c>
      <c r="AB96">
        <v>9</v>
      </c>
      <c r="AC96">
        <v>16</v>
      </c>
      <c r="AD96" s="7">
        <v>8</v>
      </c>
      <c r="AE96">
        <v>13</v>
      </c>
      <c r="AF96" s="7">
        <v>5</v>
      </c>
      <c r="AG96">
        <v>13</v>
      </c>
      <c r="AH96">
        <v>6</v>
      </c>
      <c r="AI96" s="7">
        <v>6</v>
      </c>
      <c r="AJ96">
        <v>16</v>
      </c>
      <c r="AK96">
        <v>9</v>
      </c>
      <c r="AL96">
        <v>8</v>
      </c>
      <c r="AM96">
        <v>6</v>
      </c>
      <c r="AN96">
        <v>7</v>
      </c>
      <c r="AO96">
        <v>10</v>
      </c>
      <c r="AP96">
        <v>14</v>
      </c>
      <c r="AQ96">
        <v>14</v>
      </c>
      <c r="AR96">
        <v>14</v>
      </c>
      <c r="AS96">
        <v>12</v>
      </c>
      <c r="AT96">
        <v>7</v>
      </c>
      <c r="AU96">
        <v>20</v>
      </c>
      <c r="AV96">
        <v>12</v>
      </c>
      <c r="AW96" s="7">
        <v>11</v>
      </c>
      <c r="AX96">
        <v>10</v>
      </c>
      <c r="AY96">
        <v>11</v>
      </c>
      <c r="AZ96">
        <v>11</v>
      </c>
      <c r="BA96">
        <v>9</v>
      </c>
      <c r="BB96">
        <v>9</v>
      </c>
      <c r="BC96">
        <v>5</v>
      </c>
      <c r="BD96">
        <v>9</v>
      </c>
      <c r="BE96">
        <v>9</v>
      </c>
      <c r="BF96">
        <v>13</v>
      </c>
      <c r="BG96">
        <v>11</v>
      </c>
      <c r="BH96">
        <v>14</v>
      </c>
      <c r="BI96">
        <v>10</v>
      </c>
      <c r="BJ96">
        <v>12</v>
      </c>
      <c r="BK96">
        <v>7</v>
      </c>
      <c r="BL96">
        <v>16</v>
      </c>
      <c r="BM96">
        <v>8</v>
      </c>
    </row>
    <row r="97" spans="1:65" x14ac:dyDescent="0.3">
      <c r="A97">
        <v>70080329</v>
      </c>
      <c r="B97" t="s">
        <v>82</v>
      </c>
      <c r="C97">
        <v>20</v>
      </c>
      <c r="D97">
        <v>3</v>
      </c>
      <c r="E97">
        <v>2</v>
      </c>
      <c r="F97">
        <v>1</v>
      </c>
      <c r="G97">
        <v>3</v>
      </c>
      <c r="H97">
        <v>2</v>
      </c>
      <c r="I97">
        <v>2</v>
      </c>
      <c r="J97">
        <v>1</v>
      </c>
      <c r="K97">
        <v>4</v>
      </c>
      <c r="L97">
        <v>2</v>
      </c>
      <c r="M97">
        <v>1</v>
      </c>
      <c r="N97">
        <v>3</v>
      </c>
      <c r="O97">
        <v>6</v>
      </c>
      <c r="P97">
        <v>7</v>
      </c>
      <c r="Q97">
        <v>9</v>
      </c>
      <c r="R97">
        <v>14</v>
      </c>
      <c r="S97">
        <v>11</v>
      </c>
      <c r="T97">
        <v>11</v>
      </c>
      <c r="U97">
        <v>15</v>
      </c>
      <c r="V97">
        <v>12</v>
      </c>
      <c r="W97">
        <v>4</v>
      </c>
      <c r="X97">
        <v>5</v>
      </c>
      <c r="Y97" s="7">
        <v>10</v>
      </c>
      <c r="Z97">
        <v>12</v>
      </c>
      <c r="AA97">
        <v>6</v>
      </c>
      <c r="AB97">
        <v>11</v>
      </c>
      <c r="AC97">
        <v>12</v>
      </c>
      <c r="AD97" s="7">
        <v>14</v>
      </c>
      <c r="AE97">
        <v>14</v>
      </c>
      <c r="AF97" s="7">
        <v>12</v>
      </c>
      <c r="AG97">
        <v>8</v>
      </c>
      <c r="AH97">
        <v>7</v>
      </c>
      <c r="AI97" s="7">
        <v>7</v>
      </c>
      <c r="AJ97">
        <v>12</v>
      </c>
      <c r="AK97">
        <v>11</v>
      </c>
      <c r="AL97">
        <v>7</v>
      </c>
      <c r="AM97">
        <v>10</v>
      </c>
      <c r="AN97">
        <v>5</v>
      </c>
      <c r="AO97">
        <v>10</v>
      </c>
      <c r="AP97">
        <v>12</v>
      </c>
      <c r="AQ97">
        <v>10</v>
      </c>
      <c r="AR97">
        <v>12</v>
      </c>
      <c r="AS97">
        <v>14</v>
      </c>
      <c r="AT97">
        <v>15</v>
      </c>
      <c r="AU97">
        <v>20</v>
      </c>
      <c r="AV97">
        <v>10</v>
      </c>
      <c r="AW97" s="7">
        <v>12</v>
      </c>
      <c r="AX97">
        <v>10</v>
      </c>
      <c r="AY97">
        <v>9</v>
      </c>
      <c r="AZ97">
        <v>15</v>
      </c>
      <c r="BA97">
        <v>10</v>
      </c>
      <c r="BB97">
        <v>6</v>
      </c>
      <c r="BC97">
        <v>10</v>
      </c>
      <c r="BD97">
        <v>6</v>
      </c>
      <c r="BE97">
        <v>6</v>
      </c>
      <c r="BF97">
        <v>10</v>
      </c>
      <c r="BG97">
        <v>12</v>
      </c>
      <c r="BH97">
        <v>7</v>
      </c>
      <c r="BI97">
        <v>9</v>
      </c>
      <c r="BJ97">
        <v>13</v>
      </c>
      <c r="BK97">
        <v>10</v>
      </c>
      <c r="BL97">
        <v>10</v>
      </c>
      <c r="BM97">
        <v>8</v>
      </c>
    </row>
    <row r="98" spans="1:65" x14ac:dyDescent="0.3">
      <c r="A98">
        <v>70080426</v>
      </c>
      <c r="B98" t="s">
        <v>83</v>
      </c>
      <c r="C98">
        <v>23</v>
      </c>
      <c r="D98">
        <v>1</v>
      </c>
      <c r="E98">
        <v>1</v>
      </c>
      <c r="F98">
        <v>3</v>
      </c>
      <c r="G98">
        <v>2</v>
      </c>
      <c r="H98">
        <v>1</v>
      </c>
      <c r="I98">
        <v>1</v>
      </c>
      <c r="J98">
        <v>3</v>
      </c>
      <c r="K98">
        <v>1</v>
      </c>
      <c r="L98">
        <v>2</v>
      </c>
      <c r="M98">
        <v>4</v>
      </c>
      <c r="N98">
        <v>2</v>
      </c>
      <c r="O98">
        <v>5</v>
      </c>
      <c r="P98">
        <v>7</v>
      </c>
      <c r="Q98">
        <v>11</v>
      </c>
      <c r="R98">
        <v>11</v>
      </c>
      <c r="S98">
        <v>13</v>
      </c>
      <c r="T98">
        <v>7</v>
      </c>
      <c r="U98">
        <v>12</v>
      </c>
      <c r="V98">
        <v>8</v>
      </c>
      <c r="W98">
        <v>2</v>
      </c>
      <c r="X98">
        <v>3</v>
      </c>
      <c r="Y98" s="7">
        <v>11</v>
      </c>
      <c r="Z98">
        <v>12</v>
      </c>
      <c r="AA98">
        <v>6</v>
      </c>
      <c r="AB98">
        <v>12</v>
      </c>
      <c r="AC98">
        <v>10</v>
      </c>
      <c r="AD98" s="7">
        <v>11</v>
      </c>
      <c r="AE98">
        <v>12</v>
      </c>
      <c r="AF98" s="7">
        <v>13</v>
      </c>
      <c r="AG98">
        <v>10</v>
      </c>
      <c r="AH98">
        <v>11</v>
      </c>
      <c r="AI98" s="7">
        <v>12</v>
      </c>
      <c r="AJ98">
        <v>11</v>
      </c>
      <c r="AK98">
        <v>11</v>
      </c>
      <c r="AL98">
        <v>10</v>
      </c>
      <c r="AM98">
        <v>11</v>
      </c>
      <c r="AN98">
        <v>9</v>
      </c>
      <c r="AO98">
        <v>12</v>
      </c>
      <c r="AP98">
        <v>10</v>
      </c>
      <c r="AQ98">
        <v>11</v>
      </c>
      <c r="AR98">
        <v>12</v>
      </c>
      <c r="AS98">
        <v>13</v>
      </c>
      <c r="AT98">
        <v>12</v>
      </c>
      <c r="AU98">
        <v>11</v>
      </c>
      <c r="AV98">
        <v>15</v>
      </c>
      <c r="AW98" s="7">
        <v>12</v>
      </c>
      <c r="AX98">
        <v>20</v>
      </c>
      <c r="AY98">
        <v>11</v>
      </c>
      <c r="AZ98">
        <v>11</v>
      </c>
      <c r="BA98">
        <v>9</v>
      </c>
      <c r="BB98">
        <v>8</v>
      </c>
      <c r="BC98">
        <v>10</v>
      </c>
      <c r="BD98">
        <v>5</v>
      </c>
      <c r="BE98">
        <v>10</v>
      </c>
      <c r="BF98">
        <v>14</v>
      </c>
      <c r="BG98">
        <v>11</v>
      </c>
      <c r="BH98">
        <v>10</v>
      </c>
      <c r="BI98">
        <v>11</v>
      </c>
      <c r="BJ98">
        <v>14</v>
      </c>
      <c r="BK98">
        <v>15</v>
      </c>
      <c r="BL98">
        <v>15</v>
      </c>
      <c r="BM98">
        <v>6</v>
      </c>
    </row>
    <row r="99" spans="1:65" x14ac:dyDescent="0.3">
      <c r="A99">
        <v>70085928</v>
      </c>
      <c r="B99" t="s">
        <v>84</v>
      </c>
      <c r="C99">
        <v>19</v>
      </c>
      <c r="D99">
        <v>3</v>
      </c>
      <c r="E99">
        <v>1</v>
      </c>
      <c r="F99">
        <v>2</v>
      </c>
      <c r="G99">
        <v>2</v>
      </c>
      <c r="H99">
        <v>2</v>
      </c>
      <c r="I99">
        <v>3</v>
      </c>
      <c r="J99">
        <v>4</v>
      </c>
      <c r="K99">
        <v>1</v>
      </c>
      <c r="L99">
        <v>1</v>
      </c>
      <c r="M99">
        <v>1</v>
      </c>
      <c r="N99">
        <v>2</v>
      </c>
      <c r="O99">
        <v>3</v>
      </c>
      <c r="P99">
        <v>5</v>
      </c>
      <c r="Q99">
        <v>10</v>
      </c>
      <c r="R99">
        <v>8</v>
      </c>
      <c r="S99">
        <v>9</v>
      </c>
      <c r="T99">
        <v>2</v>
      </c>
      <c r="U99">
        <v>14</v>
      </c>
      <c r="V99">
        <v>4</v>
      </c>
      <c r="W99">
        <v>8</v>
      </c>
      <c r="X99">
        <v>13</v>
      </c>
      <c r="Y99" s="7">
        <v>10</v>
      </c>
      <c r="Z99">
        <v>5</v>
      </c>
      <c r="AA99">
        <v>13</v>
      </c>
      <c r="AB99">
        <v>10</v>
      </c>
      <c r="AC99">
        <v>19</v>
      </c>
      <c r="AD99" s="7">
        <v>12</v>
      </c>
      <c r="AE99">
        <v>17</v>
      </c>
      <c r="AF99" s="7">
        <v>11</v>
      </c>
      <c r="AG99">
        <v>13</v>
      </c>
      <c r="AH99">
        <v>6</v>
      </c>
      <c r="AI99" s="7">
        <v>10</v>
      </c>
      <c r="AJ99">
        <v>7</v>
      </c>
      <c r="AK99">
        <v>7</v>
      </c>
      <c r="AL99">
        <v>5</v>
      </c>
      <c r="AM99">
        <v>7</v>
      </c>
      <c r="AN99">
        <v>10</v>
      </c>
      <c r="AO99">
        <v>13</v>
      </c>
      <c r="AP99">
        <v>10</v>
      </c>
      <c r="AQ99">
        <v>13</v>
      </c>
      <c r="AR99">
        <v>11</v>
      </c>
      <c r="AS99">
        <v>12</v>
      </c>
      <c r="AT99">
        <v>13</v>
      </c>
      <c r="AU99">
        <v>10</v>
      </c>
      <c r="AV99">
        <v>12</v>
      </c>
      <c r="AW99" s="7">
        <v>13</v>
      </c>
      <c r="AX99">
        <v>20</v>
      </c>
      <c r="AY99">
        <v>12</v>
      </c>
      <c r="AZ99">
        <v>14</v>
      </c>
      <c r="BA99">
        <v>12</v>
      </c>
      <c r="BB99">
        <v>15</v>
      </c>
      <c r="BC99">
        <v>10</v>
      </c>
      <c r="BD99">
        <v>3</v>
      </c>
      <c r="BE99">
        <v>10</v>
      </c>
      <c r="BF99">
        <v>4</v>
      </c>
      <c r="BG99">
        <v>13</v>
      </c>
      <c r="BH99">
        <v>14</v>
      </c>
      <c r="BI99">
        <v>8</v>
      </c>
      <c r="BJ99">
        <v>9</v>
      </c>
      <c r="BK99">
        <v>7</v>
      </c>
      <c r="BL99">
        <v>7</v>
      </c>
      <c r="BM99">
        <v>7</v>
      </c>
    </row>
    <row r="100" spans="1:65" x14ac:dyDescent="0.3">
      <c r="A100">
        <v>70087488</v>
      </c>
      <c r="B100" t="s">
        <v>85</v>
      </c>
      <c r="C100">
        <v>19</v>
      </c>
      <c r="D100">
        <v>3</v>
      </c>
      <c r="E100">
        <v>3</v>
      </c>
      <c r="F100">
        <v>4</v>
      </c>
      <c r="G100">
        <v>4</v>
      </c>
      <c r="H100">
        <v>2</v>
      </c>
      <c r="I100">
        <v>2</v>
      </c>
      <c r="J100">
        <v>3</v>
      </c>
      <c r="K100">
        <v>3</v>
      </c>
      <c r="L100">
        <v>3</v>
      </c>
      <c r="M100">
        <v>2</v>
      </c>
      <c r="N100">
        <v>1</v>
      </c>
      <c r="O100">
        <v>4</v>
      </c>
      <c r="P100">
        <v>7</v>
      </c>
      <c r="Q100">
        <v>12</v>
      </c>
      <c r="R100">
        <v>15</v>
      </c>
      <c r="S100">
        <v>14</v>
      </c>
      <c r="T100">
        <v>15</v>
      </c>
      <c r="U100">
        <v>12</v>
      </c>
      <c r="V100">
        <v>13</v>
      </c>
      <c r="W100">
        <v>3</v>
      </c>
      <c r="X100">
        <v>1</v>
      </c>
      <c r="Y100" s="7">
        <v>10</v>
      </c>
      <c r="Z100">
        <v>14</v>
      </c>
      <c r="AA100">
        <v>2</v>
      </c>
      <c r="AB100">
        <v>15</v>
      </c>
      <c r="AC100">
        <v>7</v>
      </c>
      <c r="AD100" s="7">
        <v>10</v>
      </c>
      <c r="AE100">
        <v>10</v>
      </c>
      <c r="AF100" s="7">
        <v>13</v>
      </c>
      <c r="AG100">
        <v>10</v>
      </c>
      <c r="AH100">
        <v>10</v>
      </c>
      <c r="AI100" s="7">
        <v>10</v>
      </c>
      <c r="AJ100">
        <v>15</v>
      </c>
      <c r="AK100">
        <v>14</v>
      </c>
      <c r="AL100">
        <v>11</v>
      </c>
      <c r="AM100">
        <v>14</v>
      </c>
      <c r="AN100">
        <v>3</v>
      </c>
      <c r="AO100">
        <v>11</v>
      </c>
      <c r="AP100">
        <v>12</v>
      </c>
      <c r="AQ100">
        <v>12</v>
      </c>
      <c r="AR100">
        <v>15</v>
      </c>
      <c r="AS100">
        <v>12</v>
      </c>
      <c r="AT100">
        <v>10</v>
      </c>
      <c r="AU100">
        <v>16</v>
      </c>
      <c r="AV100">
        <v>12</v>
      </c>
      <c r="AW100" s="7">
        <v>12</v>
      </c>
      <c r="AX100">
        <v>20</v>
      </c>
      <c r="AY100">
        <v>11</v>
      </c>
      <c r="AZ100">
        <v>12</v>
      </c>
      <c r="BA100">
        <v>13</v>
      </c>
      <c r="BB100">
        <v>4</v>
      </c>
      <c r="BC100">
        <v>3</v>
      </c>
      <c r="BD100">
        <v>11</v>
      </c>
      <c r="BE100">
        <v>10</v>
      </c>
      <c r="BF100">
        <v>8</v>
      </c>
      <c r="BG100">
        <v>15</v>
      </c>
      <c r="BH100">
        <v>12</v>
      </c>
      <c r="BI100">
        <v>12</v>
      </c>
      <c r="BJ100">
        <v>15</v>
      </c>
      <c r="BK100">
        <v>12</v>
      </c>
      <c r="BL100">
        <v>10</v>
      </c>
      <c r="BM100">
        <v>5</v>
      </c>
    </row>
    <row r="101" spans="1:65" x14ac:dyDescent="0.3">
      <c r="A101">
        <v>70088292</v>
      </c>
      <c r="B101" t="s">
        <v>86</v>
      </c>
      <c r="C101">
        <v>23</v>
      </c>
      <c r="D101">
        <v>3</v>
      </c>
      <c r="E101">
        <v>2</v>
      </c>
      <c r="F101">
        <v>1</v>
      </c>
      <c r="G101">
        <v>4</v>
      </c>
      <c r="H101">
        <v>1</v>
      </c>
      <c r="I101">
        <v>2</v>
      </c>
      <c r="J101">
        <v>3</v>
      </c>
      <c r="K101">
        <v>2</v>
      </c>
      <c r="L101">
        <v>2</v>
      </c>
      <c r="M101">
        <v>1</v>
      </c>
      <c r="N101">
        <v>1</v>
      </c>
      <c r="O101">
        <v>3</v>
      </c>
      <c r="P101">
        <v>5</v>
      </c>
      <c r="Q101">
        <v>8</v>
      </c>
      <c r="R101">
        <v>7</v>
      </c>
      <c r="S101">
        <v>10</v>
      </c>
      <c r="T101">
        <v>6</v>
      </c>
      <c r="U101">
        <v>8</v>
      </c>
      <c r="V101">
        <v>9</v>
      </c>
      <c r="W101">
        <v>4</v>
      </c>
      <c r="X101">
        <v>10</v>
      </c>
      <c r="Y101" s="7">
        <v>13</v>
      </c>
      <c r="Z101">
        <v>6</v>
      </c>
      <c r="AA101">
        <v>12</v>
      </c>
      <c r="AB101">
        <v>12</v>
      </c>
      <c r="AC101">
        <v>15</v>
      </c>
      <c r="AD101" s="7">
        <v>11</v>
      </c>
      <c r="AE101">
        <v>12</v>
      </c>
      <c r="AF101" s="7">
        <v>10</v>
      </c>
      <c r="AG101">
        <v>15</v>
      </c>
      <c r="AH101">
        <v>10</v>
      </c>
      <c r="AI101" s="7">
        <v>10</v>
      </c>
      <c r="AJ101">
        <v>16</v>
      </c>
      <c r="AK101">
        <v>10</v>
      </c>
      <c r="AL101">
        <v>11</v>
      </c>
      <c r="AM101">
        <v>7</v>
      </c>
      <c r="AN101">
        <v>12</v>
      </c>
      <c r="AO101">
        <v>14</v>
      </c>
      <c r="AP101">
        <v>15</v>
      </c>
      <c r="AQ101">
        <v>12</v>
      </c>
      <c r="AR101">
        <v>12</v>
      </c>
      <c r="AS101">
        <v>9</v>
      </c>
      <c r="AT101">
        <v>7</v>
      </c>
      <c r="AU101">
        <v>12</v>
      </c>
      <c r="AV101">
        <v>16</v>
      </c>
      <c r="AW101" s="7">
        <v>10</v>
      </c>
      <c r="AX101">
        <v>20</v>
      </c>
      <c r="AY101">
        <v>13</v>
      </c>
      <c r="AZ101">
        <v>12</v>
      </c>
      <c r="BA101">
        <v>10</v>
      </c>
      <c r="BB101">
        <v>12</v>
      </c>
      <c r="BC101">
        <v>6</v>
      </c>
      <c r="BD101">
        <v>8</v>
      </c>
      <c r="BE101">
        <v>10</v>
      </c>
      <c r="BF101">
        <v>19</v>
      </c>
      <c r="BG101">
        <v>15</v>
      </c>
      <c r="BH101">
        <v>5</v>
      </c>
      <c r="BI101">
        <v>12</v>
      </c>
      <c r="BJ101">
        <v>13</v>
      </c>
      <c r="BK101">
        <v>12</v>
      </c>
      <c r="BL101">
        <v>15</v>
      </c>
      <c r="BM101">
        <v>5</v>
      </c>
    </row>
    <row r="102" spans="1:65" x14ac:dyDescent="0.3">
      <c r="A102">
        <v>70088391</v>
      </c>
      <c r="B102" t="s">
        <v>87</v>
      </c>
      <c r="C102">
        <v>22</v>
      </c>
      <c r="D102">
        <v>3</v>
      </c>
      <c r="E102">
        <v>2</v>
      </c>
      <c r="F102">
        <v>1</v>
      </c>
      <c r="G102">
        <v>1</v>
      </c>
      <c r="H102">
        <v>3</v>
      </c>
      <c r="I102">
        <v>3</v>
      </c>
      <c r="J102">
        <v>1</v>
      </c>
      <c r="K102">
        <v>3</v>
      </c>
      <c r="L102">
        <v>3</v>
      </c>
      <c r="M102">
        <v>2</v>
      </c>
      <c r="N102">
        <v>2</v>
      </c>
      <c r="O102">
        <v>7</v>
      </c>
      <c r="P102">
        <v>6</v>
      </c>
      <c r="Q102">
        <v>12</v>
      </c>
      <c r="R102">
        <v>8</v>
      </c>
      <c r="S102">
        <v>9</v>
      </c>
      <c r="T102">
        <v>8</v>
      </c>
      <c r="U102">
        <v>11</v>
      </c>
      <c r="V102">
        <v>12</v>
      </c>
      <c r="W102">
        <v>3</v>
      </c>
      <c r="X102">
        <v>3</v>
      </c>
      <c r="Y102" s="7">
        <v>8</v>
      </c>
      <c r="Z102">
        <v>3</v>
      </c>
      <c r="AA102">
        <v>4</v>
      </c>
      <c r="AB102">
        <v>11</v>
      </c>
      <c r="AC102">
        <v>10</v>
      </c>
      <c r="AD102" s="7">
        <v>7</v>
      </c>
      <c r="AE102">
        <v>10</v>
      </c>
      <c r="AF102" s="7">
        <v>8</v>
      </c>
      <c r="AG102">
        <v>7</v>
      </c>
      <c r="AH102">
        <v>7</v>
      </c>
      <c r="AI102" s="7">
        <v>4</v>
      </c>
      <c r="AJ102">
        <v>12</v>
      </c>
      <c r="AK102">
        <v>11</v>
      </c>
      <c r="AL102">
        <v>3</v>
      </c>
      <c r="AM102">
        <v>9</v>
      </c>
      <c r="AN102">
        <v>3</v>
      </c>
      <c r="AO102">
        <v>6</v>
      </c>
      <c r="AP102">
        <v>10</v>
      </c>
      <c r="AQ102">
        <v>13</v>
      </c>
      <c r="AR102">
        <v>10</v>
      </c>
      <c r="AS102">
        <v>13</v>
      </c>
      <c r="AT102">
        <v>10</v>
      </c>
      <c r="AU102">
        <v>20</v>
      </c>
      <c r="AV102">
        <v>16</v>
      </c>
      <c r="AW102" s="7">
        <v>13</v>
      </c>
      <c r="AX102">
        <v>10</v>
      </c>
      <c r="AY102">
        <v>9</v>
      </c>
      <c r="AZ102">
        <v>12</v>
      </c>
      <c r="BA102">
        <v>10</v>
      </c>
      <c r="BB102">
        <v>12</v>
      </c>
      <c r="BC102">
        <v>9</v>
      </c>
      <c r="BD102">
        <v>9</v>
      </c>
      <c r="BE102">
        <v>9</v>
      </c>
      <c r="BF102">
        <v>12</v>
      </c>
      <c r="BG102">
        <v>10</v>
      </c>
      <c r="BH102">
        <v>5</v>
      </c>
      <c r="BI102">
        <v>7</v>
      </c>
      <c r="BJ102">
        <v>8</v>
      </c>
      <c r="BK102">
        <v>5</v>
      </c>
      <c r="BL102">
        <v>5</v>
      </c>
      <c r="BM102">
        <v>8</v>
      </c>
    </row>
    <row r="103" spans="1:65" x14ac:dyDescent="0.3">
      <c r="A103">
        <v>70089626</v>
      </c>
      <c r="B103" t="s">
        <v>88</v>
      </c>
      <c r="C103">
        <v>24</v>
      </c>
      <c r="D103">
        <v>1</v>
      </c>
      <c r="E103">
        <v>2</v>
      </c>
      <c r="F103">
        <v>1</v>
      </c>
      <c r="G103">
        <v>3</v>
      </c>
      <c r="H103">
        <v>2</v>
      </c>
      <c r="I103">
        <v>1</v>
      </c>
      <c r="J103">
        <v>3</v>
      </c>
      <c r="K103">
        <v>3</v>
      </c>
      <c r="L103">
        <v>1</v>
      </c>
      <c r="M103">
        <v>2</v>
      </c>
      <c r="N103">
        <v>3</v>
      </c>
      <c r="O103">
        <v>5</v>
      </c>
      <c r="P103">
        <v>9</v>
      </c>
      <c r="Q103">
        <v>8</v>
      </c>
      <c r="R103">
        <v>4</v>
      </c>
      <c r="S103">
        <v>8</v>
      </c>
      <c r="T103">
        <v>3</v>
      </c>
      <c r="U103">
        <v>9</v>
      </c>
      <c r="V103">
        <v>6</v>
      </c>
      <c r="W103">
        <v>4</v>
      </c>
      <c r="X103">
        <v>11</v>
      </c>
      <c r="Y103" s="7">
        <v>10</v>
      </c>
      <c r="Z103">
        <v>3</v>
      </c>
      <c r="AA103">
        <v>11</v>
      </c>
      <c r="AB103">
        <v>5</v>
      </c>
      <c r="AC103">
        <v>11</v>
      </c>
      <c r="AD103" s="7">
        <v>11</v>
      </c>
      <c r="AE103">
        <v>11</v>
      </c>
      <c r="AF103" s="7">
        <v>9</v>
      </c>
      <c r="AG103">
        <v>13</v>
      </c>
      <c r="AH103">
        <v>6</v>
      </c>
      <c r="AI103" s="7">
        <v>11</v>
      </c>
      <c r="AJ103">
        <v>4</v>
      </c>
      <c r="AK103">
        <v>9</v>
      </c>
      <c r="AL103">
        <v>10</v>
      </c>
      <c r="AM103">
        <v>8</v>
      </c>
      <c r="AN103">
        <v>9</v>
      </c>
      <c r="AO103">
        <v>9</v>
      </c>
      <c r="AP103">
        <v>9</v>
      </c>
      <c r="AQ103">
        <v>11</v>
      </c>
      <c r="AR103">
        <v>15</v>
      </c>
      <c r="AS103">
        <v>10</v>
      </c>
      <c r="AT103">
        <v>9</v>
      </c>
      <c r="AU103">
        <v>10</v>
      </c>
      <c r="AV103">
        <v>15</v>
      </c>
      <c r="AW103" s="7">
        <v>12</v>
      </c>
      <c r="AX103">
        <v>20</v>
      </c>
      <c r="AY103">
        <v>10</v>
      </c>
      <c r="AZ103">
        <v>10</v>
      </c>
      <c r="BA103">
        <v>9</v>
      </c>
      <c r="BB103">
        <v>9</v>
      </c>
      <c r="BC103">
        <v>7</v>
      </c>
      <c r="BD103">
        <v>8</v>
      </c>
      <c r="BE103">
        <v>9</v>
      </c>
      <c r="BF103">
        <v>12</v>
      </c>
      <c r="BG103">
        <v>10</v>
      </c>
      <c r="BH103">
        <v>12</v>
      </c>
      <c r="BI103">
        <v>7</v>
      </c>
      <c r="BJ103">
        <v>14</v>
      </c>
      <c r="BK103">
        <v>8</v>
      </c>
      <c r="BL103">
        <v>11</v>
      </c>
      <c r="BM103">
        <v>3</v>
      </c>
    </row>
    <row r="104" spans="1:65" x14ac:dyDescent="0.3">
      <c r="A104">
        <v>70091317</v>
      </c>
      <c r="B104" t="s">
        <v>89</v>
      </c>
      <c r="C104">
        <v>20</v>
      </c>
      <c r="D104">
        <v>3</v>
      </c>
      <c r="E104">
        <v>3</v>
      </c>
      <c r="F104">
        <v>1</v>
      </c>
      <c r="G104">
        <v>3</v>
      </c>
      <c r="H104">
        <v>2</v>
      </c>
      <c r="I104">
        <v>1</v>
      </c>
      <c r="J104">
        <v>2</v>
      </c>
      <c r="K104">
        <v>3</v>
      </c>
      <c r="L104">
        <v>3</v>
      </c>
      <c r="M104">
        <v>3</v>
      </c>
      <c r="N104">
        <v>2</v>
      </c>
      <c r="O104">
        <v>5</v>
      </c>
      <c r="P104">
        <v>6</v>
      </c>
      <c r="Q104">
        <v>8</v>
      </c>
      <c r="R104">
        <v>11</v>
      </c>
      <c r="S104">
        <v>13</v>
      </c>
      <c r="T104">
        <v>4</v>
      </c>
      <c r="U104">
        <v>11</v>
      </c>
      <c r="V104">
        <v>6</v>
      </c>
      <c r="W104">
        <v>3</v>
      </c>
      <c r="X104">
        <v>4</v>
      </c>
      <c r="Y104" s="7">
        <v>10</v>
      </c>
      <c r="Z104">
        <v>7</v>
      </c>
      <c r="AA104">
        <v>6</v>
      </c>
      <c r="AB104">
        <v>13</v>
      </c>
      <c r="AC104">
        <v>8</v>
      </c>
      <c r="AD104" s="7">
        <v>11</v>
      </c>
      <c r="AE104">
        <v>10</v>
      </c>
      <c r="AF104" s="7">
        <v>9</v>
      </c>
      <c r="AG104">
        <v>8</v>
      </c>
      <c r="AH104">
        <v>9</v>
      </c>
      <c r="AI104" s="7">
        <v>9</v>
      </c>
      <c r="AJ104">
        <v>9</v>
      </c>
      <c r="AK104">
        <v>10</v>
      </c>
      <c r="AL104">
        <v>4</v>
      </c>
      <c r="AM104">
        <v>11</v>
      </c>
      <c r="AN104">
        <v>9</v>
      </c>
      <c r="AO104">
        <v>11</v>
      </c>
      <c r="AP104">
        <v>10</v>
      </c>
      <c r="AQ104">
        <v>10</v>
      </c>
      <c r="AR104">
        <v>12</v>
      </c>
      <c r="AS104">
        <v>7</v>
      </c>
      <c r="AT104">
        <v>12</v>
      </c>
      <c r="AU104">
        <v>10</v>
      </c>
      <c r="AV104">
        <v>14</v>
      </c>
      <c r="AW104" s="7">
        <v>12</v>
      </c>
      <c r="AX104">
        <v>20</v>
      </c>
      <c r="AY104">
        <v>7</v>
      </c>
      <c r="AZ104">
        <v>11</v>
      </c>
      <c r="BA104">
        <v>9</v>
      </c>
      <c r="BB104">
        <v>9</v>
      </c>
      <c r="BC104">
        <v>9</v>
      </c>
      <c r="BD104">
        <v>9</v>
      </c>
      <c r="BE104">
        <v>9</v>
      </c>
      <c r="BF104">
        <v>7</v>
      </c>
      <c r="BG104">
        <v>12</v>
      </c>
      <c r="BH104">
        <v>11</v>
      </c>
      <c r="BI104">
        <v>13</v>
      </c>
      <c r="BJ104">
        <v>12</v>
      </c>
      <c r="BK104">
        <v>11</v>
      </c>
      <c r="BL104">
        <v>11</v>
      </c>
      <c r="BM104">
        <v>4</v>
      </c>
    </row>
    <row r="105" spans="1:65" x14ac:dyDescent="0.3">
      <c r="A105">
        <v>70092189</v>
      </c>
      <c r="B105" t="s">
        <v>90</v>
      </c>
      <c r="C105">
        <v>20</v>
      </c>
      <c r="D105">
        <v>1</v>
      </c>
      <c r="E105">
        <v>2</v>
      </c>
      <c r="F105">
        <v>2</v>
      </c>
      <c r="G105">
        <v>3</v>
      </c>
      <c r="H105">
        <v>1</v>
      </c>
      <c r="I105">
        <v>2</v>
      </c>
      <c r="J105">
        <v>1</v>
      </c>
      <c r="K105">
        <v>1</v>
      </c>
      <c r="L105">
        <v>3</v>
      </c>
      <c r="M105">
        <v>1</v>
      </c>
      <c r="N105">
        <v>1</v>
      </c>
      <c r="O105">
        <v>12</v>
      </c>
      <c r="P105">
        <v>12</v>
      </c>
      <c r="Q105">
        <v>10</v>
      </c>
      <c r="R105">
        <v>4</v>
      </c>
      <c r="S105">
        <v>13</v>
      </c>
      <c r="T105">
        <v>10</v>
      </c>
      <c r="U105">
        <v>6</v>
      </c>
      <c r="V105">
        <v>6</v>
      </c>
      <c r="W105">
        <v>4</v>
      </c>
      <c r="X105">
        <v>6</v>
      </c>
      <c r="Y105" s="7">
        <v>13</v>
      </c>
      <c r="Z105">
        <v>5</v>
      </c>
      <c r="AA105">
        <v>7</v>
      </c>
      <c r="AB105">
        <v>15</v>
      </c>
      <c r="AC105">
        <v>10</v>
      </c>
      <c r="AD105" s="7">
        <v>10</v>
      </c>
      <c r="AE105">
        <v>8</v>
      </c>
      <c r="AF105" s="7">
        <v>12</v>
      </c>
      <c r="AG105">
        <v>7</v>
      </c>
      <c r="AH105">
        <v>13</v>
      </c>
      <c r="AI105" s="7">
        <v>10</v>
      </c>
      <c r="AJ105">
        <v>12</v>
      </c>
      <c r="AK105">
        <v>13</v>
      </c>
      <c r="AL105">
        <v>5</v>
      </c>
      <c r="AM105">
        <v>9</v>
      </c>
      <c r="AN105">
        <v>8</v>
      </c>
      <c r="AO105">
        <v>10</v>
      </c>
      <c r="AP105">
        <v>11</v>
      </c>
      <c r="AQ105">
        <v>12</v>
      </c>
      <c r="AR105">
        <v>12</v>
      </c>
      <c r="AS105">
        <v>13</v>
      </c>
      <c r="AT105">
        <v>7</v>
      </c>
      <c r="AU105">
        <v>11</v>
      </c>
      <c r="AV105">
        <v>10</v>
      </c>
      <c r="AW105" s="7">
        <v>12</v>
      </c>
      <c r="AX105">
        <v>20</v>
      </c>
      <c r="AY105">
        <v>10</v>
      </c>
      <c r="AZ105">
        <v>10</v>
      </c>
      <c r="BA105">
        <v>9</v>
      </c>
      <c r="BB105">
        <v>8</v>
      </c>
      <c r="BC105">
        <v>9</v>
      </c>
      <c r="BD105">
        <v>9</v>
      </c>
      <c r="BE105">
        <v>8</v>
      </c>
      <c r="BF105">
        <v>8</v>
      </c>
      <c r="BG105">
        <v>10</v>
      </c>
      <c r="BH105">
        <v>9</v>
      </c>
      <c r="BI105">
        <v>11</v>
      </c>
      <c r="BJ105">
        <v>10</v>
      </c>
      <c r="BK105">
        <v>8</v>
      </c>
      <c r="BL105">
        <v>13</v>
      </c>
      <c r="BM105">
        <v>3</v>
      </c>
    </row>
    <row r="106" spans="1:65" x14ac:dyDescent="0.3">
      <c r="A106">
        <v>70092388</v>
      </c>
      <c r="B106" t="s">
        <v>91</v>
      </c>
      <c r="C106">
        <v>20</v>
      </c>
      <c r="D106">
        <v>3</v>
      </c>
      <c r="E106">
        <v>2</v>
      </c>
      <c r="F106">
        <v>3</v>
      </c>
      <c r="G106">
        <v>2</v>
      </c>
      <c r="H106">
        <v>3</v>
      </c>
      <c r="I106">
        <v>2</v>
      </c>
      <c r="J106">
        <v>1</v>
      </c>
      <c r="K106">
        <v>2</v>
      </c>
      <c r="L106">
        <v>3</v>
      </c>
      <c r="M106">
        <v>1</v>
      </c>
      <c r="N106">
        <v>3</v>
      </c>
      <c r="O106">
        <v>6</v>
      </c>
      <c r="P106">
        <v>8</v>
      </c>
      <c r="Q106">
        <v>15</v>
      </c>
      <c r="R106">
        <v>12</v>
      </c>
      <c r="S106">
        <v>12</v>
      </c>
      <c r="T106">
        <v>8</v>
      </c>
      <c r="U106">
        <v>12</v>
      </c>
      <c r="V106">
        <v>11</v>
      </c>
      <c r="W106">
        <v>5</v>
      </c>
      <c r="X106">
        <v>6</v>
      </c>
      <c r="Y106" s="7">
        <v>10</v>
      </c>
      <c r="Z106">
        <v>11</v>
      </c>
      <c r="AA106">
        <v>6</v>
      </c>
      <c r="AB106">
        <v>12</v>
      </c>
      <c r="AC106">
        <v>10</v>
      </c>
      <c r="AD106" s="7">
        <v>10</v>
      </c>
      <c r="AE106">
        <v>9</v>
      </c>
      <c r="AF106" s="7">
        <v>13</v>
      </c>
      <c r="AG106">
        <v>12</v>
      </c>
      <c r="AH106">
        <v>9</v>
      </c>
      <c r="AI106" s="7">
        <v>10</v>
      </c>
      <c r="AJ106">
        <v>11</v>
      </c>
      <c r="AK106">
        <v>14</v>
      </c>
      <c r="AL106">
        <v>10</v>
      </c>
      <c r="AM106">
        <v>14</v>
      </c>
      <c r="AN106">
        <v>6</v>
      </c>
      <c r="AO106">
        <v>8</v>
      </c>
      <c r="AP106">
        <v>7</v>
      </c>
      <c r="AQ106">
        <v>14</v>
      </c>
      <c r="AR106">
        <v>13</v>
      </c>
      <c r="AS106">
        <v>13</v>
      </c>
      <c r="AT106">
        <v>10</v>
      </c>
      <c r="AU106">
        <v>10</v>
      </c>
      <c r="AV106">
        <v>12</v>
      </c>
      <c r="AW106" s="7">
        <v>13</v>
      </c>
      <c r="AX106">
        <v>20</v>
      </c>
      <c r="AY106">
        <v>9</v>
      </c>
      <c r="AZ106">
        <v>12</v>
      </c>
      <c r="BA106">
        <v>12</v>
      </c>
      <c r="BB106">
        <v>8</v>
      </c>
      <c r="BC106">
        <v>14</v>
      </c>
      <c r="BD106">
        <v>8</v>
      </c>
      <c r="BE106">
        <v>11</v>
      </c>
      <c r="BF106">
        <v>19</v>
      </c>
      <c r="BG106">
        <v>16</v>
      </c>
      <c r="BH106">
        <v>10</v>
      </c>
      <c r="BI106">
        <v>9</v>
      </c>
      <c r="BJ106">
        <v>13</v>
      </c>
      <c r="BK106">
        <v>14</v>
      </c>
      <c r="BL106">
        <v>9</v>
      </c>
      <c r="BM106">
        <v>2</v>
      </c>
    </row>
    <row r="107" spans="1:65" x14ac:dyDescent="0.3">
      <c r="A107">
        <v>70093029</v>
      </c>
      <c r="B107" t="s">
        <v>92</v>
      </c>
      <c r="C107">
        <v>22</v>
      </c>
      <c r="D107">
        <v>1</v>
      </c>
      <c r="E107">
        <v>1</v>
      </c>
      <c r="F107">
        <v>3</v>
      </c>
      <c r="G107">
        <v>2</v>
      </c>
      <c r="H107">
        <v>3</v>
      </c>
      <c r="I107">
        <v>1</v>
      </c>
      <c r="J107">
        <v>1</v>
      </c>
      <c r="K107">
        <v>2</v>
      </c>
      <c r="L107">
        <v>1</v>
      </c>
      <c r="M107">
        <v>1</v>
      </c>
      <c r="N107">
        <v>3</v>
      </c>
      <c r="O107">
        <v>8</v>
      </c>
      <c r="P107">
        <v>11</v>
      </c>
      <c r="Q107">
        <v>9</v>
      </c>
      <c r="R107">
        <v>6</v>
      </c>
      <c r="S107">
        <v>8</v>
      </c>
      <c r="T107">
        <v>5</v>
      </c>
      <c r="U107">
        <v>12</v>
      </c>
      <c r="V107">
        <v>6</v>
      </c>
      <c r="W107">
        <v>10</v>
      </c>
      <c r="X107">
        <v>11</v>
      </c>
      <c r="Y107" s="7">
        <v>9</v>
      </c>
      <c r="Z107">
        <v>8</v>
      </c>
      <c r="AA107">
        <v>12</v>
      </c>
      <c r="AB107">
        <v>9</v>
      </c>
      <c r="AC107">
        <v>12</v>
      </c>
      <c r="AD107" s="7">
        <v>9</v>
      </c>
      <c r="AE107">
        <v>12</v>
      </c>
      <c r="AF107" s="7">
        <v>5</v>
      </c>
      <c r="AG107">
        <v>10</v>
      </c>
      <c r="AH107">
        <v>8</v>
      </c>
      <c r="AI107" s="7">
        <v>5</v>
      </c>
      <c r="AJ107">
        <v>12</v>
      </c>
      <c r="AK107">
        <v>6</v>
      </c>
      <c r="AL107">
        <v>7</v>
      </c>
      <c r="AM107">
        <v>8</v>
      </c>
      <c r="AN107">
        <v>9</v>
      </c>
      <c r="AO107">
        <v>10</v>
      </c>
      <c r="AP107">
        <v>12</v>
      </c>
      <c r="AQ107">
        <v>11</v>
      </c>
      <c r="AR107">
        <v>11</v>
      </c>
      <c r="AS107">
        <v>10</v>
      </c>
      <c r="AT107">
        <v>12</v>
      </c>
      <c r="AU107">
        <v>20</v>
      </c>
      <c r="AV107">
        <v>11</v>
      </c>
      <c r="AW107" s="7">
        <v>13</v>
      </c>
      <c r="AX107">
        <v>15</v>
      </c>
      <c r="AY107">
        <v>12</v>
      </c>
      <c r="AZ107">
        <v>13</v>
      </c>
      <c r="BA107">
        <v>9</v>
      </c>
      <c r="BB107">
        <v>9</v>
      </c>
      <c r="BC107">
        <v>9</v>
      </c>
      <c r="BD107">
        <v>9</v>
      </c>
      <c r="BE107">
        <v>9</v>
      </c>
      <c r="BF107">
        <v>8</v>
      </c>
      <c r="BG107">
        <v>10</v>
      </c>
      <c r="BH107">
        <v>10</v>
      </c>
      <c r="BI107">
        <v>9</v>
      </c>
      <c r="BJ107">
        <v>8</v>
      </c>
      <c r="BK107">
        <v>10</v>
      </c>
      <c r="BL107">
        <v>15</v>
      </c>
      <c r="BM107">
        <v>5</v>
      </c>
    </row>
    <row r="108" spans="1:65" x14ac:dyDescent="0.3">
      <c r="A108">
        <v>70093800</v>
      </c>
      <c r="B108" t="s">
        <v>93</v>
      </c>
      <c r="C108">
        <v>20</v>
      </c>
      <c r="D108">
        <v>1</v>
      </c>
      <c r="E108">
        <v>1</v>
      </c>
      <c r="F108">
        <v>1</v>
      </c>
      <c r="G108">
        <v>2</v>
      </c>
      <c r="H108">
        <v>1</v>
      </c>
      <c r="I108">
        <v>2</v>
      </c>
      <c r="J108">
        <v>2</v>
      </c>
      <c r="K108">
        <v>2</v>
      </c>
      <c r="L108">
        <v>2</v>
      </c>
      <c r="M108">
        <v>3</v>
      </c>
      <c r="N108">
        <v>2</v>
      </c>
      <c r="O108">
        <v>4</v>
      </c>
      <c r="P108">
        <v>7</v>
      </c>
      <c r="Q108">
        <v>9</v>
      </c>
      <c r="R108">
        <v>7</v>
      </c>
      <c r="S108">
        <v>12</v>
      </c>
      <c r="T108">
        <v>5</v>
      </c>
      <c r="U108">
        <v>12</v>
      </c>
      <c r="V108">
        <v>8</v>
      </c>
      <c r="W108">
        <v>6</v>
      </c>
      <c r="X108">
        <v>15</v>
      </c>
      <c r="Y108" s="7">
        <v>12</v>
      </c>
      <c r="Z108">
        <v>8</v>
      </c>
      <c r="AA108">
        <v>16</v>
      </c>
      <c r="AB108">
        <v>11</v>
      </c>
      <c r="AC108">
        <v>14</v>
      </c>
      <c r="AD108" s="7">
        <v>12</v>
      </c>
      <c r="AE108">
        <v>17</v>
      </c>
      <c r="AF108" s="7">
        <v>12</v>
      </c>
      <c r="AG108">
        <v>10</v>
      </c>
      <c r="AH108">
        <v>9</v>
      </c>
      <c r="AI108" s="7">
        <v>10</v>
      </c>
      <c r="AJ108">
        <v>16</v>
      </c>
      <c r="AK108">
        <v>9</v>
      </c>
      <c r="AL108">
        <v>12</v>
      </c>
      <c r="AM108">
        <v>7</v>
      </c>
      <c r="AN108">
        <v>11</v>
      </c>
      <c r="AO108">
        <v>13</v>
      </c>
      <c r="AP108">
        <v>14</v>
      </c>
      <c r="AQ108">
        <v>12</v>
      </c>
      <c r="AR108">
        <v>12</v>
      </c>
      <c r="AS108">
        <v>15</v>
      </c>
      <c r="AT108">
        <v>16</v>
      </c>
      <c r="AU108">
        <v>14</v>
      </c>
      <c r="AV108">
        <v>13</v>
      </c>
      <c r="AW108" s="7">
        <v>15</v>
      </c>
      <c r="AX108">
        <v>20</v>
      </c>
      <c r="AY108">
        <v>11</v>
      </c>
      <c r="AZ108">
        <v>14</v>
      </c>
      <c r="BA108">
        <v>13</v>
      </c>
      <c r="BB108">
        <v>10</v>
      </c>
      <c r="BC108">
        <v>14</v>
      </c>
      <c r="BD108">
        <v>6</v>
      </c>
      <c r="BE108">
        <v>7</v>
      </c>
      <c r="BF108">
        <v>13</v>
      </c>
      <c r="BG108">
        <v>15</v>
      </c>
      <c r="BH108">
        <v>8</v>
      </c>
      <c r="BI108">
        <v>14</v>
      </c>
      <c r="BJ108">
        <v>12</v>
      </c>
      <c r="BK108">
        <v>12</v>
      </c>
      <c r="BL108">
        <v>10</v>
      </c>
      <c r="BM108">
        <v>5</v>
      </c>
    </row>
    <row r="109" spans="1:65" x14ac:dyDescent="0.3">
      <c r="A109">
        <v>70093829</v>
      </c>
      <c r="B109" t="s">
        <v>94</v>
      </c>
      <c r="C109">
        <v>18</v>
      </c>
      <c r="D109">
        <v>2</v>
      </c>
      <c r="E109">
        <v>1</v>
      </c>
      <c r="F109">
        <v>1</v>
      </c>
      <c r="G109">
        <v>3</v>
      </c>
      <c r="H109">
        <v>3</v>
      </c>
      <c r="I109">
        <v>1</v>
      </c>
      <c r="J109">
        <v>1</v>
      </c>
      <c r="K109">
        <v>3</v>
      </c>
      <c r="L109">
        <v>1</v>
      </c>
      <c r="M109">
        <v>4</v>
      </c>
      <c r="N109">
        <v>3</v>
      </c>
      <c r="O109">
        <v>4</v>
      </c>
      <c r="P109">
        <v>6</v>
      </c>
      <c r="Q109">
        <v>7</v>
      </c>
      <c r="R109">
        <v>12</v>
      </c>
      <c r="S109">
        <v>13</v>
      </c>
      <c r="T109">
        <v>4</v>
      </c>
      <c r="U109">
        <v>11</v>
      </c>
      <c r="V109">
        <v>6</v>
      </c>
      <c r="W109">
        <v>3</v>
      </c>
      <c r="X109">
        <v>4</v>
      </c>
      <c r="Y109" s="7">
        <v>9</v>
      </c>
      <c r="Z109">
        <v>7</v>
      </c>
      <c r="AA109">
        <v>6</v>
      </c>
      <c r="AB109">
        <v>11</v>
      </c>
      <c r="AC109">
        <v>5</v>
      </c>
      <c r="AD109" s="7">
        <v>8</v>
      </c>
      <c r="AE109">
        <v>8</v>
      </c>
      <c r="AF109" s="7">
        <v>8</v>
      </c>
      <c r="AG109">
        <v>6</v>
      </c>
      <c r="AH109">
        <v>10</v>
      </c>
      <c r="AI109" s="7">
        <v>7</v>
      </c>
      <c r="AJ109">
        <v>6</v>
      </c>
      <c r="AK109">
        <v>11</v>
      </c>
      <c r="AL109">
        <v>4</v>
      </c>
      <c r="AM109">
        <v>10</v>
      </c>
      <c r="AN109">
        <v>7</v>
      </c>
      <c r="AO109">
        <v>9</v>
      </c>
      <c r="AP109">
        <v>8</v>
      </c>
      <c r="AQ109">
        <v>13</v>
      </c>
      <c r="AR109">
        <v>11</v>
      </c>
      <c r="AS109">
        <v>12</v>
      </c>
      <c r="AT109">
        <v>12</v>
      </c>
      <c r="AU109">
        <v>10</v>
      </c>
      <c r="AV109">
        <v>10</v>
      </c>
      <c r="AW109" s="7">
        <v>14</v>
      </c>
      <c r="AX109">
        <v>20</v>
      </c>
      <c r="AY109">
        <v>7</v>
      </c>
      <c r="AZ109">
        <v>11</v>
      </c>
      <c r="BA109">
        <v>8</v>
      </c>
      <c r="BB109">
        <v>5</v>
      </c>
      <c r="BC109">
        <v>1</v>
      </c>
      <c r="BD109">
        <v>8</v>
      </c>
      <c r="BE109">
        <v>8</v>
      </c>
      <c r="BF109">
        <v>19</v>
      </c>
      <c r="BG109">
        <v>10</v>
      </c>
      <c r="BH109">
        <v>12</v>
      </c>
      <c r="BI109">
        <v>9</v>
      </c>
      <c r="BJ109">
        <v>12</v>
      </c>
      <c r="BK109">
        <v>8</v>
      </c>
      <c r="BL109">
        <v>10</v>
      </c>
      <c r="BM109">
        <v>5</v>
      </c>
    </row>
    <row r="110" spans="1:65" x14ac:dyDescent="0.3">
      <c r="A110">
        <v>70096907</v>
      </c>
      <c r="B110" t="s">
        <v>95</v>
      </c>
      <c r="C110">
        <v>20</v>
      </c>
      <c r="D110">
        <v>4</v>
      </c>
      <c r="E110">
        <v>1</v>
      </c>
      <c r="F110">
        <v>3</v>
      </c>
      <c r="G110">
        <v>3</v>
      </c>
      <c r="H110">
        <v>2</v>
      </c>
      <c r="I110">
        <v>3</v>
      </c>
      <c r="J110">
        <v>1</v>
      </c>
      <c r="K110">
        <v>3</v>
      </c>
      <c r="L110">
        <v>2</v>
      </c>
      <c r="M110">
        <v>1</v>
      </c>
      <c r="N110">
        <v>1</v>
      </c>
      <c r="O110">
        <v>7</v>
      </c>
      <c r="P110">
        <v>9</v>
      </c>
      <c r="Q110">
        <v>8</v>
      </c>
      <c r="R110">
        <v>10</v>
      </c>
      <c r="S110">
        <v>9</v>
      </c>
      <c r="T110">
        <v>9</v>
      </c>
      <c r="U110">
        <v>11</v>
      </c>
      <c r="V110">
        <v>10</v>
      </c>
      <c r="W110">
        <v>3</v>
      </c>
      <c r="X110">
        <v>13</v>
      </c>
      <c r="Y110" s="7">
        <v>12</v>
      </c>
      <c r="Z110">
        <v>4</v>
      </c>
      <c r="AA110">
        <v>10</v>
      </c>
      <c r="AB110">
        <v>9</v>
      </c>
      <c r="AC110">
        <v>14</v>
      </c>
      <c r="AD110" s="7">
        <v>14</v>
      </c>
      <c r="AE110">
        <v>15</v>
      </c>
      <c r="AF110" s="7">
        <v>7</v>
      </c>
      <c r="AG110">
        <v>10</v>
      </c>
      <c r="AH110">
        <v>10</v>
      </c>
      <c r="AI110" s="7">
        <v>8</v>
      </c>
      <c r="AJ110">
        <v>5</v>
      </c>
      <c r="AK110">
        <v>1</v>
      </c>
      <c r="AL110">
        <v>13</v>
      </c>
      <c r="AM110">
        <v>8</v>
      </c>
      <c r="AN110">
        <v>11</v>
      </c>
      <c r="AO110">
        <v>16</v>
      </c>
      <c r="AP110">
        <v>14</v>
      </c>
      <c r="AQ110">
        <v>13</v>
      </c>
      <c r="AR110">
        <v>10</v>
      </c>
      <c r="AS110">
        <v>12</v>
      </c>
      <c r="AT110">
        <v>11</v>
      </c>
      <c r="AU110">
        <v>10</v>
      </c>
      <c r="AV110">
        <v>12</v>
      </c>
      <c r="AW110" s="7">
        <v>12</v>
      </c>
      <c r="AX110">
        <v>20</v>
      </c>
      <c r="AY110">
        <v>11</v>
      </c>
      <c r="AZ110">
        <v>11</v>
      </c>
      <c r="BA110">
        <v>10</v>
      </c>
      <c r="BB110">
        <v>10</v>
      </c>
      <c r="BC110">
        <v>10</v>
      </c>
      <c r="BD110">
        <v>9</v>
      </c>
      <c r="BE110">
        <v>10</v>
      </c>
      <c r="BF110">
        <v>14</v>
      </c>
      <c r="BG110">
        <v>9</v>
      </c>
      <c r="BH110">
        <v>12</v>
      </c>
      <c r="BI110">
        <v>11</v>
      </c>
      <c r="BJ110">
        <v>11</v>
      </c>
      <c r="BK110">
        <v>12</v>
      </c>
      <c r="BL110">
        <v>12</v>
      </c>
      <c r="BM110">
        <v>3</v>
      </c>
    </row>
    <row r="111" spans="1:65" x14ac:dyDescent="0.3">
      <c r="A111">
        <v>70097242</v>
      </c>
      <c r="B111" t="s">
        <v>96</v>
      </c>
      <c r="C111">
        <v>19</v>
      </c>
      <c r="D111">
        <v>1</v>
      </c>
      <c r="E111">
        <v>2</v>
      </c>
      <c r="F111">
        <v>1</v>
      </c>
      <c r="G111">
        <v>1</v>
      </c>
      <c r="H111">
        <v>2</v>
      </c>
      <c r="I111">
        <v>3</v>
      </c>
      <c r="J111">
        <v>3</v>
      </c>
      <c r="K111">
        <v>1</v>
      </c>
      <c r="L111">
        <v>2</v>
      </c>
      <c r="M111">
        <v>2</v>
      </c>
      <c r="N111">
        <v>1</v>
      </c>
      <c r="O111">
        <v>4</v>
      </c>
      <c r="P111">
        <v>3</v>
      </c>
      <c r="Q111">
        <v>9</v>
      </c>
      <c r="R111">
        <v>4</v>
      </c>
      <c r="S111">
        <v>6</v>
      </c>
      <c r="T111">
        <v>3</v>
      </c>
      <c r="U111">
        <v>13</v>
      </c>
      <c r="V111">
        <v>5</v>
      </c>
      <c r="W111">
        <v>3</v>
      </c>
      <c r="X111">
        <v>12</v>
      </c>
      <c r="Y111" s="7">
        <v>13</v>
      </c>
      <c r="Z111">
        <v>4</v>
      </c>
      <c r="AA111">
        <v>11</v>
      </c>
      <c r="AB111">
        <v>9</v>
      </c>
      <c r="AC111">
        <v>6</v>
      </c>
      <c r="AD111" s="7">
        <v>12</v>
      </c>
      <c r="AE111">
        <v>7</v>
      </c>
      <c r="AF111" s="7">
        <v>9</v>
      </c>
      <c r="AG111">
        <v>12</v>
      </c>
      <c r="AH111">
        <v>7</v>
      </c>
      <c r="AI111" s="7">
        <v>11</v>
      </c>
      <c r="AJ111">
        <v>9</v>
      </c>
      <c r="AK111">
        <v>10</v>
      </c>
      <c r="AL111">
        <v>6</v>
      </c>
      <c r="AM111">
        <v>10</v>
      </c>
      <c r="AN111">
        <v>11</v>
      </c>
      <c r="AO111">
        <v>11</v>
      </c>
      <c r="AP111">
        <v>12</v>
      </c>
      <c r="AQ111">
        <v>10</v>
      </c>
      <c r="AR111">
        <v>9</v>
      </c>
      <c r="AS111">
        <v>10</v>
      </c>
      <c r="AT111">
        <v>12</v>
      </c>
      <c r="AU111">
        <v>10</v>
      </c>
      <c r="AV111">
        <v>12</v>
      </c>
      <c r="AW111" s="7">
        <v>10</v>
      </c>
      <c r="AX111">
        <v>20</v>
      </c>
      <c r="AY111">
        <v>11</v>
      </c>
      <c r="AZ111">
        <v>10</v>
      </c>
      <c r="BA111">
        <v>12</v>
      </c>
      <c r="BB111">
        <v>5</v>
      </c>
      <c r="BC111">
        <v>5</v>
      </c>
      <c r="BD111">
        <v>9</v>
      </c>
      <c r="BE111">
        <v>9</v>
      </c>
      <c r="BF111">
        <v>9</v>
      </c>
      <c r="BG111">
        <v>8</v>
      </c>
      <c r="BH111">
        <v>12</v>
      </c>
      <c r="BI111">
        <v>10</v>
      </c>
      <c r="BJ111">
        <v>11</v>
      </c>
      <c r="BK111">
        <v>10</v>
      </c>
      <c r="BL111">
        <v>9</v>
      </c>
      <c r="BM111">
        <v>7</v>
      </c>
    </row>
    <row r="112" spans="1:65" x14ac:dyDescent="0.3">
      <c r="A112">
        <v>70097248</v>
      </c>
      <c r="B112" t="s">
        <v>97</v>
      </c>
      <c r="C112">
        <v>19</v>
      </c>
      <c r="D112">
        <v>1</v>
      </c>
      <c r="E112">
        <v>1</v>
      </c>
      <c r="F112">
        <v>2</v>
      </c>
      <c r="G112">
        <v>4</v>
      </c>
      <c r="H112">
        <v>3</v>
      </c>
      <c r="I112">
        <v>3</v>
      </c>
      <c r="J112">
        <v>4</v>
      </c>
      <c r="K112">
        <v>2</v>
      </c>
      <c r="L112">
        <v>3</v>
      </c>
      <c r="M112">
        <v>1</v>
      </c>
      <c r="N112">
        <v>1</v>
      </c>
      <c r="O112">
        <v>9</v>
      </c>
      <c r="P112">
        <v>12</v>
      </c>
      <c r="Q112">
        <v>12</v>
      </c>
      <c r="R112">
        <v>4</v>
      </c>
      <c r="S112">
        <v>8</v>
      </c>
      <c r="T112">
        <v>5</v>
      </c>
      <c r="U112">
        <v>10</v>
      </c>
      <c r="V112">
        <v>5</v>
      </c>
      <c r="W112">
        <v>2</v>
      </c>
      <c r="X112">
        <v>12</v>
      </c>
      <c r="Y112" s="7">
        <v>10</v>
      </c>
      <c r="Z112">
        <v>5</v>
      </c>
      <c r="AA112">
        <v>9</v>
      </c>
      <c r="AB112">
        <v>9</v>
      </c>
      <c r="AC112">
        <v>8</v>
      </c>
      <c r="AD112" s="7">
        <v>10</v>
      </c>
      <c r="AE112">
        <v>7</v>
      </c>
      <c r="AF112" s="7">
        <v>5</v>
      </c>
      <c r="AG112">
        <v>10</v>
      </c>
      <c r="AH112">
        <v>5</v>
      </c>
      <c r="AI112" s="7">
        <v>11</v>
      </c>
      <c r="AJ112">
        <v>17</v>
      </c>
      <c r="AK112">
        <v>10</v>
      </c>
      <c r="AL112">
        <v>13</v>
      </c>
      <c r="AM112">
        <v>10</v>
      </c>
      <c r="AN112">
        <v>10</v>
      </c>
      <c r="AO112">
        <v>12</v>
      </c>
      <c r="AP112">
        <v>12</v>
      </c>
      <c r="AQ112">
        <v>12</v>
      </c>
      <c r="AR112">
        <v>9</v>
      </c>
      <c r="AS112">
        <v>11</v>
      </c>
      <c r="AT112">
        <v>11</v>
      </c>
      <c r="AU112">
        <v>10</v>
      </c>
      <c r="AV112">
        <v>10</v>
      </c>
      <c r="AW112" s="7">
        <v>12</v>
      </c>
      <c r="AX112">
        <v>20</v>
      </c>
      <c r="AY112">
        <v>12</v>
      </c>
      <c r="AZ112">
        <v>12</v>
      </c>
      <c r="BA112">
        <v>9</v>
      </c>
      <c r="BB112">
        <v>4</v>
      </c>
      <c r="BC112">
        <v>9</v>
      </c>
      <c r="BD112">
        <v>9</v>
      </c>
      <c r="BE112">
        <v>15</v>
      </c>
      <c r="BF112">
        <v>15</v>
      </c>
      <c r="BG112">
        <v>11</v>
      </c>
      <c r="BH112">
        <v>11</v>
      </c>
      <c r="BI112">
        <v>10</v>
      </c>
      <c r="BJ112">
        <v>10</v>
      </c>
      <c r="BK112">
        <v>7</v>
      </c>
      <c r="BL112">
        <v>9</v>
      </c>
      <c r="BM112">
        <v>1</v>
      </c>
    </row>
    <row r="113" spans="1:65" x14ac:dyDescent="0.3">
      <c r="A113">
        <v>70097285</v>
      </c>
      <c r="B113" t="s">
        <v>98</v>
      </c>
      <c r="C113">
        <v>21</v>
      </c>
      <c r="D113">
        <v>3</v>
      </c>
      <c r="E113">
        <v>1</v>
      </c>
      <c r="F113">
        <v>1</v>
      </c>
      <c r="G113">
        <v>1</v>
      </c>
      <c r="H113">
        <v>3</v>
      </c>
      <c r="I113">
        <v>1</v>
      </c>
      <c r="J113">
        <v>1</v>
      </c>
      <c r="K113">
        <v>3</v>
      </c>
      <c r="L113">
        <v>2</v>
      </c>
      <c r="M113">
        <v>1</v>
      </c>
      <c r="N113">
        <v>1</v>
      </c>
      <c r="O113">
        <v>7</v>
      </c>
      <c r="P113">
        <v>7</v>
      </c>
      <c r="Q113">
        <v>5</v>
      </c>
      <c r="R113">
        <v>5</v>
      </c>
      <c r="S113">
        <v>14</v>
      </c>
      <c r="T113">
        <v>7</v>
      </c>
      <c r="U113">
        <v>7</v>
      </c>
      <c r="V113">
        <v>9</v>
      </c>
      <c r="W113">
        <v>1</v>
      </c>
      <c r="X113">
        <v>5</v>
      </c>
      <c r="Y113" s="7">
        <v>11</v>
      </c>
      <c r="Z113">
        <v>6</v>
      </c>
      <c r="AA113">
        <v>8</v>
      </c>
      <c r="AB113">
        <v>12</v>
      </c>
      <c r="AC113">
        <v>9</v>
      </c>
      <c r="AD113" s="7">
        <v>9</v>
      </c>
      <c r="AE113">
        <v>8</v>
      </c>
      <c r="AF113" s="7">
        <v>5</v>
      </c>
      <c r="AG113">
        <v>9</v>
      </c>
      <c r="AH113">
        <v>12</v>
      </c>
      <c r="AI113" s="7">
        <v>14</v>
      </c>
      <c r="AJ113">
        <v>9</v>
      </c>
      <c r="AK113">
        <v>5</v>
      </c>
      <c r="AL113">
        <v>11</v>
      </c>
      <c r="AM113">
        <v>8</v>
      </c>
      <c r="AN113">
        <v>12</v>
      </c>
      <c r="AO113">
        <v>8</v>
      </c>
      <c r="AP113">
        <v>6</v>
      </c>
      <c r="AQ113">
        <v>14</v>
      </c>
      <c r="AR113">
        <v>12</v>
      </c>
      <c r="AS113">
        <v>8</v>
      </c>
      <c r="AT113">
        <v>6</v>
      </c>
      <c r="AU113">
        <v>10</v>
      </c>
      <c r="AV113">
        <v>15</v>
      </c>
      <c r="AW113" s="7">
        <v>14</v>
      </c>
      <c r="AX113">
        <v>20</v>
      </c>
      <c r="AY113">
        <v>7</v>
      </c>
      <c r="AZ113">
        <v>10</v>
      </c>
      <c r="BA113">
        <v>9</v>
      </c>
      <c r="BB113">
        <v>8</v>
      </c>
      <c r="BC113">
        <v>6</v>
      </c>
      <c r="BD113">
        <v>9</v>
      </c>
      <c r="BE113">
        <v>9</v>
      </c>
      <c r="BF113">
        <v>12</v>
      </c>
      <c r="BG113">
        <v>11</v>
      </c>
      <c r="BH113">
        <v>10</v>
      </c>
      <c r="BI113">
        <v>12</v>
      </c>
      <c r="BJ113">
        <v>12</v>
      </c>
      <c r="BK113">
        <v>11</v>
      </c>
      <c r="BL113">
        <v>14</v>
      </c>
      <c r="BM113">
        <v>3</v>
      </c>
    </row>
    <row r="114" spans="1:65" x14ac:dyDescent="0.3">
      <c r="A114">
        <v>70097801</v>
      </c>
      <c r="B114" t="s">
        <v>99</v>
      </c>
      <c r="C114">
        <v>19</v>
      </c>
      <c r="D114">
        <v>10</v>
      </c>
      <c r="E114">
        <v>9</v>
      </c>
      <c r="F114">
        <v>6</v>
      </c>
      <c r="G114">
        <v>2</v>
      </c>
      <c r="H114">
        <v>12</v>
      </c>
      <c r="I114">
        <v>12</v>
      </c>
      <c r="J114">
        <v>11</v>
      </c>
      <c r="K114">
        <v>10</v>
      </c>
      <c r="L114">
        <v>9</v>
      </c>
      <c r="M114">
        <v>6</v>
      </c>
      <c r="N114">
        <v>11</v>
      </c>
      <c r="O114">
        <v>5</v>
      </c>
      <c r="P114">
        <v>2</v>
      </c>
      <c r="Q114">
        <v>2</v>
      </c>
      <c r="R114">
        <v>3</v>
      </c>
      <c r="S114">
        <v>10</v>
      </c>
      <c r="T114">
        <v>8</v>
      </c>
      <c r="U114">
        <v>5</v>
      </c>
      <c r="V114">
        <v>3</v>
      </c>
      <c r="W114">
        <v>1</v>
      </c>
      <c r="X114">
        <v>2</v>
      </c>
      <c r="Y114" s="7">
        <v>10</v>
      </c>
      <c r="Z114">
        <v>3</v>
      </c>
      <c r="AA114">
        <v>2</v>
      </c>
      <c r="AB114">
        <v>7</v>
      </c>
      <c r="AC114">
        <v>8</v>
      </c>
      <c r="AD114" s="7">
        <v>9</v>
      </c>
      <c r="AE114">
        <v>8</v>
      </c>
      <c r="AF114" s="7">
        <v>11</v>
      </c>
      <c r="AG114">
        <v>12</v>
      </c>
      <c r="AH114">
        <v>9</v>
      </c>
      <c r="AI114" s="7">
        <v>9</v>
      </c>
      <c r="AJ114">
        <v>3</v>
      </c>
      <c r="AK114">
        <v>2</v>
      </c>
      <c r="AL114">
        <v>5</v>
      </c>
      <c r="AM114">
        <v>3</v>
      </c>
      <c r="AN114">
        <v>10</v>
      </c>
      <c r="AO114">
        <v>12</v>
      </c>
      <c r="AP114">
        <v>12</v>
      </c>
      <c r="AQ114">
        <v>11</v>
      </c>
      <c r="AR114">
        <v>12</v>
      </c>
      <c r="AS114">
        <v>10</v>
      </c>
      <c r="AT114">
        <v>14</v>
      </c>
      <c r="AU114">
        <v>10</v>
      </c>
      <c r="AV114">
        <v>10</v>
      </c>
      <c r="AW114" s="7">
        <v>11</v>
      </c>
      <c r="AX114">
        <v>20</v>
      </c>
      <c r="AY114">
        <v>10</v>
      </c>
      <c r="AZ114">
        <v>10</v>
      </c>
      <c r="BA114">
        <v>9</v>
      </c>
      <c r="BB114">
        <v>9</v>
      </c>
      <c r="BC114">
        <v>9</v>
      </c>
      <c r="BD114">
        <v>8</v>
      </c>
      <c r="BE114">
        <v>9</v>
      </c>
      <c r="BF114">
        <v>12</v>
      </c>
      <c r="BG114">
        <v>10</v>
      </c>
      <c r="BH114">
        <v>11</v>
      </c>
      <c r="BI114">
        <v>12</v>
      </c>
      <c r="BJ114">
        <v>9</v>
      </c>
      <c r="BK114">
        <v>7</v>
      </c>
      <c r="BL114">
        <v>18</v>
      </c>
      <c r="BM114">
        <v>8</v>
      </c>
    </row>
    <row r="115" spans="1:65" x14ac:dyDescent="0.3">
      <c r="A115">
        <v>70099180</v>
      </c>
      <c r="B115" t="s">
        <v>100</v>
      </c>
      <c r="C115">
        <v>20</v>
      </c>
      <c r="D115">
        <v>2</v>
      </c>
      <c r="E115">
        <v>1</v>
      </c>
      <c r="F115">
        <v>1</v>
      </c>
      <c r="G115">
        <v>1</v>
      </c>
      <c r="H115">
        <v>2</v>
      </c>
      <c r="I115">
        <v>3</v>
      </c>
      <c r="J115">
        <v>3</v>
      </c>
      <c r="K115">
        <v>2</v>
      </c>
      <c r="L115">
        <v>1</v>
      </c>
      <c r="M115">
        <v>1</v>
      </c>
      <c r="N115">
        <v>3</v>
      </c>
      <c r="O115">
        <v>6</v>
      </c>
      <c r="P115">
        <v>7</v>
      </c>
      <c r="Q115">
        <v>10</v>
      </c>
      <c r="R115">
        <v>6</v>
      </c>
      <c r="S115">
        <v>12</v>
      </c>
      <c r="T115">
        <v>2</v>
      </c>
      <c r="U115">
        <v>8</v>
      </c>
      <c r="V115">
        <v>1</v>
      </c>
      <c r="W115">
        <v>7</v>
      </c>
      <c r="X115">
        <v>8</v>
      </c>
      <c r="Y115" s="7">
        <v>9</v>
      </c>
      <c r="Z115">
        <v>1</v>
      </c>
      <c r="AA115">
        <v>12</v>
      </c>
      <c r="AB115">
        <v>11</v>
      </c>
      <c r="AC115">
        <v>12</v>
      </c>
      <c r="AD115" s="7">
        <v>7</v>
      </c>
      <c r="AE115">
        <v>14</v>
      </c>
      <c r="AF115" s="7">
        <v>6</v>
      </c>
      <c r="AG115">
        <v>10</v>
      </c>
      <c r="AH115">
        <v>9</v>
      </c>
      <c r="AI115" s="7">
        <v>8</v>
      </c>
      <c r="AJ115">
        <v>14</v>
      </c>
      <c r="AK115">
        <v>3</v>
      </c>
      <c r="AL115">
        <v>11</v>
      </c>
      <c r="AM115">
        <v>7</v>
      </c>
      <c r="AN115">
        <v>8</v>
      </c>
      <c r="AO115">
        <v>8</v>
      </c>
      <c r="AP115">
        <v>12</v>
      </c>
      <c r="AQ115">
        <v>12</v>
      </c>
      <c r="AR115">
        <v>13</v>
      </c>
      <c r="AS115">
        <v>14</v>
      </c>
      <c r="AT115">
        <v>9</v>
      </c>
      <c r="AU115">
        <v>20</v>
      </c>
      <c r="AV115">
        <v>13</v>
      </c>
      <c r="AW115" s="7">
        <v>12</v>
      </c>
      <c r="AX115">
        <v>15</v>
      </c>
      <c r="AY115">
        <v>10</v>
      </c>
      <c r="AZ115">
        <v>13</v>
      </c>
      <c r="BA115">
        <v>5</v>
      </c>
      <c r="BB115">
        <v>5</v>
      </c>
      <c r="BC115">
        <v>1</v>
      </c>
      <c r="BD115">
        <v>9</v>
      </c>
      <c r="BE115">
        <v>9</v>
      </c>
      <c r="BF115">
        <v>13</v>
      </c>
      <c r="BG115">
        <v>12</v>
      </c>
      <c r="BH115">
        <v>9</v>
      </c>
      <c r="BI115">
        <v>12</v>
      </c>
      <c r="BJ115">
        <v>12</v>
      </c>
      <c r="BK115">
        <v>8</v>
      </c>
      <c r="BL115">
        <v>10</v>
      </c>
      <c r="BM115">
        <v>7</v>
      </c>
    </row>
    <row r="116" spans="1:65" x14ac:dyDescent="0.3">
      <c r="A116">
        <v>70099745</v>
      </c>
      <c r="B116" t="s">
        <v>101</v>
      </c>
      <c r="C116">
        <v>19</v>
      </c>
      <c r="D116">
        <v>2</v>
      </c>
      <c r="E116">
        <v>3</v>
      </c>
      <c r="F116">
        <v>1</v>
      </c>
      <c r="G116">
        <v>3</v>
      </c>
      <c r="H116">
        <v>1</v>
      </c>
      <c r="I116">
        <v>3</v>
      </c>
      <c r="J116">
        <v>1</v>
      </c>
      <c r="K116">
        <v>1</v>
      </c>
      <c r="L116">
        <v>2</v>
      </c>
      <c r="M116">
        <v>3</v>
      </c>
      <c r="N116">
        <v>1</v>
      </c>
      <c r="O116">
        <v>8</v>
      </c>
      <c r="P116">
        <v>12</v>
      </c>
      <c r="Q116">
        <v>13</v>
      </c>
      <c r="R116">
        <v>10</v>
      </c>
      <c r="S116">
        <v>10</v>
      </c>
      <c r="T116">
        <v>5</v>
      </c>
      <c r="U116">
        <v>7</v>
      </c>
      <c r="V116">
        <v>7</v>
      </c>
      <c r="W116">
        <v>2</v>
      </c>
      <c r="X116">
        <v>2</v>
      </c>
      <c r="Y116" s="7">
        <v>9</v>
      </c>
      <c r="Z116">
        <v>8</v>
      </c>
      <c r="AA116">
        <v>5</v>
      </c>
      <c r="AB116">
        <v>13</v>
      </c>
      <c r="AC116">
        <v>8</v>
      </c>
      <c r="AD116" s="7">
        <v>10</v>
      </c>
      <c r="AE116">
        <v>10</v>
      </c>
      <c r="AF116" s="7">
        <v>9</v>
      </c>
      <c r="AG116">
        <v>12</v>
      </c>
      <c r="AH116">
        <v>10</v>
      </c>
      <c r="AI116" s="7">
        <v>7</v>
      </c>
      <c r="AJ116">
        <v>13</v>
      </c>
      <c r="AK116">
        <v>10</v>
      </c>
      <c r="AL116">
        <v>5</v>
      </c>
      <c r="AM116">
        <v>11</v>
      </c>
      <c r="AN116">
        <v>5</v>
      </c>
      <c r="AO116">
        <v>8</v>
      </c>
      <c r="AP116">
        <v>11</v>
      </c>
      <c r="AQ116">
        <v>14</v>
      </c>
      <c r="AR116">
        <v>12</v>
      </c>
      <c r="AS116">
        <v>11</v>
      </c>
      <c r="AT116">
        <v>10</v>
      </c>
      <c r="AU116">
        <v>10</v>
      </c>
      <c r="AV116">
        <v>16</v>
      </c>
      <c r="AW116" s="7">
        <v>14</v>
      </c>
      <c r="AX116">
        <v>20</v>
      </c>
      <c r="AY116">
        <v>13</v>
      </c>
      <c r="AZ116">
        <v>12</v>
      </c>
      <c r="BA116">
        <v>12</v>
      </c>
      <c r="BB116">
        <v>5</v>
      </c>
      <c r="BC116">
        <v>10</v>
      </c>
      <c r="BD116">
        <v>7</v>
      </c>
      <c r="BE116">
        <v>12</v>
      </c>
      <c r="BF116">
        <v>10</v>
      </c>
      <c r="BG116">
        <v>11</v>
      </c>
      <c r="BH116">
        <v>10</v>
      </c>
      <c r="BI116">
        <v>11</v>
      </c>
      <c r="BJ116">
        <v>12</v>
      </c>
      <c r="BK116">
        <v>11</v>
      </c>
      <c r="BL116">
        <v>10</v>
      </c>
      <c r="BM116">
        <v>9</v>
      </c>
    </row>
    <row r="117" spans="1:65" x14ac:dyDescent="0.3">
      <c r="A117">
        <v>70099761</v>
      </c>
      <c r="B117" t="s">
        <v>102</v>
      </c>
      <c r="C117">
        <v>19</v>
      </c>
      <c r="D117">
        <v>3</v>
      </c>
      <c r="E117">
        <v>1</v>
      </c>
      <c r="F117">
        <v>3</v>
      </c>
      <c r="G117">
        <v>3</v>
      </c>
      <c r="H117">
        <v>1</v>
      </c>
      <c r="I117">
        <v>1</v>
      </c>
      <c r="J117">
        <v>2</v>
      </c>
      <c r="K117">
        <v>3</v>
      </c>
      <c r="L117">
        <v>2</v>
      </c>
      <c r="M117">
        <v>2</v>
      </c>
      <c r="N117">
        <v>4</v>
      </c>
      <c r="O117">
        <v>6</v>
      </c>
      <c r="P117">
        <v>7</v>
      </c>
      <c r="Q117">
        <v>8</v>
      </c>
      <c r="R117">
        <v>13</v>
      </c>
      <c r="S117">
        <v>8</v>
      </c>
      <c r="T117">
        <v>6</v>
      </c>
      <c r="U117">
        <v>11</v>
      </c>
      <c r="V117">
        <v>7</v>
      </c>
      <c r="W117">
        <v>5</v>
      </c>
      <c r="X117">
        <v>5</v>
      </c>
      <c r="Y117" s="7">
        <v>6</v>
      </c>
      <c r="Z117">
        <v>4</v>
      </c>
      <c r="AA117">
        <v>1</v>
      </c>
      <c r="AB117">
        <v>7</v>
      </c>
      <c r="AC117">
        <v>9</v>
      </c>
      <c r="AD117" s="7">
        <v>11</v>
      </c>
      <c r="AE117">
        <v>2</v>
      </c>
      <c r="AF117" s="7">
        <v>11</v>
      </c>
      <c r="AG117">
        <v>5</v>
      </c>
      <c r="AH117">
        <v>6</v>
      </c>
      <c r="AI117" s="7">
        <v>13</v>
      </c>
      <c r="AJ117">
        <v>5</v>
      </c>
      <c r="AK117">
        <v>10</v>
      </c>
      <c r="AL117">
        <v>6</v>
      </c>
      <c r="AM117">
        <v>12</v>
      </c>
      <c r="AN117">
        <v>7</v>
      </c>
      <c r="AO117">
        <v>6</v>
      </c>
      <c r="AP117">
        <v>7</v>
      </c>
      <c r="AQ117">
        <v>12</v>
      </c>
      <c r="AR117">
        <v>11</v>
      </c>
      <c r="AS117">
        <v>11</v>
      </c>
      <c r="AT117">
        <v>11</v>
      </c>
      <c r="AU117">
        <v>12</v>
      </c>
      <c r="AV117">
        <v>10</v>
      </c>
      <c r="AW117" s="7">
        <v>13</v>
      </c>
      <c r="AX117">
        <v>20</v>
      </c>
      <c r="AY117">
        <v>9</v>
      </c>
      <c r="AZ117">
        <v>11</v>
      </c>
      <c r="BA117">
        <v>9</v>
      </c>
      <c r="BB117">
        <v>7</v>
      </c>
      <c r="BC117">
        <v>7</v>
      </c>
      <c r="BD117">
        <v>5</v>
      </c>
      <c r="BE117">
        <v>9</v>
      </c>
      <c r="BF117">
        <v>10</v>
      </c>
      <c r="BG117">
        <v>8</v>
      </c>
      <c r="BH117">
        <v>8</v>
      </c>
      <c r="BI117">
        <v>12</v>
      </c>
      <c r="BJ117">
        <v>13</v>
      </c>
      <c r="BK117">
        <v>6</v>
      </c>
      <c r="BL117">
        <v>9</v>
      </c>
      <c r="BM117">
        <v>6</v>
      </c>
    </row>
    <row r="118" spans="1:65" x14ac:dyDescent="0.3">
      <c r="A118">
        <v>70103402</v>
      </c>
      <c r="B118" t="s">
        <v>103</v>
      </c>
      <c r="C118">
        <v>19</v>
      </c>
      <c r="D118">
        <v>1</v>
      </c>
      <c r="E118">
        <v>2</v>
      </c>
      <c r="F118">
        <v>2</v>
      </c>
      <c r="G118">
        <v>2</v>
      </c>
      <c r="H118">
        <v>2</v>
      </c>
      <c r="I118">
        <v>2</v>
      </c>
      <c r="J118">
        <v>1</v>
      </c>
      <c r="K118">
        <v>1</v>
      </c>
      <c r="L118">
        <v>3</v>
      </c>
      <c r="M118">
        <v>1</v>
      </c>
      <c r="N118">
        <v>2</v>
      </c>
      <c r="O118">
        <v>5</v>
      </c>
      <c r="P118">
        <v>8</v>
      </c>
      <c r="Q118">
        <v>11</v>
      </c>
      <c r="R118">
        <v>5</v>
      </c>
      <c r="S118">
        <v>11</v>
      </c>
      <c r="T118">
        <v>4</v>
      </c>
      <c r="U118">
        <v>6</v>
      </c>
      <c r="V118">
        <v>4</v>
      </c>
      <c r="W118">
        <v>2</v>
      </c>
      <c r="X118">
        <v>1</v>
      </c>
      <c r="Y118" s="7">
        <v>8</v>
      </c>
      <c r="Z118">
        <v>6</v>
      </c>
      <c r="AA118">
        <v>3</v>
      </c>
      <c r="AB118">
        <v>12</v>
      </c>
      <c r="AC118">
        <v>5</v>
      </c>
      <c r="AD118" s="7">
        <v>5</v>
      </c>
      <c r="AE118">
        <v>8</v>
      </c>
      <c r="AF118" s="7">
        <v>8</v>
      </c>
      <c r="AG118">
        <v>6</v>
      </c>
      <c r="AH118">
        <v>10</v>
      </c>
      <c r="AI118" s="7">
        <v>6</v>
      </c>
      <c r="AJ118">
        <v>7</v>
      </c>
      <c r="AK118">
        <v>12</v>
      </c>
      <c r="AL118">
        <v>3</v>
      </c>
      <c r="AM118">
        <v>7</v>
      </c>
      <c r="AN118">
        <v>5</v>
      </c>
      <c r="AO118">
        <v>4</v>
      </c>
      <c r="AP118">
        <v>5</v>
      </c>
      <c r="AQ118">
        <v>11</v>
      </c>
      <c r="AR118">
        <v>11</v>
      </c>
      <c r="AS118">
        <v>9</v>
      </c>
      <c r="AT118">
        <v>4</v>
      </c>
      <c r="AU118">
        <v>13</v>
      </c>
      <c r="AV118">
        <v>13</v>
      </c>
      <c r="AW118" s="7">
        <v>12</v>
      </c>
      <c r="AX118">
        <v>20</v>
      </c>
      <c r="AY118">
        <v>6</v>
      </c>
      <c r="AZ118">
        <v>10</v>
      </c>
      <c r="BA118">
        <v>8</v>
      </c>
      <c r="BB118">
        <v>5</v>
      </c>
      <c r="BC118">
        <v>8</v>
      </c>
      <c r="BD118">
        <v>8</v>
      </c>
      <c r="BE118">
        <v>8</v>
      </c>
      <c r="BF118">
        <v>15</v>
      </c>
      <c r="BG118">
        <v>10</v>
      </c>
      <c r="BH118">
        <v>10</v>
      </c>
      <c r="BI118">
        <v>10</v>
      </c>
      <c r="BJ118">
        <v>10</v>
      </c>
      <c r="BK118">
        <v>13</v>
      </c>
      <c r="BL118">
        <v>8</v>
      </c>
      <c r="BM118">
        <v>1</v>
      </c>
    </row>
    <row r="119" spans="1:65" x14ac:dyDescent="0.3">
      <c r="A119">
        <v>70106700</v>
      </c>
      <c r="B119" t="s">
        <v>104</v>
      </c>
      <c r="C119">
        <v>19</v>
      </c>
      <c r="D119">
        <v>3</v>
      </c>
      <c r="E119">
        <v>2</v>
      </c>
      <c r="F119">
        <v>1</v>
      </c>
      <c r="G119">
        <v>2</v>
      </c>
      <c r="H119">
        <v>1</v>
      </c>
      <c r="I119">
        <v>1</v>
      </c>
      <c r="J119">
        <v>1</v>
      </c>
      <c r="K119">
        <v>1</v>
      </c>
      <c r="L119">
        <v>2</v>
      </c>
      <c r="M119">
        <v>3</v>
      </c>
      <c r="N119">
        <v>1</v>
      </c>
      <c r="O119">
        <v>5</v>
      </c>
      <c r="P119">
        <v>5</v>
      </c>
      <c r="Q119">
        <v>7</v>
      </c>
      <c r="R119">
        <v>3</v>
      </c>
      <c r="S119">
        <v>6</v>
      </c>
      <c r="T119">
        <v>6</v>
      </c>
      <c r="U119">
        <v>12</v>
      </c>
      <c r="V119">
        <v>5</v>
      </c>
      <c r="W119">
        <v>3</v>
      </c>
      <c r="X119">
        <v>11</v>
      </c>
      <c r="Y119" s="7">
        <v>12</v>
      </c>
      <c r="Z119">
        <v>4</v>
      </c>
      <c r="AA119">
        <v>10</v>
      </c>
      <c r="AB119">
        <v>7</v>
      </c>
      <c r="AC119">
        <v>8</v>
      </c>
      <c r="AD119" s="7">
        <v>11</v>
      </c>
      <c r="AE119">
        <v>8</v>
      </c>
      <c r="AF119" s="7">
        <v>14</v>
      </c>
      <c r="AG119">
        <v>12</v>
      </c>
      <c r="AH119">
        <v>12</v>
      </c>
      <c r="AI119" s="7">
        <v>5</v>
      </c>
      <c r="AJ119">
        <v>8</v>
      </c>
      <c r="AK119">
        <v>8</v>
      </c>
      <c r="AL119">
        <v>12</v>
      </c>
      <c r="AM119">
        <v>5</v>
      </c>
      <c r="AN119">
        <v>7</v>
      </c>
      <c r="AO119">
        <v>12</v>
      </c>
      <c r="AP119">
        <v>9</v>
      </c>
      <c r="AQ119">
        <v>12</v>
      </c>
      <c r="AR119">
        <v>10</v>
      </c>
      <c r="AS119">
        <v>9</v>
      </c>
      <c r="AT119">
        <v>12</v>
      </c>
      <c r="AU119">
        <v>20</v>
      </c>
      <c r="AV119">
        <v>13</v>
      </c>
      <c r="AW119" s="7">
        <v>10</v>
      </c>
      <c r="AX119">
        <v>10</v>
      </c>
      <c r="AY119">
        <v>10</v>
      </c>
      <c r="AZ119">
        <v>11</v>
      </c>
      <c r="BA119">
        <v>7</v>
      </c>
      <c r="BB119">
        <v>6</v>
      </c>
      <c r="BC119">
        <v>8</v>
      </c>
      <c r="BD119">
        <v>5</v>
      </c>
      <c r="BE119">
        <v>9</v>
      </c>
      <c r="BF119">
        <v>20</v>
      </c>
      <c r="BG119">
        <v>10</v>
      </c>
      <c r="BH119">
        <v>12</v>
      </c>
      <c r="BI119">
        <v>10</v>
      </c>
      <c r="BJ119">
        <v>11</v>
      </c>
      <c r="BK119">
        <v>10</v>
      </c>
      <c r="BL119">
        <v>8</v>
      </c>
      <c r="BM119">
        <v>1</v>
      </c>
    </row>
    <row r="120" spans="1:65" x14ac:dyDescent="0.3">
      <c r="A120">
        <v>8440958</v>
      </c>
      <c r="B120" t="s">
        <v>105</v>
      </c>
      <c r="C120">
        <v>29</v>
      </c>
      <c r="D120">
        <v>2</v>
      </c>
      <c r="E120">
        <v>2</v>
      </c>
      <c r="F120">
        <v>3</v>
      </c>
      <c r="G120">
        <v>3</v>
      </c>
      <c r="H120">
        <v>2</v>
      </c>
      <c r="I120">
        <v>2</v>
      </c>
      <c r="J120">
        <v>3</v>
      </c>
      <c r="K120">
        <v>2</v>
      </c>
      <c r="L120">
        <v>1</v>
      </c>
      <c r="M120">
        <v>1</v>
      </c>
      <c r="N120">
        <v>1</v>
      </c>
      <c r="O120">
        <v>6</v>
      </c>
      <c r="P120">
        <v>8</v>
      </c>
      <c r="Q120">
        <v>12</v>
      </c>
      <c r="R120">
        <v>14</v>
      </c>
      <c r="S120">
        <v>11</v>
      </c>
      <c r="T120">
        <v>8</v>
      </c>
      <c r="U120">
        <v>15</v>
      </c>
      <c r="V120">
        <v>10</v>
      </c>
      <c r="W120">
        <v>6</v>
      </c>
      <c r="X120">
        <v>5</v>
      </c>
      <c r="Y120" s="7">
        <v>9</v>
      </c>
      <c r="Z120">
        <v>13</v>
      </c>
      <c r="AA120">
        <v>5</v>
      </c>
      <c r="AB120">
        <v>11</v>
      </c>
      <c r="AC120">
        <v>10</v>
      </c>
      <c r="AD120" s="7">
        <v>13</v>
      </c>
      <c r="AE120">
        <v>15</v>
      </c>
      <c r="AF120" s="7">
        <v>10</v>
      </c>
      <c r="AG120">
        <v>12</v>
      </c>
      <c r="AH120">
        <v>10</v>
      </c>
      <c r="AI120" s="7">
        <v>9</v>
      </c>
      <c r="AJ120">
        <v>15</v>
      </c>
      <c r="AK120">
        <v>12</v>
      </c>
      <c r="AL120">
        <v>8</v>
      </c>
      <c r="AM120">
        <v>15</v>
      </c>
      <c r="AN120">
        <v>8</v>
      </c>
      <c r="AO120">
        <v>12</v>
      </c>
      <c r="AP120">
        <v>13</v>
      </c>
      <c r="AQ120">
        <v>15</v>
      </c>
      <c r="AR120">
        <v>13</v>
      </c>
      <c r="AS120">
        <v>15</v>
      </c>
      <c r="AT120">
        <v>11</v>
      </c>
      <c r="AU120">
        <v>12</v>
      </c>
      <c r="AV120">
        <v>15</v>
      </c>
      <c r="AW120" s="7">
        <v>15</v>
      </c>
      <c r="AX120">
        <v>20</v>
      </c>
      <c r="AY120">
        <v>14</v>
      </c>
      <c r="AZ120">
        <v>15</v>
      </c>
      <c r="BA120">
        <v>10</v>
      </c>
      <c r="BB120">
        <v>10</v>
      </c>
      <c r="BC120">
        <v>14</v>
      </c>
      <c r="BD120">
        <v>8</v>
      </c>
      <c r="BE120">
        <v>8</v>
      </c>
      <c r="BF120">
        <v>7</v>
      </c>
      <c r="BG120">
        <v>16</v>
      </c>
      <c r="BH120">
        <v>12</v>
      </c>
      <c r="BI120">
        <v>9</v>
      </c>
      <c r="BJ120">
        <v>12</v>
      </c>
      <c r="BK120">
        <v>14</v>
      </c>
      <c r="BL120">
        <v>14</v>
      </c>
      <c r="BM120">
        <v>7</v>
      </c>
    </row>
    <row r="121" spans="1:65" x14ac:dyDescent="0.3">
      <c r="A121">
        <v>8476259</v>
      </c>
      <c r="B121" t="s">
        <v>106</v>
      </c>
      <c r="C121">
        <v>29</v>
      </c>
      <c r="D121">
        <v>1</v>
      </c>
      <c r="E121">
        <v>1</v>
      </c>
      <c r="F121">
        <v>2</v>
      </c>
      <c r="G121">
        <v>3</v>
      </c>
      <c r="H121">
        <v>1</v>
      </c>
      <c r="I121">
        <v>2</v>
      </c>
      <c r="J121">
        <v>1</v>
      </c>
      <c r="K121">
        <v>2</v>
      </c>
      <c r="L121">
        <v>3</v>
      </c>
      <c r="M121">
        <v>1</v>
      </c>
      <c r="N121">
        <v>2</v>
      </c>
      <c r="O121">
        <v>3</v>
      </c>
      <c r="P121">
        <v>2</v>
      </c>
      <c r="Q121">
        <v>5</v>
      </c>
      <c r="R121">
        <v>4</v>
      </c>
      <c r="S121">
        <v>12</v>
      </c>
      <c r="T121">
        <v>3</v>
      </c>
      <c r="U121">
        <v>10</v>
      </c>
      <c r="V121">
        <v>5</v>
      </c>
      <c r="W121">
        <v>4</v>
      </c>
      <c r="X121">
        <v>13</v>
      </c>
      <c r="Y121" s="7">
        <v>8</v>
      </c>
      <c r="Z121">
        <v>4</v>
      </c>
      <c r="AA121">
        <v>11</v>
      </c>
      <c r="AB121">
        <v>8</v>
      </c>
      <c r="AC121">
        <v>12</v>
      </c>
      <c r="AD121" s="7">
        <v>11</v>
      </c>
      <c r="AE121">
        <v>10</v>
      </c>
      <c r="AF121" s="7">
        <v>8</v>
      </c>
      <c r="AG121">
        <v>12</v>
      </c>
      <c r="AH121">
        <v>7</v>
      </c>
      <c r="AI121" s="7">
        <v>9</v>
      </c>
      <c r="AJ121">
        <v>12</v>
      </c>
      <c r="AK121">
        <v>5</v>
      </c>
      <c r="AL121">
        <v>9</v>
      </c>
      <c r="AM121">
        <v>5</v>
      </c>
      <c r="AN121">
        <v>10</v>
      </c>
      <c r="AO121">
        <v>12</v>
      </c>
      <c r="AP121">
        <v>13</v>
      </c>
      <c r="AQ121">
        <v>12</v>
      </c>
      <c r="AR121">
        <v>12</v>
      </c>
      <c r="AS121">
        <v>12</v>
      </c>
      <c r="AT121">
        <v>10</v>
      </c>
      <c r="AU121">
        <v>10</v>
      </c>
      <c r="AV121">
        <v>13</v>
      </c>
      <c r="AW121" s="7">
        <v>10</v>
      </c>
      <c r="AX121">
        <v>20</v>
      </c>
      <c r="AY121">
        <v>13</v>
      </c>
      <c r="AZ121">
        <v>11</v>
      </c>
      <c r="BA121">
        <v>12</v>
      </c>
      <c r="BB121">
        <v>14</v>
      </c>
      <c r="BC121">
        <v>12</v>
      </c>
      <c r="BD121">
        <v>8</v>
      </c>
      <c r="BE121">
        <v>6</v>
      </c>
      <c r="BF121">
        <v>15</v>
      </c>
      <c r="BG121">
        <v>7</v>
      </c>
      <c r="BH121">
        <v>10</v>
      </c>
      <c r="BI121">
        <v>7</v>
      </c>
      <c r="BJ121">
        <v>12</v>
      </c>
      <c r="BK121">
        <v>11</v>
      </c>
      <c r="BL121">
        <v>9</v>
      </c>
      <c r="BM121">
        <v>6</v>
      </c>
    </row>
    <row r="122" spans="1:65" x14ac:dyDescent="0.3">
      <c r="A122">
        <v>8480767</v>
      </c>
      <c r="B122" t="s">
        <v>107</v>
      </c>
      <c r="C122">
        <v>28</v>
      </c>
      <c r="D122">
        <v>1</v>
      </c>
      <c r="E122">
        <v>1</v>
      </c>
      <c r="F122">
        <v>2</v>
      </c>
      <c r="G122">
        <v>3</v>
      </c>
      <c r="H122">
        <v>1</v>
      </c>
      <c r="I122">
        <v>1</v>
      </c>
      <c r="J122">
        <v>2</v>
      </c>
      <c r="K122">
        <v>3</v>
      </c>
      <c r="L122">
        <v>1</v>
      </c>
      <c r="M122">
        <v>3</v>
      </c>
      <c r="N122">
        <v>2</v>
      </c>
      <c r="O122">
        <v>5</v>
      </c>
      <c r="P122">
        <v>10</v>
      </c>
      <c r="Q122">
        <v>11</v>
      </c>
      <c r="R122">
        <v>10</v>
      </c>
      <c r="S122">
        <v>10</v>
      </c>
      <c r="T122">
        <v>3</v>
      </c>
      <c r="U122">
        <v>13</v>
      </c>
      <c r="V122">
        <v>10</v>
      </c>
      <c r="W122">
        <v>2</v>
      </c>
      <c r="X122">
        <v>5</v>
      </c>
      <c r="Y122" s="7">
        <v>9</v>
      </c>
      <c r="Z122">
        <v>11</v>
      </c>
      <c r="AA122">
        <v>5</v>
      </c>
      <c r="AB122">
        <v>10</v>
      </c>
      <c r="AC122">
        <v>15</v>
      </c>
      <c r="AD122" s="7">
        <v>10</v>
      </c>
      <c r="AE122">
        <v>7</v>
      </c>
      <c r="AF122" s="7">
        <v>8</v>
      </c>
      <c r="AG122">
        <v>10</v>
      </c>
      <c r="AH122">
        <v>8</v>
      </c>
      <c r="AI122" s="7">
        <v>7</v>
      </c>
      <c r="AJ122">
        <v>8</v>
      </c>
      <c r="AK122">
        <v>9</v>
      </c>
      <c r="AL122">
        <v>3</v>
      </c>
      <c r="AM122">
        <v>11</v>
      </c>
      <c r="AN122">
        <v>4</v>
      </c>
      <c r="AO122">
        <v>9</v>
      </c>
      <c r="AP122">
        <v>13</v>
      </c>
      <c r="AQ122">
        <v>13</v>
      </c>
      <c r="AR122">
        <v>12</v>
      </c>
      <c r="AS122">
        <v>10</v>
      </c>
      <c r="AT122">
        <v>11</v>
      </c>
      <c r="AU122">
        <v>12</v>
      </c>
      <c r="AV122">
        <v>12</v>
      </c>
      <c r="AW122" s="7">
        <v>14</v>
      </c>
      <c r="AX122">
        <v>20</v>
      </c>
      <c r="AY122">
        <v>11</v>
      </c>
      <c r="AZ122">
        <v>11</v>
      </c>
      <c r="BA122">
        <v>8</v>
      </c>
      <c r="BB122">
        <v>15</v>
      </c>
      <c r="BC122">
        <v>15</v>
      </c>
      <c r="BD122">
        <v>9</v>
      </c>
      <c r="BE122">
        <v>10</v>
      </c>
      <c r="BF122">
        <v>19</v>
      </c>
      <c r="BG122">
        <v>14</v>
      </c>
      <c r="BH122">
        <v>9</v>
      </c>
      <c r="BI122">
        <v>4</v>
      </c>
      <c r="BJ122">
        <v>7</v>
      </c>
      <c r="BK122">
        <v>6</v>
      </c>
      <c r="BL122">
        <v>5</v>
      </c>
      <c r="BM122">
        <v>2</v>
      </c>
    </row>
    <row r="123" spans="1:65" x14ac:dyDescent="0.3">
      <c r="A123">
        <v>8486035</v>
      </c>
      <c r="B123" t="s">
        <v>108</v>
      </c>
      <c r="C123">
        <v>30</v>
      </c>
      <c r="D123">
        <v>2</v>
      </c>
      <c r="E123">
        <v>2</v>
      </c>
      <c r="F123">
        <v>1</v>
      </c>
      <c r="G123">
        <v>2</v>
      </c>
      <c r="H123">
        <v>2</v>
      </c>
      <c r="I123">
        <v>1</v>
      </c>
      <c r="J123">
        <v>2</v>
      </c>
      <c r="K123">
        <v>1</v>
      </c>
      <c r="L123">
        <v>2</v>
      </c>
      <c r="M123">
        <v>4</v>
      </c>
      <c r="N123">
        <v>3</v>
      </c>
      <c r="O123">
        <v>7</v>
      </c>
      <c r="P123">
        <v>10</v>
      </c>
      <c r="Q123">
        <v>12</v>
      </c>
      <c r="R123">
        <v>6</v>
      </c>
      <c r="S123">
        <v>9</v>
      </c>
      <c r="T123">
        <v>6</v>
      </c>
      <c r="U123">
        <v>10</v>
      </c>
      <c r="V123">
        <v>5</v>
      </c>
      <c r="W123">
        <v>12</v>
      </c>
      <c r="X123">
        <v>12</v>
      </c>
      <c r="Y123" s="7">
        <v>10</v>
      </c>
      <c r="Z123">
        <v>7</v>
      </c>
      <c r="AA123">
        <v>13</v>
      </c>
      <c r="AB123">
        <v>10</v>
      </c>
      <c r="AC123">
        <v>14</v>
      </c>
      <c r="AD123" s="7">
        <v>12</v>
      </c>
      <c r="AE123">
        <v>13</v>
      </c>
      <c r="AF123" s="7">
        <v>9</v>
      </c>
      <c r="AG123">
        <v>14</v>
      </c>
      <c r="AH123">
        <v>6</v>
      </c>
      <c r="AI123" s="7">
        <v>10</v>
      </c>
      <c r="AJ123">
        <v>16</v>
      </c>
      <c r="AK123">
        <v>10</v>
      </c>
      <c r="AL123">
        <v>7</v>
      </c>
      <c r="AM123">
        <v>7</v>
      </c>
      <c r="AN123">
        <v>13</v>
      </c>
      <c r="AO123">
        <v>14</v>
      </c>
      <c r="AP123">
        <v>15</v>
      </c>
      <c r="AQ123">
        <v>13</v>
      </c>
      <c r="AR123">
        <v>11</v>
      </c>
      <c r="AS123">
        <v>13</v>
      </c>
      <c r="AT123">
        <v>10</v>
      </c>
      <c r="AU123">
        <v>15</v>
      </c>
      <c r="AV123">
        <v>13</v>
      </c>
      <c r="AW123" s="7">
        <v>14</v>
      </c>
      <c r="AX123">
        <v>20</v>
      </c>
      <c r="AY123">
        <v>14</v>
      </c>
      <c r="AZ123">
        <v>12</v>
      </c>
      <c r="BA123">
        <v>13</v>
      </c>
      <c r="BB123">
        <v>15</v>
      </c>
      <c r="BC123">
        <v>13</v>
      </c>
      <c r="BD123">
        <v>7</v>
      </c>
      <c r="BE123">
        <v>10</v>
      </c>
      <c r="BF123">
        <v>14</v>
      </c>
      <c r="BG123">
        <v>16</v>
      </c>
      <c r="BH123">
        <v>13</v>
      </c>
      <c r="BI123">
        <v>7</v>
      </c>
      <c r="BJ123">
        <v>12</v>
      </c>
      <c r="BK123">
        <v>10</v>
      </c>
      <c r="BL123">
        <v>10</v>
      </c>
      <c r="BM123">
        <v>7</v>
      </c>
    </row>
    <row r="124" spans="1:65" x14ac:dyDescent="0.3">
      <c r="A124">
        <v>8486100</v>
      </c>
      <c r="B124" t="s">
        <v>109</v>
      </c>
      <c r="C124">
        <v>28</v>
      </c>
      <c r="D124">
        <v>13</v>
      </c>
      <c r="E124">
        <v>9</v>
      </c>
      <c r="F124">
        <v>11</v>
      </c>
      <c r="G124">
        <v>9</v>
      </c>
      <c r="H124">
        <v>12</v>
      </c>
      <c r="I124">
        <v>13</v>
      </c>
      <c r="J124">
        <v>13</v>
      </c>
      <c r="K124">
        <v>18</v>
      </c>
      <c r="L124">
        <v>14</v>
      </c>
      <c r="M124">
        <v>15</v>
      </c>
      <c r="N124">
        <v>13</v>
      </c>
      <c r="O124">
        <v>7</v>
      </c>
      <c r="P124">
        <v>2</v>
      </c>
      <c r="Q124">
        <v>1</v>
      </c>
      <c r="R124">
        <v>3</v>
      </c>
      <c r="S124">
        <v>9</v>
      </c>
      <c r="T124">
        <v>11</v>
      </c>
      <c r="U124">
        <v>5</v>
      </c>
      <c r="V124">
        <v>2</v>
      </c>
      <c r="W124">
        <v>2</v>
      </c>
      <c r="X124">
        <v>1</v>
      </c>
      <c r="Y124" s="7">
        <v>8</v>
      </c>
      <c r="Z124">
        <v>6</v>
      </c>
      <c r="AA124">
        <v>3</v>
      </c>
      <c r="AB124">
        <v>9</v>
      </c>
      <c r="AC124">
        <v>13</v>
      </c>
      <c r="AD124" s="7">
        <v>10</v>
      </c>
      <c r="AE124">
        <v>16</v>
      </c>
      <c r="AF124" s="7">
        <v>17</v>
      </c>
      <c r="AG124">
        <v>10</v>
      </c>
      <c r="AH124">
        <v>6</v>
      </c>
      <c r="AI124" s="7">
        <v>9</v>
      </c>
      <c r="AJ124">
        <v>10</v>
      </c>
      <c r="AK124">
        <v>5</v>
      </c>
      <c r="AL124">
        <v>11</v>
      </c>
      <c r="AM124">
        <v>4</v>
      </c>
      <c r="AN124">
        <v>10</v>
      </c>
      <c r="AO124">
        <v>12</v>
      </c>
      <c r="AP124">
        <v>13</v>
      </c>
      <c r="AQ124">
        <v>12</v>
      </c>
      <c r="AR124">
        <v>15</v>
      </c>
      <c r="AS124">
        <v>12</v>
      </c>
      <c r="AT124">
        <v>15</v>
      </c>
      <c r="AU124">
        <v>10</v>
      </c>
      <c r="AV124">
        <v>14</v>
      </c>
      <c r="AW124" s="7">
        <v>13</v>
      </c>
      <c r="AX124">
        <v>20</v>
      </c>
      <c r="AY124">
        <v>13</v>
      </c>
      <c r="AZ124">
        <v>12</v>
      </c>
      <c r="BA124">
        <v>13</v>
      </c>
      <c r="BB124">
        <v>4</v>
      </c>
      <c r="BC124">
        <v>11</v>
      </c>
      <c r="BD124">
        <v>7</v>
      </c>
      <c r="BE124">
        <v>11</v>
      </c>
      <c r="BF124">
        <v>18</v>
      </c>
      <c r="BG124">
        <v>9</v>
      </c>
      <c r="BH124">
        <v>12</v>
      </c>
      <c r="BI124">
        <v>10</v>
      </c>
      <c r="BJ124">
        <v>13</v>
      </c>
      <c r="BK124">
        <v>15</v>
      </c>
      <c r="BL124">
        <v>15</v>
      </c>
      <c r="BM124">
        <v>3</v>
      </c>
    </row>
    <row r="125" spans="1:65" x14ac:dyDescent="0.3">
      <c r="A125">
        <v>8489926</v>
      </c>
      <c r="B125" t="s">
        <v>110</v>
      </c>
      <c r="C125">
        <v>27</v>
      </c>
      <c r="D125">
        <v>2</v>
      </c>
      <c r="E125">
        <v>2</v>
      </c>
      <c r="F125">
        <v>3</v>
      </c>
      <c r="G125">
        <v>1</v>
      </c>
      <c r="H125">
        <v>4</v>
      </c>
      <c r="I125">
        <v>3</v>
      </c>
      <c r="J125">
        <v>4</v>
      </c>
      <c r="K125">
        <v>2</v>
      </c>
      <c r="L125">
        <v>2</v>
      </c>
      <c r="M125">
        <v>3</v>
      </c>
      <c r="N125">
        <v>4</v>
      </c>
      <c r="O125">
        <v>16</v>
      </c>
      <c r="P125">
        <v>17</v>
      </c>
      <c r="Q125">
        <v>14</v>
      </c>
      <c r="R125">
        <v>13</v>
      </c>
      <c r="S125">
        <v>14</v>
      </c>
      <c r="T125">
        <v>15</v>
      </c>
      <c r="U125">
        <v>9</v>
      </c>
      <c r="V125">
        <v>13</v>
      </c>
      <c r="W125">
        <v>6</v>
      </c>
      <c r="X125">
        <v>9</v>
      </c>
      <c r="Y125" s="7">
        <v>15</v>
      </c>
      <c r="Z125">
        <v>12</v>
      </c>
      <c r="AA125">
        <v>9</v>
      </c>
      <c r="AB125">
        <v>14</v>
      </c>
      <c r="AC125">
        <v>16</v>
      </c>
      <c r="AD125" s="7">
        <v>12</v>
      </c>
      <c r="AE125">
        <v>14</v>
      </c>
      <c r="AF125" s="7">
        <v>12</v>
      </c>
      <c r="AG125">
        <v>14</v>
      </c>
      <c r="AH125">
        <v>10</v>
      </c>
      <c r="AI125" s="7">
        <v>9</v>
      </c>
      <c r="AJ125">
        <v>16</v>
      </c>
      <c r="AK125">
        <v>14</v>
      </c>
      <c r="AL125">
        <v>4</v>
      </c>
      <c r="AM125">
        <v>12</v>
      </c>
      <c r="AN125">
        <v>7</v>
      </c>
      <c r="AO125">
        <v>12</v>
      </c>
      <c r="AP125">
        <v>15</v>
      </c>
      <c r="AQ125">
        <v>15</v>
      </c>
      <c r="AR125">
        <v>14</v>
      </c>
      <c r="AS125">
        <v>12</v>
      </c>
      <c r="AT125">
        <v>10</v>
      </c>
      <c r="AU125">
        <v>20</v>
      </c>
      <c r="AV125">
        <v>15</v>
      </c>
      <c r="AW125" s="7">
        <v>14</v>
      </c>
      <c r="AX125">
        <v>10</v>
      </c>
      <c r="AY125">
        <v>15</v>
      </c>
      <c r="AZ125">
        <v>11</v>
      </c>
      <c r="BA125">
        <v>14</v>
      </c>
      <c r="BB125">
        <v>14</v>
      </c>
      <c r="BC125">
        <v>11</v>
      </c>
      <c r="BD125">
        <v>6</v>
      </c>
      <c r="BE125">
        <v>13</v>
      </c>
      <c r="BF125">
        <v>15</v>
      </c>
      <c r="BG125">
        <v>16</v>
      </c>
      <c r="BH125">
        <v>10</v>
      </c>
      <c r="BI125">
        <v>8</v>
      </c>
      <c r="BJ125">
        <v>14</v>
      </c>
      <c r="BK125">
        <v>5</v>
      </c>
      <c r="BL125">
        <v>3</v>
      </c>
      <c r="BM125">
        <v>17</v>
      </c>
    </row>
    <row r="126" spans="1:65" x14ac:dyDescent="0.3">
      <c r="A126">
        <v>860354</v>
      </c>
      <c r="B126" t="s">
        <v>111</v>
      </c>
      <c r="C126">
        <v>29</v>
      </c>
      <c r="D126">
        <v>1</v>
      </c>
      <c r="E126">
        <v>1</v>
      </c>
      <c r="F126">
        <v>3</v>
      </c>
      <c r="G126">
        <v>3</v>
      </c>
      <c r="H126">
        <v>3</v>
      </c>
      <c r="I126">
        <v>3</v>
      </c>
      <c r="J126">
        <v>2</v>
      </c>
      <c r="K126">
        <v>3</v>
      </c>
      <c r="L126">
        <v>1</v>
      </c>
      <c r="M126">
        <v>3</v>
      </c>
      <c r="N126">
        <v>2</v>
      </c>
      <c r="O126">
        <v>5</v>
      </c>
      <c r="P126">
        <v>7</v>
      </c>
      <c r="Q126">
        <v>7</v>
      </c>
      <c r="R126">
        <v>6</v>
      </c>
      <c r="S126">
        <v>9</v>
      </c>
      <c r="T126">
        <v>5</v>
      </c>
      <c r="U126">
        <v>9</v>
      </c>
      <c r="V126">
        <v>11</v>
      </c>
      <c r="W126">
        <v>7</v>
      </c>
      <c r="X126">
        <v>12</v>
      </c>
      <c r="Y126" s="7">
        <v>10</v>
      </c>
      <c r="Z126">
        <v>5</v>
      </c>
      <c r="AA126">
        <v>12</v>
      </c>
      <c r="AB126">
        <v>9</v>
      </c>
      <c r="AC126">
        <v>14</v>
      </c>
      <c r="AD126" s="7">
        <v>10</v>
      </c>
      <c r="AE126">
        <v>11</v>
      </c>
      <c r="AF126" s="7">
        <v>9</v>
      </c>
      <c r="AG126">
        <v>11</v>
      </c>
      <c r="AH126">
        <v>7</v>
      </c>
      <c r="AI126" s="7">
        <v>8</v>
      </c>
      <c r="AJ126">
        <v>13</v>
      </c>
      <c r="AK126">
        <v>6</v>
      </c>
      <c r="AL126">
        <v>7</v>
      </c>
      <c r="AM126">
        <v>8</v>
      </c>
      <c r="AN126">
        <v>10</v>
      </c>
      <c r="AO126">
        <v>10</v>
      </c>
      <c r="AP126">
        <v>13</v>
      </c>
      <c r="AQ126">
        <v>11</v>
      </c>
      <c r="AR126">
        <v>10</v>
      </c>
      <c r="AS126">
        <v>12</v>
      </c>
      <c r="AT126">
        <v>11</v>
      </c>
      <c r="AU126">
        <v>10</v>
      </c>
      <c r="AV126">
        <v>16</v>
      </c>
      <c r="AW126" s="7">
        <v>10</v>
      </c>
      <c r="AX126">
        <v>20</v>
      </c>
      <c r="AY126">
        <v>12</v>
      </c>
      <c r="AZ126">
        <v>13</v>
      </c>
      <c r="BA126">
        <v>12</v>
      </c>
      <c r="BB126">
        <v>13</v>
      </c>
      <c r="BC126">
        <v>10</v>
      </c>
      <c r="BD126">
        <v>12</v>
      </c>
      <c r="BE126">
        <v>12</v>
      </c>
      <c r="BF126">
        <v>10</v>
      </c>
      <c r="BG126">
        <v>12</v>
      </c>
      <c r="BH126">
        <v>11</v>
      </c>
      <c r="BI126">
        <v>10</v>
      </c>
      <c r="BJ126">
        <v>12</v>
      </c>
      <c r="BK126">
        <v>8</v>
      </c>
      <c r="BL126">
        <v>10</v>
      </c>
      <c r="BM126">
        <v>8</v>
      </c>
    </row>
    <row r="127" spans="1:65" x14ac:dyDescent="0.3">
      <c r="A127">
        <v>91000354</v>
      </c>
      <c r="B127" t="s">
        <v>112</v>
      </c>
      <c r="C127">
        <v>26</v>
      </c>
      <c r="D127">
        <v>3</v>
      </c>
      <c r="E127">
        <v>3</v>
      </c>
      <c r="F127">
        <v>3</v>
      </c>
      <c r="G127">
        <v>1</v>
      </c>
      <c r="H127">
        <v>3</v>
      </c>
      <c r="I127">
        <v>1</v>
      </c>
      <c r="J127">
        <v>3</v>
      </c>
      <c r="K127">
        <v>2</v>
      </c>
      <c r="L127">
        <v>4</v>
      </c>
      <c r="M127">
        <v>3</v>
      </c>
      <c r="N127">
        <v>2</v>
      </c>
      <c r="O127">
        <v>5</v>
      </c>
      <c r="P127">
        <v>9</v>
      </c>
      <c r="Q127">
        <v>8</v>
      </c>
      <c r="R127">
        <v>10</v>
      </c>
      <c r="S127">
        <v>11</v>
      </c>
      <c r="T127">
        <v>5</v>
      </c>
      <c r="U127">
        <v>13</v>
      </c>
      <c r="V127">
        <v>5</v>
      </c>
      <c r="W127">
        <v>10</v>
      </c>
      <c r="X127">
        <v>16</v>
      </c>
      <c r="Y127" s="7">
        <v>11</v>
      </c>
      <c r="Z127">
        <v>7</v>
      </c>
      <c r="AA127">
        <v>16</v>
      </c>
      <c r="AB127">
        <v>12</v>
      </c>
      <c r="AC127">
        <v>12</v>
      </c>
      <c r="AD127" s="7">
        <v>16</v>
      </c>
      <c r="AE127">
        <v>14</v>
      </c>
      <c r="AF127" s="7">
        <v>12</v>
      </c>
      <c r="AG127">
        <v>12</v>
      </c>
      <c r="AH127">
        <v>8</v>
      </c>
      <c r="AI127" s="7">
        <v>13</v>
      </c>
      <c r="AJ127">
        <v>11</v>
      </c>
      <c r="AK127">
        <v>8</v>
      </c>
      <c r="AL127">
        <v>14</v>
      </c>
      <c r="AM127">
        <v>7</v>
      </c>
      <c r="AN127">
        <v>15</v>
      </c>
      <c r="AO127">
        <v>17</v>
      </c>
      <c r="AP127">
        <v>12</v>
      </c>
      <c r="AQ127">
        <v>14</v>
      </c>
      <c r="AR127">
        <v>12</v>
      </c>
      <c r="AS127">
        <v>15</v>
      </c>
      <c r="AT127">
        <v>13</v>
      </c>
      <c r="AU127">
        <v>12</v>
      </c>
      <c r="AV127">
        <v>14</v>
      </c>
      <c r="AW127" s="7">
        <v>17</v>
      </c>
      <c r="AX127">
        <v>20</v>
      </c>
      <c r="AY127">
        <v>13</v>
      </c>
      <c r="AZ127">
        <v>14</v>
      </c>
      <c r="BA127">
        <v>14</v>
      </c>
      <c r="BB127">
        <v>6</v>
      </c>
      <c r="BC127">
        <v>12</v>
      </c>
      <c r="BD127">
        <v>8</v>
      </c>
      <c r="BE127">
        <v>10</v>
      </c>
      <c r="BF127">
        <v>8</v>
      </c>
      <c r="BG127">
        <v>13</v>
      </c>
      <c r="BH127">
        <v>13</v>
      </c>
      <c r="BI127">
        <v>10</v>
      </c>
      <c r="BJ127">
        <v>16</v>
      </c>
      <c r="BK127">
        <v>16</v>
      </c>
      <c r="BL127">
        <v>12</v>
      </c>
      <c r="BM127">
        <v>5</v>
      </c>
    </row>
    <row r="128" spans="1:65" x14ac:dyDescent="0.3">
      <c r="A128">
        <v>91001078</v>
      </c>
      <c r="B128" t="s">
        <v>113</v>
      </c>
      <c r="C128">
        <v>25</v>
      </c>
      <c r="D128">
        <v>1</v>
      </c>
      <c r="E128">
        <v>1</v>
      </c>
      <c r="F128">
        <v>2</v>
      </c>
      <c r="G128">
        <v>2</v>
      </c>
      <c r="H128">
        <v>3</v>
      </c>
      <c r="I128">
        <v>1</v>
      </c>
      <c r="J128">
        <v>3</v>
      </c>
      <c r="K128">
        <v>2</v>
      </c>
      <c r="L128">
        <v>1</v>
      </c>
      <c r="M128">
        <v>1</v>
      </c>
      <c r="N128">
        <v>2</v>
      </c>
      <c r="O128">
        <v>7</v>
      </c>
      <c r="P128">
        <v>9</v>
      </c>
      <c r="Q128">
        <v>11</v>
      </c>
      <c r="R128">
        <v>18</v>
      </c>
      <c r="S128">
        <v>13</v>
      </c>
      <c r="T128">
        <v>10</v>
      </c>
      <c r="U128">
        <v>14</v>
      </c>
      <c r="V128">
        <v>12</v>
      </c>
      <c r="W128">
        <v>7</v>
      </c>
      <c r="X128">
        <v>8</v>
      </c>
      <c r="Y128" s="7">
        <v>9</v>
      </c>
      <c r="Z128">
        <v>13</v>
      </c>
      <c r="AA128">
        <v>4</v>
      </c>
      <c r="AB128">
        <v>12</v>
      </c>
      <c r="AC128">
        <v>13</v>
      </c>
      <c r="AD128" s="7">
        <v>14</v>
      </c>
      <c r="AE128">
        <v>13</v>
      </c>
      <c r="AF128" s="7">
        <v>14</v>
      </c>
      <c r="AG128">
        <v>12</v>
      </c>
      <c r="AH128">
        <v>8</v>
      </c>
      <c r="AI128" s="7">
        <v>10</v>
      </c>
      <c r="AJ128">
        <v>12</v>
      </c>
      <c r="AK128">
        <v>10</v>
      </c>
      <c r="AL128">
        <v>5</v>
      </c>
      <c r="AM128">
        <v>12</v>
      </c>
      <c r="AN128">
        <v>7</v>
      </c>
      <c r="AO128">
        <v>10</v>
      </c>
      <c r="AP128">
        <v>10</v>
      </c>
      <c r="AQ128">
        <v>11</v>
      </c>
      <c r="AR128">
        <v>12</v>
      </c>
      <c r="AS128">
        <v>12</v>
      </c>
      <c r="AT128">
        <v>12</v>
      </c>
      <c r="AU128">
        <v>16</v>
      </c>
      <c r="AV128">
        <v>14</v>
      </c>
      <c r="AW128" s="7">
        <v>12</v>
      </c>
      <c r="AX128">
        <v>20</v>
      </c>
      <c r="AY128">
        <v>13</v>
      </c>
      <c r="AZ128">
        <v>13</v>
      </c>
      <c r="BA128">
        <v>15</v>
      </c>
      <c r="BB128">
        <v>12</v>
      </c>
      <c r="BC128">
        <v>10</v>
      </c>
      <c r="BD128">
        <v>6</v>
      </c>
      <c r="BE128">
        <v>10</v>
      </c>
      <c r="BF128">
        <v>14</v>
      </c>
      <c r="BG128">
        <v>16</v>
      </c>
      <c r="BH128">
        <v>15</v>
      </c>
      <c r="BI128">
        <v>10</v>
      </c>
      <c r="BJ128">
        <v>13</v>
      </c>
      <c r="BK128">
        <v>6</v>
      </c>
      <c r="BL128">
        <v>9</v>
      </c>
      <c r="BM128">
        <v>7</v>
      </c>
    </row>
    <row r="129" spans="1:65" x14ac:dyDescent="0.3">
      <c r="A129">
        <v>91004434</v>
      </c>
      <c r="B129" t="s">
        <v>114</v>
      </c>
      <c r="C129">
        <v>24</v>
      </c>
      <c r="D129">
        <v>2</v>
      </c>
      <c r="E129">
        <v>3</v>
      </c>
      <c r="F129">
        <v>3</v>
      </c>
      <c r="G129">
        <v>3</v>
      </c>
      <c r="H129">
        <v>3</v>
      </c>
      <c r="I129">
        <v>1</v>
      </c>
      <c r="J129">
        <v>2</v>
      </c>
      <c r="K129">
        <v>3</v>
      </c>
      <c r="L129">
        <v>3</v>
      </c>
      <c r="M129">
        <v>2</v>
      </c>
      <c r="N129">
        <v>3</v>
      </c>
      <c r="O129">
        <v>10</v>
      </c>
      <c r="P129">
        <v>11</v>
      </c>
      <c r="Q129">
        <v>14</v>
      </c>
      <c r="R129">
        <v>8</v>
      </c>
      <c r="S129">
        <v>13</v>
      </c>
      <c r="T129">
        <v>11</v>
      </c>
      <c r="U129">
        <v>5</v>
      </c>
      <c r="V129">
        <v>13</v>
      </c>
      <c r="W129">
        <v>5</v>
      </c>
      <c r="X129">
        <v>6</v>
      </c>
      <c r="Y129" s="7">
        <v>11</v>
      </c>
      <c r="Z129">
        <v>8</v>
      </c>
      <c r="AA129">
        <v>7</v>
      </c>
      <c r="AB129">
        <v>13</v>
      </c>
      <c r="AC129">
        <v>11</v>
      </c>
      <c r="AD129" s="7">
        <v>8</v>
      </c>
      <c r="AE129">
        <v>12</v>
      </c>
      <c r="AF129" s="7">
        <v>10</v>
      </c>
      <c r="AG129">
        <v>8</v>
      </c>
      <c r="AH129">
        <v>10</v>
      </c>
      <c r="AI129" s="7">
        <v>6</v>
      </c>
      <c r="AJ129">
        <v>10</v>
      </c>
      <c r="AK129">
        <v>11</v>
      </c>
      <c r="AL129">
        <v>5</v>
      </c>
      <c r="AM129">
        <v>9</v>
      </c>
      <c r="AN129">
        <v>7</v>
      </c>
      <c r="AO129">
        <v>10</v>
      </c>
      <c r="AP129">
        <v>12</v>
      </c>
      <c r="AQ129">
        <v>13</v>
      </c>
      <c r="AR129">
        <v>12</v>
      </c>
      <c r="AS129">
        <v>11</v>
      </c>
      <c r="AT129">
        <v>8</v>
      </c>
      <c r="AU129">
        <v>20</v>
      </c>
      <c r="AV129">
        <v>12</v>
      </c>
      <c r="AW129" s="7">
        <v>11</v>
      </c>
      <c r="AX129">
        <v>10</v>
      </c>
      <c r="AY129">
        <v>10</v>
      </c>
      <c r="AZ129">
        <v>11</v>
      </c>
      <c r="BA129">
        <v>10</v>
      </c>
      <c r="BB129">
        <v>4</v>
      </c>
      <c r="BC129">
        <v>9</v>
      </c>
      <c r="BD129">
        <v>7</v>
      </c>
      <c r="BE129">
        <v>12</v>
      </c>
      <c r="BF129">
        <v>6</v>
      </c>
      <c r="BG129">
        <v>13</v>
      </c>
      <c r="BH129">
        <v>7</v>
      </c>
      <c r="BI129">
        <v>9</v>
      </c>
      <c r="BJ129">
        <v>9</v>
      </c>
      <c r="BK129">
        <v>10</v>
      </c>
      <c r="BL129">
        <v>10</v>
      </c>
      <c r="BM129">
        <v>11</v>
      </c>
    </row>
    <row r="130" spans="1:65" x14ac:dyDescent="0.3">
      <c r="A130">
        <v>91017837</v>
      </c>
      <c r="B130" t="s">
        <v>115</v>
      </c>
      <c r="C130">
        <v>26</v>
      </c>
      <c r="D130">
        <v>2</v>
      </c>
      <c r="E130">
        <v>1</v>
      </c>
      <c r="F130">
        <v>1</v>
      </c>
      <c r="G130">
        <v>3</v>
      </c>
      <c r="H130">
        <v>2</v>
      </c>
      <c r="I130">
        <v>1</v>
      </c>
      <c r="J130">
        <v>2</v>
      </c>
      <c r="K130">
        <v>2</v>
      </c>
      <c r="L130">
        <v>3</v>
      </c>
      <c r="M130">
        <v>1</v>
      </c>
      <c r="N130">
        <v>3</v>
      </c>
      <c r="O130">
        <v>12</v>
      </c>
      <c r="P130">
        <v>12</v>
      </c>
      <c r="Q130">
        <v>12</v>
      </c>
      <c r="R130">
        <v>11</v>
      </c>
      <c r="S130">
        <v>13</v>
      </c>
      <c r="T130">
        <v>12</v>
      </c>
      <c r="U130">
        <v>7</v>
      </c>
      <c r="V130">
        <v>8</v>
      </c>
      <c r="W130">
        <v>6</v>
      </c>
      <c r="X130">
        <v>7</v>
      </c>
      <c r="Y130" s="7">
        <v>12</v>
      </c>
      <c r="Z130">
        <v>11</v>
      </c>
      <c r="AA130">
        <v>7</v>
      </c>
      <c r="AB130">
        <v>13</v>
      </c>
      <c r="AC130">
        <v>13</v>
      </c>
      <c r="AD130" s="7">
        <v>12</v>
      </c>
      <c r="AE130">
        <v>8</v>
      </c>
      <c r="AF130" s="7">
        <v>10</v>
      </c>
      <c r="AG130">
        <v>10</v>
      </c>
      <c r="AH130">
        <v>10</v>
      </c>
      <c r="AI130" s="7">
        <v>9</v>
      </c>
      <c r="AJ130">
        <v>11</v>
      </c>
      <c r="AK130">
        <v>12</v>
      </c>
      <c r="AL130">
        <v>6</v>
      </c>
      <c r="AM130">
        <v>14</v>
      </c>
      <c r="AN130">
        <v>7</v>
      </c>
      <c r="AO130">
        <v>14</v>
      </c>
      <c r="AP130">
        <v>13</v>
      </c>
      <c r="AQ130">
        <v>13</v>
      </c>
      <c r="AR130">
        <v>12</v>
      </c>
      <c r="AS130">
        <v>13</v>
      </c>
      <c r="AT130">
        <v>11</v>
      </c>
      <c r="AU130">
        <v>12</v>
      </c>
      <c r="AV130">
        <v>12</v>
      </c>
      <c r="AW130" s="7">
        <v>12</v>
      </c>
      <c r="AX130">
        <v>20</v>
      </c>
      <c r="AY130">
        <v>13</v>
      </c>
      <c r="AZ130">
        <v>11</v>
      </c>
      <c r="BA130">
        <v>12</v>
      </c>
      <c r="BB130">
        <v>12</v>
      </c>
      <c r="BC130">
        <v>12</v>
      </c>
      <c r="BD130">
        <v>8</v>
      </c>
      <c r="BE130">
        <v>14</v>
      </c>
      <c r="BF130">
        <v>15</v>
      </c>
      <c r="BG130">
        <v>11</v>
      </c>
      <c r="BH130">
        <v>10</v>
      </c>
      <c r="BI130">
        <v>8</v>
      </c>
      <c r="BJ130">
        <v>12</v>
      </c>
      <c r="BK130">
        <v>11</v>
      </c>
      <c r="BL130">
        <v>13</v>
      </c>
      <c r="BM130">
        <v>4</v>
      </c>
    </row>
    <row r="131" spans="1:65" x14ac:dyDescent="0.3">
      <c r="A131">
        <v>91100534</v>
      </c>
      <c r="B131" t="s">
        <v>116</v>
      </c>
      <c r="C131">
        <v>21</v>
      </c>
      <c r="D131">
        <v>1</v>
      </c>
      <c r="E131">
        <v>3</v>
      </c>
      <c r="F131">
        <v>3</v>
      </c>
      <c r="G131">
        <v>4</v>
      </c>
      <c r="H131">
        <v>2</v>
      </c>
      <c r="I131">
        <v>3</v>
      </c>
      <c r="J131">
        <v>1</v>
      </c>
      <c r="K131">
        <v>1</v>
      </c>
      <c r="L131">
        <v>3</v>
      </c>
      <c r="M131">
        <v>4</v>
      </c>
      <c r="N131">
        <v>2</v>
      </c>
      <c r="O131">
        <v>15</v>
      </c>
      <c r="P131">
        <v>14</v>
      </c>
      <c r="Q131">
        <v>8</v>
      </c>
      <c r="R131">
        <v>10</v>
      </c>
      <c r="S131">
        <v>13</v>
      </c>
      <c r="T131">
        <v>15</v>
      </c>
      <c r="U131">
        <v>10</v>
      </c>
      <c r="V131">
        <v>12</v>
      </c>
      <c r="W131">
        <v>13</v>
      </c>
      <c r="X131">
        <v>12</v>
      </c>
      <c r="Y131" s="7">
        <v>14</v>
      </c>
      <c r="Z131">
        <v>13</v>
      </c>
      <c r="AA131">
        <v>12</v>
      </c>
      <c r="AB131">
        <v>13</v>
      </c>
      <c r="AC131">
        <v>9</v>
      </c>
      <c r="AD131" s="7">
        <v>13</v>
      </c>
      <c r="AE131">
        <v>10</v>
      </c>
      <c r="AF131" s="7">
        <v>15</v>
      </c>
      <c r="AG131">
        <v>11</v>
      </c>
      <c r="AH131">
        <v>12</v>
      </c>
      <c r="AI131" s="7">
        <v>13</v>
      </c>
      <c r="AJ131">
        <v>12</v>
      </c>
      <c r="AK131">
        <v>9</v>
      </c>
      <c r="AL131">
        <v>14</v>
      </c>
      <c r="AM131">
        <v>8</v>
      </c>
      <c r="AN131">
        <v>12</v>
      </c>
      <c r="AO131">
        <v>16</v>
      </c>
      <c r="AP131">
        <v>10</v>
      </c>
      <c r="AQ131">
        <v>11</v>
      </c>
      <c r="AR131">
        <v>13</v>
      </c>
      <c r="AS131">
        <v>13</v>
      </c>
      <c r="AT131">
        <v>11</v>
      </c>
      <c r="AU131">
        <v>10</v>
      </c>
      <c r="AV131">
        <v>14</v>
      </c>
      <c r="AW131" s="7">
        <v>11</v>
      </c>
      <c r="AX131">
        <v>20</v>
      </c>
      <c r="AY131">
        <v>12</v>
      </c>
      <c r="AZ131">
        <v>12</v>
      </c>
      <c r="BA131">
        <v>14</v>
      </c>
      <c r="BB131">
        <v>14</v>
      </c>
      <c r="BC131">
        <v>11</v>
      </c>
      <c r="BD131">
        <v>4</v>
      </c>
      <c r="BE131">
        <v>17</v>
      </c>
      <c r="BF131">
        <v>19</v>
      </c>
      <c r="BG131">
        <v>13</v>
      </c>
      <c r="BH131">
        <v>14</v>
      </c>
      <c r="BI131">
        <v>12</v>
      </c>
      <c r="BJ131">
        <v>15</v>
      </c>
      <c r="BK131">
        <v>15</v>
      </c>
      <c r="BL131">
        <v>8</v>
      </c>
      <c r="BM131">
        <v>5</v>
      </c>
    </row>
    <row r="132" spans="1:65" x14ac:dyDescent="0.3">
      <c r="A132">
        <v>91104583</v>
      </c>
      <c r="B132" t="s">
        <v>117</v>
      </c>
      <c r="C132">
        <v>22</v>
      </c>
      <c r="D132">
        <v>3</v>
      </c>
      <c r="E132">
        <v>2</v>
      </c>
      <c r="F132">
        <v>2</v>
      </c>
      <c r="G132">
        <v>2</v>
      </c>
      <c r="H132">
        <v>3</v>
      </c>
      <c r="I132">
        <v>3</v>
      </c>
      <c r="J132">
        <v>3</v>
      </c>
      <c r="K132">
        <v>3</v>
      </c>
      <c r="L132">
        <v>3</v>
      </c>
      <c r="M132">
        <v>2</v>
      </c>
      <c r="N132">
        <v>2</v>
      </c>
      <c r="O132">
        <v>17</v>
      </c>
      <c r="P132">
        <v>16</v>
      </c>
      <c r="Q132">
        <v>12</v>
      </c>
      <c r="R132">
        <v>13</v>
      </c>
      <c r="S132">
        <v>14</v>
      </c>
      <c r="T132">
        <v>16</v>
      </c>
      <c r="U132">
        <v>8</v>
      </c>
      <c r="V132">
        <v>15</v>
      </c>
      <c r="W132">
        <v>7</v>
      </c>
      <c r="X132">
        <v>9</v>
      </c>
      <c r="Y132" s="7">
        <v>15</v>
      </c>
      <c r="Z132">
        <v>13</v>
      </c>
      <c r="AA132">
        <v>12</v>
      </c>
      <c r="AB132">
        <v>15</v>
      </c>
      <c r="AC132">
        <v>14</v>
      </c>
      <c r="AD132" s="7">
        <v>11</v>
      </c>
      <c r="AE132">
        <v>14</v>
      </c>
      <c r="AF132" s="7">
        <v>14</v>
      </c>
      <c r="AG132">
        <v>10</v>
      </c>
      <c r="AH132">
        <v>15</v>
      </c>
      <c r="AI132" s="7">
        <v>12</v>
      </c>
      <c r="AJ132">
        <v>11</v>
      </c>
      <c r="AK132">
        <v>15</v>
      </c>
      <c r="AL132">
        <v>9</v>
      </c>
      <c r="AM132">
        <v>13</v>
      </c>
      <c r="AN132">
        <v>10</v>
      </c>
      <c r="AO132">
        <v>10</v>
      </c>
      <c r="AP132">
        <v>16</v>
      </c>
      <c r="AQ132">
        <v>12</v>
      </c>
      <c r="AR132">
        <v>14</v>
      </c>
      <c r="AS132">
        <v>10</v>
      </c>
      <c r="AT132">
        <v>11</v>
      </c>
      <c r="AU132">
        <v>20</v>
      </c>
      <c r="AV132">
        <v>15</v>
      </c>
      <c r="AW132" s="7">
        <v>12</v>
      </c>
      <c r="AX132">
        <v>10</v>
      </c>
      <c r="AY132">
        <v>15</v>
      </c>
      <c r="AZ132">
        <v>11</v>
      </c>
      <c r="BA132">
        <v>13</v>
      </c>
      <c r="BB132">
        <v>9</v>
      </c>
      <c r="BC132">
        <v>13</v>
      </c>
      <c r="BD132">
        <v>9</v>
      </c>
      <c r="BE132">
        <v>13</v>
      </c>
      <c r="BF132">
        <v>11</v>
      </c>
      <c r="BG132">
        <v>17</v>
      </c>
      <c r="BH132">
        <v>6</v>
      </c>
      <c r="BI132">
        <v>12</v>
      </c>
      <c r="BJ132">
        <v>12</v>
      </c>
      <c r="BK132">
        <v>10</v>
      </c>
      <c r="BL132">
        <v>8</v>
      </c>
      <c r="BM132">
        <v>14</v>
      </c>
    </row>
    <row r="133" spans="1:65" x14ac:dyDescent="0.3">
      <c r="A133">
        <v>91104803</v>
      </c>
      <c r="B133" t="s">
        <v>118</v>
      </c>
      <c r="C133">
        <v>22</v>
      </c>
      <c r="D133">
        <v>1</v>
      </c>
      <c r="E133">
        <v>1</v>
      </c>
      <c r="F133">
        <v>1</v>
      </c>
      <c r="G133">
        <v>2</v>
      </c>
      <c r="H133">
        <v>3</v>
      </c>
      <c r="I133">
        <v>2</v>
      </c>
      <c r="J133">
        <v>3</v>
      </c>
      <c r="K133">
        <v>2</v>
      </c>
      <c r="L133">
        <v>2</v>
      </c>
      <c r="M133">
        <v>2</v>
      </c>
      <c r="N133">
        <v>1</v>
      </c>
      <c r="O133">
        <v>9</v>
      </c>
      <c r="P133">
        <v>11</v>
      </c>
      <c r="Q133">
        <v>14</v>
      </c>
      <c r="R133">
        <v>11</v>
      </c>
      <c r="S133">
        <v>12</v>
      </c>
      <c r="T133">
        <v>8</v>
      </c>
      <c r="U133">
        <v>10</v>
      </c>
      <c r="V133">
        <v>11</v>
      </c>
      <c r="W133">
        <v>4</v>
      </c>
      <c r="X133">
        <v>11</v>
      </c>
      <c r="Y133" s="7">
        <v>13</v>
      </c>
      <c r="Z133">
        <v>9</v>
      </c>
      <c r="AA133">
        <v>9</v>
      </c>
      <c r="AB133">
        <v>12</v>
      </c>
      <c r="AC133">
        <v>10</v>
      </c>
      <c r="AD133" s="7">
        <v>10</v>
      </c>
      <c r="AE133">
        <v>10</v>
      </c>
      <c r="AF133" s="7">
        <v>10</v>
      </c>
      <c r="AG133">
        <v>10</v>
      </c>
      <c r="AH133">
        <v>10</v>
      </c>
      <c r="AI133" s="7">
        <v>10</v>
      </c>
      <c r="AJ133">
        <v>9</v>
      </c>
      <c r="AK133">
        <v>11</v>
      </c>
      <c r="AL133">
        <v>11</v>
      </c>
      <c r="AM133">
        <v>10</v>
      </c>
      <c r="AN133">
        <v>12</v>
      </c>
      <c r="AO133">
        <v>11</v>
      </c>
      <c r="AP133">
        <v>12</v>
      </c>
      <c r="AQ133">
        <v>11</v>
      </c>
      <c r="AR133">
        <v>12</v>
      </c>
      <c r="AS133">
        <v>10</v>
      </c>
      <c r="AT133">
        <v>6</v>
      </c>
      <c r="AU133">
        <v>14</v>
      </c>
      <c r="AV133">
        <v>10</v>
      </c>
      <c r="AW133" s="7">
        <v>13</v>
      </c>
      <c r="AX133">
        <v>20</v>
      </c>
      <c r="AY133">
        <v>12</v>
      </c>
      <c r="AZ133">
        <v>10</v>
      </c>
      <c r="BA133">
        <v>12</v>
      </c>
      <c r="BB133">
        <v>10</v>
      </c>
      <c r="BC133">
        <v>10</v>
      </c>
      <c r="BD133">
        <v>13</v>
      </c>
      <c r="BE133">
        <v>12</v>
      </c>
      <c r="BF133">
        <v>11</v>
      </c>
      <c r="BG133">
        <v>11</v>
      </c>
      <c r="BH133">
        <v>11</v>
      </c>
      <c r="BI133">
        <v>11</v>
      </c>
      <c r="BJ133">
        <v>13</v>
      </c>
      <c r="BK133">
        <v>12</v>
      </c>
      <c r="BL133">
        <v>11</v>
      </c>
      <c r="BM133">
        <v>10</v>
      </c>
    </row>
    <row r="134" spans="1:65" x14ac:dyDescent="0.3">
      <c r="A134">
        <v>91107170</v>
      </c>
      <c r="B134" t="s">
        <v>119</v>
      </c>
      <c r="C134">
        <v>24</v>
      </c>
      <c r="D134">
        <v>3</v>
      </c>
      <c r="E134">
        <v>1</v>
      </c>
      <c r="F134">
        <v>3</v>
      </c>
      <c r="G134">
        <v>1</v>
      </c>
      <c r="H134">
        <v>1</v>
      </c>
      <c r="I134">
        <v>1</v>
      </c>
      <c r="J134">
        <v>3</v>
      </c>
      <c r="K134">
        <v>3</v>
      </c>
      <c r="L134">
        <v>2</v>
      </c>
      <c r="M134">
        <v>3</v>
      </c>
      <c r="N134">
        <v>1</v>
      </c>
      <c r="O134">
        <v>12</v>
      </c>
      <c r="P134">
        <v>12</v>
      </c>
      <c r="Q134">
        <v>10</v>
      </c>
      <c r="R134">
        <v>10</v>
      </c>
      <c r="S134">
        <v>13</v>
      </c>
      <c r="T134">
        <v>12</v>
      </c>
      <c r="U134">
        <v>10</v>
      </c>
      <c r="V134">
        <v>10</v>
      </c>
      <c r="W134">
        <v>8</v>
      </c>
      <c r="X134">
        <v>9</v>
      </c>
      <c r="Y134" s="7">
        <v>13</v>
      </c>
      <c r="Z134">
        <v>10</v>
      </c>
      <c r="AA134">
        <v>13</v>
      </c>
      <c r="AB134">
        <v>13</v>
      </c>
      <c r="AC134">
        <v>16</v>
      </c>
      <c r="AD134" s="7">
        <v>12</v>
      </c>
      <c r="AE134">
        <v>13</v>
      </c>
      <c r="AF134" s="7">
        <v>15</v>
      </c>
      <c r="AG134">
        <v>13</v>
      </c>
      <c r="AH134">
        <v>11</v>
      </c>
      <c r="AI134" s="7">
        <v>13</v>
      </c>
      <c r="AJ134">
        <v>12</v>
      </c>
      <c r="AK134">
        <v>11</v>
      </c>
      <c r="AL134">
        <v>12</v>
      </c>
      <c r="AM134">
        <v>13</v>
      </c>
      <c r="AN134">
        <v>10</v>
      </c>
      <c r="AO134">
        <v>15</v>
      </c>
      <c r="AP134">
        <v>19</v>
      </c>
      <c r="AQ134">
        <v>11</v>
      </c>
      <c r="AR134">
        <v>11</v>
      </c>
      <c r="AS134">
        <v>12</v>
      </c>
      <c r="AT134">
        <v>12</v>
      </c>
      <c r="AU134">
        <v>10</v>
      </c>
      <c r="AV134">
        <v>16</v>
      </c>
      <c r="AW134" s="7">
        <v>14</v>
      </c>
      <c r="AX134">
        <v>20</v>
      </c>
      <c r="AY134">
        <v>18</v>
      </c>
      <c r="AZ134">
        <v>14</v>
      </c>
      <c r="BA134">
        <v>13</v>
      </c>
      <c r="BB134">
        <v>8</v>
      </c>
      <c r="BC134">
        <v>11</v>
      </c>
      <c r="BD134">
        <v>14</v>
      </c>
      <c r="BE134">
        <v>16</v>
      </c>
      <c r="BF134">
        <v>13</v>
      </c>
      <c r="BG134">
        <v>17</v>
      </c>
      <c r="BH134">
        <v>10</v>
      </c>
      <c r="BI134">
        <v>12</v>
      </c>
      <c r="BJ134">
        <v>14</v>
      </c>
      <c r="BK134">
        <v>14</v>
      </c>
      <c r="BL134">
        <v>11</v>
      </c>
      <c r="BM134">
        <v>8</v>
      </c>
    </row>
    <row r="135" spans="1:65" x14ac:dyDescent="0.3">
      <c r="A135">
        <v>91107556</v>
      </c>
      <c r="B135" t="s">
        <v>120</v>
      </c>
      <c r="C135">
        <v>22</v>
      </c>
      <c r="D135">
        <v>2</v>
      </c>
      <c r="E135">
        <v>3</v>
      </c>
      <c r="F135">
        <v>2</v>
      </c>
      <c r="G135">
        <v>2</v>
      </c>
      <c r="H135">
        <v>3</v>
      </c>
      <c r="I135">
        <v>3</v>
      </c>
      <c r="J135">
        <v>3</v>
      </c>
      <c r="K135">
        <v>2</v>
      </c>
      <c r="L135">
        <v>3</v>
      </c>
      <c r="M135">
        <v>2</v>
      </c>
      <c r="N135">
        <v>1</v>
      </c>
      <c r="O135">
        <v>12</v>
      </c>
      <c r="P135">
        <v>13</v>
      </c>
      <c r="Q135">
        <v>11</v>
      </c>
      <c r="R135">
        <v>7</v>
      </c>
      <c r="S135">
        <v>12</v>
      </c>
      <c r="T135">
        <v>15</v>
      </c>
      <c r="U135">
        <v>9</v>
      </c>
      <c r="V135">
        <v>10</v>
      </c>
      <c r="W135">
        <v>12</v>
      </c>
      <c r="X135">
        <v>7</v>
      </c>
      <c r="Y135" s="7">
        <v>10</v>
      </c>
      <c r="Z135">
        <v>13</v>
      </c>
      <c r="AA135">
        <v>9</v>
      </c>
      <c r="AB135">
        <v>13</v>
      </c>
      <c r="AC135">
        <v>10</v>
      </c>
      <c r="AD135" s="7">
        <v>10</v>
      </c>
      <c r="AE135">
        <v>10</v>
      </c>
      <c r="AF135" s="7">
        <v>12</v>
      </c>
      <c r="AG135">
        <v>10</v>
      </c>
      <c r="AH135">
        <v>12</v>
      </c>
      <c r="AI135" s="7">
        <v>12</v>
      </c>
      <c r="AJ135">
        <v>11</v>
      </c>
      <c r="AK135">
        <v>11</v>
      </c>
      <c r="AL135">
        <v>7</v>
      </c>
      <c r="AM135">
        <v>9</v>
      </c>
      <c r="AN135">
        <v>10</v>
      </c>
      <c r="AO135">
        <v>13</v>
      </c>
      <c r="AP135">
        <v>12</v>
      </c>
      <c r="AQ135">
        <v>12</v>
      </c>
      <c r="AR135">
        <v>13</v>
      </c>
      <c r="AS135">
        <v>11</v>
      </c>
      <c r="AT135">
        <v>10</v>
      </c>
      <c r="AU135">
        <v>13</v>
      </c>
      <c r="AV135">
        <v>11</v>
      </c>
      <c r="AW135" s="7">
        <v>11</v>
      </c>
      <c r="AX135">
        <v>20</v>
      </c>
      <c r="AY135">
        <v>12</v>
      </c>
      <c r="AZ135">
        <v>11</v>
      </c>
      <c r="BA135">
        <v>13</v>
      </c>
      <c r="BB135">
        <v>10</v>
      </c>
      <c r="BC135">
        <v>14</v>
      </c>
      <c r="BD135">
        <v>10</v>
      </c>
      <c r="BE135">
        <v>20</v>
      </c>
      <c r="BF135">
        <v>17</v>
      </c>
      <c r="BG135">
        <v>10</v>
      </c>
      <c r="BH135">
        <v>9</v>
      </c>
      <c r="BI135">
        <v>10</v>
      </c>
      <c r="BJ135">
        <v>13</v>
      </c>
      <c r="BK135">
        <v>6</v>
      </c>
      <c r="BL135">
        <v>10</v>
      </c>
      <c r="BM135">
        <v>1</v>
      </c>
    </row>
    <row r="136" spans="1:65" x14ac:dyDescent="0.3">
      <c r="A136">
        <v>91121536</v>
      </c>
      <c r="B136" t="s">
        <v>121</v>
      </c>
      <c r="C136">
        <v>22</v>
      </c>
      <c r="D136">
        <v>3</v>
      </c>
      <c r="E136">
        <v>1</v>
      </c>
      <c r="F136">
        <v>3</v>
      </c>
      <c r="G136">
        <v>1</v>
      </c>
      <c r="H136">
        <v>2</v>
      </c>
      <c r="I136">
        <v>1</v>
      </c>
      <c r="J136">
        <v>3</v>
      </c>
      <c r="K136">
        <v>1</v>
      </c>
      <c r="L136">
        <v>2</v>
      </c>
      <c r="M136">
        <v>3</v>
      </c>
      <c r="N136">
        <v>1</v>
      </c>
      <c r="O136">
        <v>8</v>
      </c>
      <c r="P136">
        <v>11</v>
      </c>
      <c r="Q136">
        <v>13</v>
      </c>
      <c r="R136">
        <v>12</v>
      </c>
      <c r="S136">
        <v>14</v>
      </c>
      <c r="T136">
        <v>9</v>
      </c>
      <c r="U136">
        <v>12</v>
      </c>
      <c r="V136">
        <v>14</v>
      </c>
      <c r="W136">
        <v>6</v>
      </c>
      <c r="X136">
        <v>5</v>
      </c>
      <c r="Y136" s="7">
        <v>12</v>
      </c>
      <c r="Z136">
        <v>10</v>
      </c>
      <c r="AA136">
        <v>7</v>
      </c>
      <c r="AB136">
        <v>14</v>
      </c>
      <c r="AC136">
        <v>9</v>
      </c>
      <c r="AD136" s="7">
        <v>12</v>
      </c>
      <c r="AE136">
        <v>10</v>
      </c>
      <c r="AF136" s="7">
        <v>10</v>
      </c>
      <c r="AG136">
        <v>8</v>
      </c>
      <c r="AH136">
        <v>14</v>
      </c>
      <c r="AI136" s="7">
        <v>9</v>
      </c>
      <c r="AJ136">
        <v>9</v>
      </c>
      <c r="AK136">
        <v>15</v>
      </c>
      <c r="AL136">
        <v>5</v>
      </c>
      <c r="AM136">
        <v>11</v>
      </c>
      <c r="AN136">
        <v>8</v>
      </c>
      <c r="AO136">
        <v>12</v>
      </c>
      <c r="AP136">
        <v>9</v>
      </c>
      <c r="AQ136">
        <v>13</v>
      </c>
      <c r="AR136">
        <v>13</v>
      </c>
      <c r="AS136">
        <v>10</v>
      </c>
      <c r="AT136">
        <v>14</v>
      </c>
      <c r="AU136">
        <v>14</v>
      </c>
      <c r="AV136">
        <v>13</v>
      </c>
      <c r="AW136" s="7">
        <v>16</v>
      </c>
      <c r="AX136">
        <v>20</v>
      </c>
      <c r="AY136">
        <v>12</v>
      </c>
      <c r="AZ136">
        <v>12</v>
      </c>
      <c r="BA136">
        <v>11</v>
      </c>
      <c r="BB136">
        <v>4</v>
      </c>
      <c r="BC136">
        <v>11</v>
      </c>
      <c r="BD136">
        <v>5</v>
      </c>
      <c r="BE136">
        <v>15</v>
      </c>
      <c r="BF136">
        <v>9</v>
      </c>
      <c r="BG136">
        <v>15</v>
      </c>
      <c r="BH136">
        <v>10</v>
      </c>
      <c r="BI136">
        <v>10</v>
      </c>
      <c r="BJ136">
        <v>13</v>
      </c>
      <c r="BK136">
        <v>14</v>
      </c>
      <c r="BL136">
        <v>16</v>
      </c>
      <c r="BM136">
        <v>6</v>
      </c>
    </row>
    <row r="137" spans="1:65" x14ac:dyDescent="0.3">
      <c r="A137">
        <v>91126197</v>
      </c>
      <c r="B137" t="s">
        <v>122</v>
      </c>
      <c r="C137">
        <v>22</v>
      </c>
      <c r="D137">
        <v>3</v>
      </c>
      <c r="E137">
        <v>2</v>
      </c>
      <c r="F137">
        <v>2</v>
      </c>
      <c r="G137">
        <v>1</v>
      </c>
      <c r="H137">
        <v>1</v>
      </c>
      <c r="I137">
        <v>4</v>
      </c>
      <c r="J137">
        <v>3</v>
      </c>
      <c r="K137">
        <v>3</v>
      </c>
      <c r="L137">
        <v>1</v>
      </c>
      <c r="M137">
        <v>1</v>
      </c>
      <c r="N137">
        <v>2</v>
      </c>
      <c r="O137">
        <v>7</v>
      </c>
      <c r="P137">
        <v>8</v>
      </c>
      <c r="Q137">
        <v>11</v>
      </c>
      <c r="R137">
        <v>12</v>
      </c>
      <c r="S137">
        <v>12</v>
      </c>
      <c r="T137">
        <v>10</v>
      </c>
      <c r="U137">
        <v>12</v>
      </c>
      <c r="V137">
        <v>12</v>
      </c>
      <c r="W137">
        <v>7</v>
      </c>
      <c r="X137">
        <v>7</v>
      </c>
      <c r="Y137" s="7">
        <v>9</v>
      </c>
      <c r="Z137">
        <v>8</v>
      </c>
      <c r="AA137">
        <v>5</v>
      </c>
      <c r="AB137">
        <v>12</v>
      </c>
      <c r="AC137">
        <v>10</v>
      </c>
      <c r="AD137" s="7">
        <v>8</v>
      </c>
      <c r="AE137">
        <v>10</v>
      </c>
      <c r="AF137" s="7">
        <v>13</v>
      </c>
      <c r="AG137">
        <v>9</v>
      </c>
      <c r="AH137">
        <v>10</v>
      </c>
      <c r="AI137" s="7">
        <v>8</v>
      </c>
      <c r="AJ137">
        <v>11</v>
      </c>
      <c r="AK137">
        <v>12</v>
      </c>
      <c r="AL137">
        <v>7</v>
      </c>
      <c r="AM137">
        <v>12</v>
      </c>
      <c r="AN137">
        <v>5</v>
      </c>
      <c r="AO137">
        <v>14</v>
      </c>
      <c r="AP137">
        <v>8</v>
      </c>
      <c r="AQ137">
        <v>12</v>
      </c>
      <c r="AR137">
        <v>12</v>
      </c>
      <c r="AS137">
        <v>13</v>
      </c>
      <c r="AT137">
        <v>13</v>
      </c>
      <c r="AU137">
        <v>10</v>
      </c>
      <c r="AV137">
        <v>11</v>
      </c>
      <c r="AW137" s="7">
        <v>13</v>
      </c>
      <c r="AX137">
        <v>20</v>
      </c>
      <c r="AY137">
        <v>9</v>
      </c>
      <c r="AZ137">
        <v>14</v>
      </c>
      <c r="BA137">
        <v>11</v>
      </c>
      <c r="BB137">
        <v>8</v>
      </c>
      <c r="BC137">
        <v>9</v>
      </c>
      <c r="BD137">
        <v>8</v>
      </c>
      <c r="BE137">
        <v>11</v>
      </c>
      <c r="BF137">
        <v>20</v>
      </c>
      <c r="BG137">
        <v>11</v>
      </c>
      <c r="BH137">
        <v>12</v>
      </c>
      <c r="BI137">
        <v>7</v>
      </c>
      <c r="BJ137">
        <v>11</v>
      </c>
      <c r="BK137">
        <v>12</v>
      </c>
      <c r="BL137">
        <v>13</v>
      </c>
      <c r="BM137">
        <v>8</v>
      </c>
    </row>
    <row r="138" spans="1:65" x14ac:dyDescent="0.3">
      <c r="A138">
        <v>91175035</v>
      </c>
      <c r="B138" t="s">
        <v>123</v>
      </c>
      <c r="C138">
        <v>24</v>
      </c>
      <c r="D138">
        <v>1</v>
      </c>
      <c r="E138">
        <v>2</v>
      </c>
      <c r="F138">
        <v>2</v>
      </c>
      <c r="G138">
        <v>3</v>
      </c>
      <c r="H138">
        <v>2</v>
      </c>
      <c r="I138">
        <v>1</v>
      </c>
      <c r="J138">
        <v>3</v>
      </c>
      <c r="K138">
        <v>1</v>
      </c>
      <c r="L138">
        <v>1</v>
      </c>
      <c r="M138">
        <v>4</v>
      </c>
      <c r="N138">
        <v>3</v>
      </c>
      <c r="O138">
        <v>9</v>
      </c>
      <c r="P138">
        <v>13</v>
      </c>
      <c r="Q138">
        <v>13</v>
      </c>
      <c r="R138">
        <v>2</v>
      </c>
      <c r="S138">
        <v>13</v>
      </c>
      <c r="T138">
        <v>6</v>
      </c>
      <c r="U138">
        <v>6</v>
      </c>
      <c r="V138">
        <v>5</v>
      </c>
      <c r="W138">
        <v>5</v>
      </c>
      <c r="X138">
        <v>3</v>
      </c>
      <c r="Y138" s="7">
        <v>8</v>
      </c>
      <c r="Z138">
        <v>1</v>
      </c>
      <c r="AA138">
        <v>6</v>
      </c>
      <c r="AB138">
        <v>9</v>
      </c>
      <c r="AC138">
        <v>2</v>
      </c>
      <c r="AD138" s="7">
        <v>9</v>
      </c>
      <c r="AE138">
        <v>4</v>
      </c>
      <c r="AF138" s="7">
        <v>8</v>
      </c>
      <c r="AG138">
        <v>5</v>
      </c>
      <c r="AH138">
        <v>6</v>
      </c>
      <c r="AI138" s="7">
        <v>9</v>
      </c>
      <c r="AJ138">
        <v>14</v>
      </c>
      <c r="AK138">
        <v>9</v>
      </c>
      <c r="AL138">
        <v>11</v>
      </c>
      <c r="AM138">
        <v>7</v>
      </c>
      <c r="AN138">
        <v>3</v>
      </c>
      <c r="AO138">
        <v>7</v>
      </c>
      <c r="AP138">
        <v>7</v>
      </c>
      <c r="AQ138">
        <v>12</v>
      </c>
      <c r="AR138">
        <v>9</v>
      </c>
      <c r="AS138">
        <v>7</v>
      </c>
      <c r="AT138">
        <v>10</v>
      </c>
      <c r="AU138">
        <v>10</v>
      </c>
      <c r="AV138">
        <v>12</v>
      </c>
      <c r="AW138" s="7">
        <v>12</v>
      </c>
      <c r="AX138">
        <v>20</v>
      </c>
      <c r="AY138">
        <v>11</v>
      </c>
      <c r="AZ138">
        <v>11</v>
      </c>
      <c r="BA138">
        <v>10</v>
      </c>
      <c r="BB138">
        <v>7</v>
      </c>
      <c r="BC138">
        <v>8</v>
      </c>
      <c r="BD138">
        <v>9</v>
      </c>
      <c r="BE138">
        <v>9</v>
      </c>
      <c r="BF138">
        <v>5</v>
      </c>
      <c r="BG138">
        <v>11</v>
      </c>
      <c r="BH138">
        <v>13</v>
      </c>
      <c r="BI138">
        <v>14</v>
      </c>
      <c r="BJ138">
        <v>15</v>
      </c>
      <c r="BK138">
        <v>15</v>
      </c>
      <c r="BL138">
        <v>13</v>
      </c>
      <c r="BM138">
        <v>7</v>
      </c>
    </row>
    <row r="139" spans="1:65" x14ac:dyDescent="0.3">
      <c r="A139">
        <v>92014216</v>
      </c>
      <c r="B139" t="s">
        <v>124</v>
      </c>
      <c r="C139">
        <v>25</v>
      </c>
      <c r="D139">
        <v>1</v>
      </c>
      <c r="E139">
        <v>2</v>
      </c>
      <c r="F139">
        <v>3</v>
      </c>
      <c r="G139">
        <v>3</v>
      </c>
      <c r="H139">
        <v>3</v>
      </c>
      <c r="I139">
        <v>3</v>
      </c>
      <c r="J139">
        <v>2</v>
      </c>
      <c r="K139">
        <v>2</v>
      </c>
      <c r="L139">
        <v>1</v>
      </c>
      <c r="M139">
        <v>3</v>
      </c>
      <c r="N139">
        <v>3</v>
      </c>
      <c r="O139">
        <v>12</v>
      </c>
      <c r="P139">
        <v>11</v>
      </c>
      <c r="Q139">
        <v>12</v>
      </c>
      <c r="R139">
        <v>9</v>
      </c>
      <c r="S139">
        <v>13</v>
      </c>
      <c r="T139">
        <v>12</v>
      </c>
      <c r="U139">
        <v>6</v>
      </c>
      <c r="V139">
        <v>10</v>
      </c>
      <c r="W139">
        <v>6</v>
      </c>
      <c r="X139">
        <v>8</v>
      </c>
      <c r="Y139" s="7">
        <v>13</v>
      </c>
      <c r="Z139">
        <v>8</v>
      </c>
      <c r="AA139">
        <v>9</v>
      </c>
      <c r="AB139">
        <v>13</v>
      </c>
      <c r="AC139">
        <v>11</v>
      </c>
      <c r="AD139" s="7">
        <v>10</v>
      </c>
      <c r="AE139">
        <v>12</v>
      </c>
      <c r="AF139" s="7">
        <v>11</v>
      </c>
      <c r="AG139">
        <v>11</v>
      </c>
      <c r="AH139">
        <v>10</v>
      </c>
      <c r="AI139" s="7">
        <v>8</v>
      </c>
      <c r="AJ139">
        <v>14</v>
      </c>
      <c r="AK139">
        <v>13</v>
      </c>
      <c r="AL139">
        <v>6</v>
      </c>
      <c r="AM139">
        <v>13</v>
      </c>
      <c r="AN139">
        <v>10</v>
      </c>
      <c r="AO139">
        <v>12</v>
      </c>
      <c r="AP139">
        <v>14</v>
      </c>
      <c r="AQ139">
        <v>13</v>
      </c>
      <c r="AR139">
        <v>13</v>
      </c>
      <c r="AS139">
        <v>10</v>
      </c>
      <c r="AT139">
        <v>9</v>
      </c>
      <c r="AU139">
        <v>20</v>
      </c>
      <c r="AV139">
        <v>13</v>
      </c>
      <c r="AW139" s="7">
        <v>13</v>
      </c>
      <c r="AX139">
        <v>10</v>
      </c>
      <c r="AY139">
        <v>11</v>
      </c>
      <c r="AZ139">
        <v>10</v>
      </c>
      <c r="BA139">
        <v>12</v>
      </c>
      <c r="BB139">
        <v>6</v>
      </c>
      <c r="BC139">
        <v>10</v>
      </c>
      <c r="BD139">
        <v>7</v>
      </c>
      <c r="BE139">
        <v>14</v>
      </c>
      <c r="BF139">
        <v>12</v>
      </c>
      <c r="BG139">
        <v>9</v>
      </c>
      <c r="BH139">
        <v>11</v>
      </c>
      <c r="BI139">
        <v>7</v>
      </c>
      <c r="BJ139">
        <v>15</v>
      </c>
      <c r="BK139">
        <v>8</v>
      </c>
      <c r="BL139">
        <v>16</v>
      </c>
      <c r="BM139">
        <v>3</v>
      </c>
    </row>
    <row r="140" spans="1:65" x14ac:dyDescent="0.3">
      <c r="A140">
        <v>92016697</v>
      </c>
      <c r="B140" t="s">
        <v>125</v>
      </c>
      <c r="C140">
        <v>23</v>
      </c>
      <c r="D140">
        <v>1</v>
      </c>
      <c r="E140">
        <v>1</v>
      </c>
      <c r="F140">
        <v>1</v>
      </c>
      <c r="G140">
        <v>1</v>
      </c>
      <c r="H140">
        <v>2</v>
      </c>
      <c r="I140">
        <v>1</v>
      </c>
      <c r="J140">
        <v>2</v>
      </c>
      <c r="K140">
        <v>3</v>
      </c>
      <c r="L140">
        <v>3</v>
      </c>
      <c r="M140">
        <v>1</v>
      </c>
      <c r="N140">
        <v>3</v>
      </c>
      <c r="O140">
        <v>7</v>
      </c>
      <c r="P140">
        <v>10</v>
      </c>
      <c r="Q140">
        <v>9</v>
      </c>
      <c r="R140">
        <v>7</v>
      </c>
      <c r="S140">
        <v>10</v>
      </c>
      <c r="T140">
        <v>5</v>
      </c>
      <c r="U140">
        <v>10</v>
      </c>
      <c r="V140">
        <v>4</v>
      </c>
      <c r="W140">
        <v>10</v>
      </c>
      <c r="X140">
        <v>11</v>
      </c>
      <c r="Y140" s="7">
        <v>10</v>
      </c>
      <c r="Z140">
        <v>9</v>
      </c>
      <c r="AA140">
        <v>12</v>
      </c>
      <c r="AB140">
        <v>11</v>
      </c>
      <c r="AC140">
        <v>8</v>
      </c>
      <c r="AD140" s="7">
        <v>11</v>
      </c>
      <c r="AE140">
        <v>10</v>
      </c>
      <c r="AF140" s="7">
        <v>12</v>
      </c>
      <c r="AG140">
        <v>10</v>
      </c>
      <c r="AH140">
        <v>5</v>
      </c>
      <c r="AI140" s="7">
        <v>9</v>
      </c>
      <c r="AJ140">
        <v>9</v>
      </c>
      <c r="AK140">
        <v>9</v>
      </c>
      <c r="AL140">
        <v>4</v>
      </c>
      <c r="AM140">
        <v>7</v>
      </c>
      <c r="AN140">
        <v>10</v>
      </c>
      <c r="AO140">
        <v>13</v>
      </c>
      <c r="AP140">
        <v>8</v>
      </c>
      <c r="AQ140">
        <v>12</v>
      </c>
      <c r="AR140">
        <v>13</v>
      </c>
      <c r="AS140">
        <v>10</v>
      </c>
      <c r="AT140">
        <v>11</v>
      </c>
      <c r="AU140">
        <v>10</v>
      </c>
      <c r="AV140">
        <v>10</v>
      </c>
      <c r="AW140" s="7">
        <v>13</v>
      </c>
      <c r="AX140">
        <v>20</v>
      </c>
      <c r="AY140">
        <v>10</v>
      </c>
      <c r="AZ140">
        <v>10</v>
      </c>
      <c r="BA140">
        <v>9</v>
      </c>
      <c r="BB140">
        <v>7</v>
      </c>
      <c r="BC140">
        <v>7</v>
      </c>
      <c r="BD140">
        <v>7</v>
      </c>
      <c r="BE140">
        <v>9</v>
      </c>
      <c r="BF140">
        <v>9</v>
      </c>
      <c r="BG140">
        <v>8</v>
      </c>
      <c r="BH140">
        <v>12</v>
      </c>
      <c r="BI140">
        <v>7</v>
      </c>
      <c r="BJ140">
        <v>14</v>
      </c>
      <c r="BK140">
        <v>13</v>
      </c>
      <c r="BL140">
        <v>13</v>
      </c>
      <c r="BM140">
        <v>6</v>
      </c>
    </row>
    <row r="141" spans="1:65" x14ac:dyDescent="0.3">
      <c r="A141">
        <v>92017254</v>
      </c>
      <c r="B141" t="s">
        <v>126</v>
      </c>
      <c r="C141">
        <v>25</v>
      </c>
      <c r="D141">
        <v>11</v>
      </c>
      <c r="E141">
        <v>8</v>
      </c>
      <c r="F141">
        <v>9</v>
      </c>
      <c r="G141">
        <v>9</v>
      </c>
      <c r="H141">
        <v>10</v>
      </c>
      <c r="I141">
        <v>12</v>
      </c>
      <c r="J141">
        <v>11</v>
      </c>
      <c r="K141">
        <v>14</v>
      </c>
      <c r="L141">
        <v>15</v>
      </c>
      <c r="M141">
        <v>17</v>
      </c>
      <c r="N141">
        <v>12</v>
      </c>
      <c r="O141">
        <v>3</v>
      </c>
      <c r="P141">
        <v>2</v>
      </c>
      <c r="Q141">
        <v>1</v>
      </c>
      <c r="R141">
        <v>3</v>
      </c>
      <c r="S141">
        <v>12</v>
      </c>
      <c r="T141">
        <v>7</v>
      </c>
      <c r="U141">
        <v>10</v>
      </c>
      <c r="V141">
        <v>2</v>
      </c>
      <c r="W141">
        <v>2</v>
      </c>
      <c r="X141">
        <v>1</v>
      </c>
      <c r="Y141" s="7">
        <v>12</v>
      </c>
      <c r="Z141">
        <v>3</v>
      </c>
      <c r="AA141">
        <v>3</v>
      </c>
      <c r="AB141">
        <v>12</v>
      </c>
      <c r="AC141">
        <v>10</v>
      </c>
      <c r="AD141" s="7">
        <v>11</v>
      </c>
      <c r="AE141">
        <v>13</v>
      </c>
      <c r="AF141" s="7">
        <v>10</v>
      </c>
      <c r="AG141">
        <v>12</v>
      </c>
      <c r="AH141">
        <v>8</v>
      </c>
      <c r="AI141" s="7">
        <v>9</v>
      </c>
      <c r="AJ141">
        <v>9</v>
      </c>
      <c r="AK141">
        <v>7</v>
      </c>
      <c r="AL141">
        <v>7</v>
      </c>
      <c r="AM141">
        <v>1</v>
      </c>
      <c r="AN141">
        <v>12</v>
      </c>
      <c r="AO141">
        <v>12</v>
      </c>
      <c r="AP141">
        <v>11</v>
      </c>
      <c r="AQ141">
        <v>11</v>
      </c>
      <c r="AR141">
        <v>14</v>
      </c>
      <c r="AS141">
        <v>10</v>
      </c>
      <c r="AT141">
        <v>14</v>
      </c>
      <c r="AU141">
        <v>12</v>
      </c>
      <c r="AV141">
        <v>17</v>
      </c>
      <c r="AW141" s="7">
        <v>13</v>
      </c>
      <c r="AX141">
        <v>20</v>
      </c>
      <c r="AY141">
        <v>10</v>
      </c>
      <c r="AZ141">
        <v>13</v>
      </c>
      <c r="BA141">
        <v>13</v>
      </c>
      <c r="BB141">
        <v>9</v>
      </c>
      <c r="BC141">
        <v>12</v>
      </c>
      <c r="BD141">
        <v>4</v>
      </c>
      <c r="BE141">
        <v>10</v>
      </c>
      <c r="BF141">
        <v>10</v>
      </c>
      <c r="BG141">
        <v>6</v>
      </c>
      <c r="BH141">
        <v>12</v>
      </c>
      <c r="BI141">
        <v>9</v>
      </c>
      <c r="BJ141">
        <v>10</v>
      </c>
      <c r="BK141">
        <v>13</v>
      </c>
      <c r="BL141">
        <v>13</v>
      </c>
      <c r="BM141">
        <v>5</v>
      </c>
    </row>
    <row r="142" spans="1:65" x14ac:dyDescent="0.3">
      <c r="A142">
        <v>92018032</v>
      </c>
      <c r="B142" t="s">
        <v>127</v>
      </c>
      <c r="C142">
        <v>26</v>
      </c>
      <c r="D142">
        <v>1</v>
      </c>
      <c r="E142">
        <v>4</v>
      </c>
      <c r="F142">
        <v>1</v>
      </c>
      <c r="G142">
        <v>1</v>
      </c>
      <c r="H142">
        <v>3</v>
      </c>
      <c r="I142">
        <v>3</v>
      </c>
      <c r="J142">
        <v>1</v>
      </c>
      <c r="K142">
        <v>1</v>
      </c>
      <c r="L142">
        <v>1</v>
      </c>
      <c r="M142">
        <v>1</v>
      </c>
      <c r="N142">
        <v>1</v>
      </c>
      <c r="O142">
        <v>11</v>
      </c>
      <c r="P142">
        <v>12</v>
      </c>
      <c r="Q142">
        <v>13</v>
      </c>
      <c r="R142">
        <v>9</v>
      </c>
      <c r="S142">
        <v>13</v>
      </c>
      <c r="T142">
        <v>9</v>
      </c>
      <c r="U142">
        <v>8</v>
      </c>
      <c r="V142">
        <v>9</v>
      </c>
      <c r="W142">
        <v>6</v>
      </c>
      <c r="X142">
        <v>6</v>
      </c>
      <c r="Y142" s="7">
        <v>11</v>
      </c>
      <c r="Z142">
        <v>9</v>
      </c>
      <c r="AA142">
        <v>6</v>
      </c>
      <c r="AB142">
        <v>13</v>
      </c>
      <c r="AC142">
        <v>6</v>
      </c>
      <c r="AD142" s="7">
        <v>9</v>
      </c>
      <c r="AE142">
        <v>6</v>
      </c>
      <c r="AF142" s="7">
        <v>10</v>
      </c>
      <c r="AG142">
        <v>7</v>
      </c>
      <c r="AH142">
        <v>12</v>
      </c>
      <c r="AI142" s="7">
        <v>8</v>
      </c>
      <c r="AJ142">
        <v>11</v>
      </c>
      <c r="AK142">
        <v>14</v>
      </c>
      <c r="AL142">
        <v>5</v>
      </c>
      <c r="AM142">
        <v>12</v>
      </c>
      <c r="AN142">
        <v>6</v>
      </c>
      <c r="AO142">
        <v>8</v>
      </c>
      <c r="AP142">
        <v>12</v>
      </c>
      <c r="AQ142">
        <v>13</v>
      </c>
      <c r="AR142">
        <v>13</v>
      </c>
      <c r="AS142">
        <v>10</v>
      </c>
      <c r="AT142">
        <v>9</v>
      </c>
      <c r="AU142">
        <v>20</v>
      </c>
      <c r="AV142">
        <v>13</v>
      </c>
      <c r="AW142" s="7">
        <v>13</v>
      </c>
      <c r="AX142">
        <v>14</v>
      </c>
      <c r="AY142">
        <v>10</v>
      </c>
      <c r="AZ142">
        <v>11</v>
      </c>
      <c r="BA142">
        <v>10</v>
      </c>
      <c r="BB142">
        <v>8</v>
      </c>
      <c r="BC142">
        <v>10</v>
      </c>
      <c r="BD142">
        <v>12</v>
      </c>
      <c r="BE142">
        <v>11</v>
      </c>
      <c r="BF142">
        <v>19</v>
      </c>
      <c r="BG142">
        <v>9</v>
      </c>
      <c r="BH142">
        <v>12</v>
      </c>
      <c r="BI142">
        <v>7</v>
      </c>
      <c r="BJ142">
        <v>11</v>
      </c>
      <c r="BK142">
        <v>10</v>
      </c>
      <c r="BL142">
        <v>16</v>
      </c>
      <c r="BM142">
        <v>7</v>
      </c>
    </row>
    <row r="143" spans="1:65" x14ac:dyDescent="0.3">
      <c r="A143">
        <v>92025972</v>
      </c>
      <c r="B143" t="s">
        <v>128</v>
      </c>
      <c r="C143">
        <v>24</v>
      </c>
      <c r="D143">
        <v>1</v>
      </c>
      <c r="E143">
        <v>1</v>
      </c>
      <c r="F143">
        <v>2</v>
      </c>
      <c r="G143">
        <v>4</v>
      </c>
      <c r="H143">
        <v>3</v>
      </c>
      <c r="I143">
        <v>2</v>
      </c>
      <c r="J143">
        <v>2</v>
      </c>
      <c r="K143">
        <v>3</v>
      </c>
      <c r="L143">
        <v>3</v>
      </c>
      <c r="M143">
        <v>2</v>
      </c>
      <c r="N143">
        <v>3</v>
      </c>
      <c r="O143">
        <v>8</v>
      </c>
      <c r="P143">
        <v>12</v>
      </c>
      <c r="Q143">
        <v>13</v>
      </c>
      <c r="R143">
        <v>7</v>
      </c>
      <c r="S143">
        <v>14</v>
      </c>
      <c r="T143">
        <v>9</v>
      </c>
      <c r="U143">
        <v>7</v>
      </c>
      <c r="V143">
        <v>11</v>
      </c>
      <c r="W143">
        <v>9</v>
      </c>
      <c r="X143">
        <v>9</v>
      </c>
      <c r="Y143" s="7">
        <v>9</v>
      </c>
      <c r="Z143">
        <v>7</v>
      </c>
      <c r="AA143">
        <v>4</v>
      </c>
      <c r="AB143">
        <v>13</v>
      </c>
      <c r="AC143">
        <v>9</v>
      </c>
      <c r="AD143" s="7">
        <v>13</v>
      </c>
      <c r="AE143">
        <v>5</v>
      </c>
      <c r="AF143" s="7">
        <v>11</v>
      </c>
      <c r="AG143">
        <v>7</v>
      </c>
      <c r="AH143">
        <v>11</v>
      </c>
      <c r="AI143" s="7">
        <v>8</v>
      </c>
      <c r="AJ143">
        <v>5</v>
      </c>
      <c r="AK143">
        <v>10</v>
      </c>
      <c r="AL143">
        <v>6</v>
      </c>
      <c r="AM143">
        <v>8</v>
      </c>
      <c r="AN143">
        <v>9</v>
      </c>
      <c r="AO143">
        <v>9</v>
      </c>
      <c r="AP143">
        <v>7</v>
      </c>
      <c r="AQ143">
        <v>12</v>
      </c>
      <c r="AR143">
        <v>8</v>
      </c>
      <c r="AS143">
        <v>6</v>
      </c>
      <c r="AT143">
        <v>5</v>
      </c>
      <c r="AU143">
        <v>10</v>
      </c>
      <c r="AV143">
        <v>10</v>
      </c>
      <c r="AW143" s="7">
        <v>11</v>
      </c>
      <c r="AX143">
        <v>20</v>
      </c>
      <c r="AY143">
        <v>10</v>
      </c>
      <c r="AZ143">
        <v>10</v>
      </c>
      <c r="BA143">
        <v>5</v>
      </c>
      <c r="BB143">
        <v>8</v>
      </c>
      <c r="BC143">
        <v>9</v>
      </c>
      <c r="BD143">
        <v>9</v>
      </c>
      <c r="BE143">
        <v>12</v>
      </c>
      <c r="BF143">
        <v>8</v>
      </c>
      <c r="BG143">
        <v>10</v>
      </c>
      <c r="BH143">
        <v>12</v>
      </c>
      <c r="BI143">
        <v>12</v>
      </c>
      <c r="BJ143">
        <v>5</v>
      </c>
      <c r="BK143">
        <v>8</v>
      </c>
      <c r="BL143">
        <v>18</v>
      </c>
      <c r="BM143">
        <v>16</v>
      </c>
    </row>
    <row r="144" spans="1:65" x14ac:dyDescent="0.3">
      <c r="A144">
        <v>92071861</v>
      </c>
      <c r="B144" t="s">
        <v>129</v>
      </c>
      <c r="C144">
        <v>18</v>
      </c>
      <c r="D144">
        <v>3</v>
      </c>
      <c r="E144">
        <v>1</v>
      </c>
      <c r="F144">
        <v>1</v>
      </c>
      <c r="G144">
        <v>1</v>
      </c>
      <c r="H144">
        <v>2</v>
      </c>
      <c r="I144">
        <v>2</v>
      </c>
      <c r="J144">
        <v>2</v>
      </c>
      <c r="K144">
        <v>2</v>
      </c>
      <c r="L144">
        <v>2</v>
      </c>
      <c r="M144">
        <v>2</v>
      </c>
      <c r="N144">
        <v>1</v>
      </c>
      <c r="O144">
        <v>14</v>
      </c>
      <c r="P144">
        <v>13</v>
      </c>
      <c r="Q144">
        <v>12</v>
      </c>
      <c r="R144">
        <v>10</v>
      </c>
      <c r="S144">
        <v>14</v>
      </c>
      <c r="T144">
        <v>12</v>
      </c>
      <c r="U144">
        <v>7</v>
      </c>
      <c r="V144">
        <v>11</v>
      </c>
      <c r="W144">
        <v>8</v>
      </c>
      <c r="X144">
        <v>6</v>
      </c>
      <c r="Y144" s="7">
        <v>13</v>
      </c>
      <c r="Z144">
        <v>12</v>
      </c>
      <c r="AA144">
        <v>6</v>
      </c>
      <c r="AB144">
        <v>14</v>
      </c>
      <c r="AC144">
        <v>9</v>
      </c>
      <c r="AD144" s="7">
        <v>12</v>
      </c>
      <c r="AE144">
        <v>15</v>
      </c>
      <c r="AF144" s="7">
        <v>12</v>
      </c>
      <c r="AG144">
        <v>8</v>
      </c>
      <c r="AH144">
        <v>14</v>
      </c>
      <c r="AI144" s="7">
        <v>10</v>
      </c>
      <c r="AJ144">
        <v>12</v>
      </c>
      <c r="AK144">
        <v>14</v>
      </c>
      <c r="AL144">
        <v>10</v>
      </c>
      <c r="AM144">
        <v>13</v>
      </c>
      <c r="AN144">
        <v>6</v>
      </c>
      <c r="AO144">
        <v>12</v>
      </c>
      <c r="AP144">
        <v>10</v>
      </c>
      <c r="AQ144">
        <v>11</v>
      </c>
      <c r="AR144">
        <v>12</v>
      </c>
      <c r="AS144">
        <v>16</v>
      </c>
      <c r="AT144">
        <v>9</v>
      </c>
      <c r="AU144">
        <v>12</v>
      </c>
      <c r="AV144">
        <v>15</v>
      </c>
      <c r="AW144" s="7">
        <v>13</v>
      </c>
      <c r="AX144">
        <v>20</v>
      </c>
      <c r="AY144">
        <v>11</v>
      </c>
      <c r="AZ144">
        <v>13</v>
      </c>
      <c r="BA144">
        <v>12</v>
      </c>
      <c r="BB144">
        <v>6</v>
      </c>
      <c r="BC144">
        <v>12</v>
      </c>
      <c r="BD144">
        <v>4</v>
      </c>
      <c r="BE144">
        <v>14</v>
      </c>
      <c r="BF144">
        <v>10</v>
      </c>
      <c r="BG144">
        <v>15</v>
      </c>
      <c r="BH144">
        <v>7</v>
      </c>
      <c r="BI144">
        <v>14</v>
      </c>
      <c r="BJ144">
        <v>13</v>
      </c>
      <c r="BK144">
        <v>11</v>
      </c>
      <c r="BL144">
        <v>16</v>
      </c>
      <c r="BM14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C0E6-06EA-4729-8B50-CAA581D803E4}">
  <dimension ref="A1:AT543"/>
  <sheetViews>
    <sheetView zoomScale="59" workbookViewId="0"/>
  </sheetViews>
  <sheetFormatPr defaultRowHeight="14.4" x14ac:dyDescent="0.3"/>
  <cols>
    <col min="1" max="1" width="10.33203125" bestFit="1" customWidth="1"/>
  </cols>
  <sheetData>
    <row r="1" spans="1:43" ht="18" x14ac:dyDescent="0.3">
      <c r="D1">
        <v>5</v>
      </c>
      <c r="E1">
        <v>3</v>
      </c>
      <c r="F1">
        <v>9</v>
      </c>
      <c r="G1">
        <v>2</v>
      </c>
      <c r="H1">
        <v>4</v>
      </c>
      <c r="I1">
        <v>10</v>
      </c>
      <c r="J1">
        <v>8</v>
      </c>
      <c r="K1">
        <v>7</v>
      </c>
      <c r="L1">
        <v>1</v>
      </c>
      <c r="M1">
        <v>6</v>
      </c>
      <c r="AF1" s="8"/>
    </row>
    <row r="2" spans="1:43" x14ac:dyDescent="0.3">
      <c r="D2" t="s">
        <v>929</v>
      </c>
      <c r="E2" t="s">
        <v>933</v>
      </c>
      <c r="F2" t="s">
        <v>934</v>
      </c>
      <c r="G2" t="s">
        <v>935</v>
      </c>
      <c r="H2" t="s">
        <v>938</v>
      </c>
      <c r="I2" t="s">
        <v>939</v>
      </c>
      <c r="J2" t="s">
        <v>986</v>
      </c>
      <c r="K2" t="s">
        <v>948</v>
      </c>
      <c r="L2" t="s">
        <v>954</v>
      </c>
      <c r="M2" t="s">
        <v>955</v>
      </c>
      <c r="AF2" s="9"/>
    </row>
    <row r="3" spans="1:43" x14ac:dyDescent="0.3">
      <c r="A3" t="s">
        <v>130</v>
      </c>
      <c r="B3" t="s">
        <v>0</v>
      </c>
      <c r="C3" t="s">
        <v>865</v>
      </c>
      <c r="D3" t="s">
        <v>929</v>
      </c>
      <c r="E3" t="s">
        <v>933</v>
      </c>
      <c r="F3" t="s">
        <v>934</v>
      </c>
      <c r="G3" t="s">
        <v>935</v>
      </c>
      <c r="H3" t="s">
        <v>938</v>
      </c>
      <c r="I3" t="s">
        <v>939</v>
      </c>
      <c r="J3" t="s">
        <v>945</v>
      </c>
      <c r="K3" t="s">
        <v>948</v>
      </c>
      <c r="L3" t="s">
        <v>954</v>
      </c>
      <c r="M3" t="s">
        <v>955</v>
      </c>
      <c r="N3" t="s">
        <v>989</v>
      </c>
      <c r="P3" t="str">
        <f>D3</f>
        <v>Passing</v>
      </c>
      <c r="Q3" t="str">
        <f t="shared" ref="Q3:Y3" si="0">E3</f>
        <v>Anticipation</v>
      </c>
      <c r="R3" t="str">
        <f t="shared" si="0"/>
        <v>Bravery</v>
      </c>
      <c r="S3" t="str">
        <f t="shared" si="0"/>
        <v>Composure</v>
      </c>
      <c r="T3" t="str">
        <f t="shared" si="0"/>
        <v>Decisions</v>
      </c>
      <c r="U3" t="str">
        <f t="shared" si="0"/>
        <v>Determination</v>
      </c>
      <c r="V3" t="str">
        <f t="shared" si="0"/>
        <v>Workrate</v>
      </c>
      <c r="W3" t="str">
        <f t="shared" si="0"/>
        <v>Balance</v>
      </c>
      <c r="X3" t="str">
        <f t="shared" si="0"/>
        <v>Stamina</v>
      </c>
      <c r="Y3" t="str">
        <f t="shared" si="0"/>
        <v>Strength</v>
      </c>
      <c r="Z3" t="str">
        <f>N3</f>
        <v>Y0</v>
      </c>
      <c r="AA3" t="str">
        <f>AQ400</f>
        <v>Becslés</v>
      </c>
    </row>
    <row r="4" spans="1:43" x14ac:dyDescent="0.3">
      <c r="A4">
        <v>168236</v>
      </c>
      <c r="B4" t="s">
        <v>1</v>
      </c>
      <c r="C4">
        <v>23</v>
      </c>
      <c r="D4">
        <v>14</v>
      </c>
      <c r="E4">
        <v>11</v>
      </c>
      <c r="F4">
        <v>13</v>
      </c>
      <c r="G4">
        <v>11</v>
      </c>
      <c r="H4">
        <v>12</v>
      </c>
      <c r="I4">
        <v>10</v>
      </c>
      <c r="J4">
        <v>13</v>
      </c>
      <c r="K4">
        <v>12</v>
      </c>
      <c r="L4">
        <v>13</v>
      </c>
      <c r="M4">
        <v>10</v>
      </c>
      <c r="N4">
        <v>1000000</v>
      </c>
      <c r="P4">
        <f>RANK(D4,D$4:D$132,0)</f>
        <v>3</v>
      </c>
      <c r="Q4">
        <f t="shared" ref="Q4:Y4" si="1">RANK(E4,E$4:E$132,0)</f>
        <v>43</v>
      </c>
      <c r="R4">
        <f t="shared" si="1"/>
        <v>40</v>
      </c>
      <c r="S4">
        <f t="shared" si="1"/>
        <v>45</v>
      </c>
      <c r="T4">
        <f t="shared" si="1"/>
        <v>12</v>
      </c>
      <c r="U4">
        <f t="shared" si="1"/>
        <v>74</v>
      </c>
      <c r="V4">
        <f t="shared" si="1"/>
        <v>35</v>
      </c>
      <c r="W4">
        <f t="shared" si="1"/>
        <v>40</v>
      </c>
      <c r="X4">
        <f t="shared" si="1"/>
        <v>20</v>
      </c>
      <c r="Y4">
        <f t="shared" si="1"/>
        <v>95</v>
      </c>
      <c r="Z4">
        <f t="shared" ref="Z4:Z67" si="2">N4</f>
        <v>1000000</v>
      </c>
      <c r="AA4">
        <f t="shared" ref="AA4:AA67" si="3">AQ401</f>
        <v>1000192.2</v>
      </c>
    </row>
    <row r="5" spans="1:43" ht="18" x14ac:dyDescent="0.3">
      <c r="A5">
        <v>18018845</v>
      </c>
      <c r="B5" t="s">
        <v>2</v>
      </c>
      <c r="C5">
        <v>27</v>
      </c>
      <c r="D5">
        <v>12</v>
      </c>
      <c r="E5">
        <v>13</v>
      </c>
      <c r="F5">
        <v>13</v>
      </c>
      <c r="G5">
        <v>10</v>
      </c>
      <c r="H5">
        <v>12</v>
      </c>
      <c r="I5">
        <v>12</v>
      </c>
      <c r="J5">
        <v>16</v>
      </c>
      <c r="K5">
        <v>13</v>
      </c>
      <c r="L5">
        <v>14</v>
      </c>
      <c r="M5">
        <v>12</v>
      </c>
      <c r="N5">
        <v>1000000</v>
      </c>
      <c r="P5">
        <f t="shared" ref="P5:P68" si="4">RANK(D5,D$4:D$132,0)</f>
        <v>28</v>
      </c>
      <c r="Q5">
        <f t="shared" ref="Q5:Q68" si="5">RANK(E5,E$4:E$132,0)</f>
        <v>11</v>
      </c>
      <c r="R5">
        <f t="shared" ref="R5:R68" si="6">RANK(F5,F$4:F$132,0)</f>
        <v>40</v>
      </c>
      <c r="S5">
        <f t="shared" ref="S5:S68" si="7">RANK(G5,G$4:G$132,0)</f>
        <v>64</v>
      </c>
      <c r="T5">
        <f t="shared" ref="T5:T68" si="8">RANK(H5,H$4:H$132,0)</f>
        <v>12</v>
      </c>
      <c r="U5">
        <f t="shared" ref="U5:U68" si="9">RANK(I5,I$4:I$132,0)</f>
        <v>37</v>
      </c>
      <c r="V5">
        <f t="shared" ref="V5:V68" si="10">RANK(J5,J$4:J$132,0)</f>
        <v>5</v>
      </c>
      <c r="W5">
        <f t="shared" ref="W5:W68" si="11">RANK(K5,K$4:K$132,0)</f>
        <v>21</v>
      </c>
      <c r="X5">
        <f t="shared" ref="X5:X68" si="12">RANK(L5,L$4:L$132,0)</f>
        <v>12</v>
      </c>
      <c r="Y5">
        <f t="shared" ref="Y5:Y68" si="13">RANK(M5,M$4:M$132,0)</f>
        <v>37</v>
      </c>
      <c r="Z5">
        <f t="shared" si="2"/>
        <v>1000000</v>
      </c>
      <c r="AA5">
        <f t="shared" si="3"/>
        <v>1000300.2</v>
      </c>
      <c r="AF5" s="10" t="s">
        <v>990</v>
      </c>
      <c r="AG5" s="11">
        <v>9993239</v>
      </c>
      <c r="AH5" s="10" t="s">
        <v>991</v>
      </c>
      <c r="AI5" s="11">
        <v>129</v>
      </c>
      <c r="AJ5" s="10" t="s">
        <v>992</v>
      </c>
      <c r="AK5" s="11">
        <v>10</v>
      </c>
      <c r="AL5" s="10" t="s">
        <v>993</v>
      </c>
      <c r="AM5" s="11">
        <v>129</v>
      </c>
      <c r="AN5" s="10" t="s">
        <v>994</v>
      </c>
      <c r="AO5" s="11">
        <v>0</v>
      </c>
      <c r="AP5" s="10" t="s">
        <v>995</v>
      </c>
      <c r="AQ5" s="11" t="s">
        <v>996</v>
      </c>
    </row>
    <row r="6" spans="1:43" ht="18.600000000000001" thickBot="1" x14ac:dyDescent="0.35">
      <c r="A6">
        <v>27109811</v>
      </c>
      <c r="B6" t="s">
        <v>3</v>
      </c>
      <c r="C6">
        <v>18</v>
      </c>
      <c r="D6">
        <v>10</v>
      </c>
      <c r="E6">
        <v>12</v>
      </c>
      <c r="F6">
        <v>10</v>
      </c>
      <c r="G6">
        <v>9</v>
      </c>
      <c r="H6">
        <v>5</v>
      </c>
      <c r="I6">
        <v>5</v>
      </c>
      <c r="J6">
        <v>5</v>
      </c>
      <c r="K6">
        <v>10</v>
      </c>
      <c r="L6">
        <v>6</v>
      </c>
      <c r="M6">
        <v>11</v>
      </c>
      <c r="N6">
        <v>1000000</v>
      </c>
      <c r="P6">
        <f t="shared" si="4"/>
        <v>64</v>
      </c>
      <c r="Q6">
        <f t="shared" si="5"/>
        <v>22</v>
      </c>
      <c r="R6">
        <f t="shared" si="6"/>
        <v>82</v>
      </c>
      <c r="S6">
        <f t="shared" si="7"/>
        <v>86</v>
      </c>
      <c r="T6">
        <f t="shared" si="8"/>
        <v>125</v>
      </c>
      <c r="U6">
        <f t="shared" si="9"/>
        <v>118</v>
      </c>
      <c r="V6">
        <f t="shared" si="10"/>
        <v>126</v>
      </c>
      <c r="W6">
        <f t="shared" si="11"/>
        <v>86</v>
      </c>
      <c r="X6">
        <f t="shared" si="12"/>
        <v>128</v>
      </c>
      <c r="Y6">
        <f t="shared" si="13"/>
        <v>66</v>
      </c>
      <c r="Z6">
        <f t="shared" si="2"/>
        <v>1000000</v>
      </c>
      <c r="AA6">
        <f t="shared" si="3"/>
        <v>999547.3</v>
      </c>
      <c r="AF6" s="8"/>
    </row>
    <row r="7" spans="1:43" ht="15" thickBot="1" x14ac:dyDescent="0.35">
      <c r="A7">
        <v>28028160</v>
      </c>
      <c r="B7" t="s">
        <v>4</v>
      </c>
      <c r="C7">
        <v>24</v>
      </c>
      <c r="D7">
        <v>11</v>
      </c>
      <c r="E7">
        <v>12</v>
      </c>
      <c r="F7">
        <v>13</v>
      </c>
      <c r="G7">
        <v>8</v>
      </c>
      <c r="H7">
        <v>9</v>
      </c>
      <c r="I7">
        <v>13</v>
      </c>
      <c r="J7">
        <v>14</v>
      </c>
      <c r="K7">
        <v>17</v>
      </c>
      <c r="L7">
        <v>13</v>
      </c>
      <c r="M7">
        <v>15</v>
      </c>
      <c r="N7">
        <v>1000000</v>
      </c>
      <c r="P7">
        <f t="shared" si="4"/>
        <v>41</v>
      </c>
      <c r="Q7">
        <f t="shared" si="5"/>
        <v>22</v>
      </c>
      <c r="R7">
        <f t="shared" si="6"/>
        <v>40</v>
      </c>
      <c r="S7">
        <f t="shared" si="7"/>
        <v>104</v>
      </c>
      <c r="T7">
        <f t="shared" si="8"/>
        <v>63</v>
      </c>
      <c r="U7">
        <f t="shared" si="9"/>
        <v>27</v>
      </c>
      <c r="V7">
        <f t="shared" si="10"/>
        <v>23</v>
      </c>
      <c r="W7">
        <f t="shared" si="11"/>
        <v>1</v>
      </c>
      <c r="X7">
        <f t="shared" si="12"/>
        <v>20</v>
      </c>
      <c r="Y7">
        <f t="shared" si="13"/>
        <v>2</v>
      </c>
      <c r="Z7">
        <f t="shared" si="2"/>
        <v>1000000</v>
      </c>
      <c r="AA7">
        <f t="shared" si="3"/>
        <v>1000346.7</v>
      </c>
      <c r="AF7" s="12" t="s">
        <v>997</v>
      </c>
      <c r="AG7" s="12" t="s">
        <v>998</v>
      </c>
      <c r="AH7" s="12" t="s">
        <v>999</v>
      </c>
      <c r="AI7" s="12" t="s">
        <v>1000</v>
      </c>
      <c r="AJ7" s="12" t="s">
        <v>1001</v>
      </c>
      <c r="AK7" s="12" t="s">
        <v>1002</v>
      </c>
      <c r="AL7" s="12" t="s">
        <v>1003</v>
      </c>
      <c r="AM7" s="12" t="s">
        <v>1004</v>
      </c>
      <c r="AN7" s="12" t="s">
        <v>1005</v>
      </c>
      <c r="AO7" s="12" t="s">
        <v>1006</v>
      </c>
      <c r="AP7" s="12" t="s">
        <v>1007</v>
      </c>
      <c r="AQ7" s="12" t="s">
        <v>1008</v>
      </c>
    </row>
    <row r="8" spans="1:43" ht="15" thickBot="1" x14ac:dyDescent="0.35">
      <c r="A8">
        <v>29040319</v>
      </c>
      <c r="B8" t="s">
        <v>5</v>
      </c>
      <c r="C8">
        <v>32</v>
      </c>
      <c r="D8">
        <v>9</v>
      </c>
      <c r="E8">
        <v>10</v>
      </c>
      <c r="F8">
        <v>11</v>
      </c>
      <c r="G8">
        <v>10</v>
      </c>
      <c r="H8">
        <v>11</v>
      </c>
      <c r="I8">
        <v>10</v>
      </c>
      <c r="J8">
        <v>10</v>
      </c>
      <c r="K8">
        <v>7</v>
      </c>
      <c r="L8">
        <v>10</v>
      </c>
      <c r="M8">
        <v>10</v>
      </c>
      <c r="N8">
        <v>1000000</v>
      </c>
      <c r="P8">
        <f t="shared" si="4"/>
        <v>90</v>
      </c>
      <c r="Q8">
        <f t="shared" si="5"/>
        <v>71</v>
      </c>
      <c r="R8">
        <f t="shared" si="6"/>
        <v>71</v>
      </c>
      <c r="S8">
        <f t="shared" si="7"/>
        <v>64</v>
      </c>
      <c r="T8">
        <f t="shared" si="8"/>
        <v>24</v>
      </c>
      <c r="U8">
        <f t="shared" si="9"/>
        <v>74</v>
      </c>
      <c r="V8">
        <f t="shared" si="10"/>
        <v>89</v>
      </c>
      <c r="W8">
        <f t="shared" si="11"/>
        <v>125</v>
      </c>
      <c r="X8">
        <f t="shared" si="12"/>
        <v>85</v>
      </c>
      <c r="Y8">
        <f t="shared" si="13"/>
        <v>95</v>
      </c>
      <c r="Z8">
        <f t="shared" si="2"/>
        <v>1000000</v>
      </c>
      <c r="AA8">
        <f t="shared" si="3"/>
        <v>999738.8</v>
      </c>
      <c r="AF8" s="12" t="s">
        <v>1009</v>
      </c>
      <c r="AG8" s="13">
        <v>3</v>
      </c>
      <c r="AH8" s="13">
        <v>43</v>
      </c>
      <c r="AI8" s="13">
        <v>40</v>
      </c>
      <c r="AJ8" s="13">
        <v>45</v>
      </c>
      <c r="AK8" s="13">
        <v>12</v>
      </c>
      <c r="AL8" s="13">
        <v>74</v>
      </c>
      <c r="AM8" s="13">
        <v>35</v>
      </c>
      <c r="AN8" s="13">
        <v>40</v>
      </c>
      <c r="AO8" s="13">
        <v>20</v>
      </c>
      <c r="AP8" s="13">
        <v>95</v>
      </c>
      <c r="AQ8" s="13">
        <v>1000000</v>
      </c>
    </row>
    <row r="9" spans="1:43" ht="15" thickBot="1" x14ac:dyDescent="0.35">
      <c r="A9">
        <v>29040321</v>
      </c>
      <c r="B9" t="s">
        <v>6</v>
      </c>
      <c r="C9">
        <v>28</v>
      </c>
      <c r="D9">
        <v>8</v>
      </c>
      <c r="E9">
        <v>13</v>
      </c>
      <c r="F9">
        <v>11</v>
      </c>
      <c r="G9">
        <v>12</v>
      </c>
      <c r="H9">
        <v>11</v>
      </c>
      <c r="I9">
        <v>14</v>
      </c>
      <c r="J9">
        <v>13</v>
      </c>
      <c r="K9">
        <v>14</v>
      </c>
      <c r="L9">
        <v>12</v>
      </c>
      <c r="M9">
        <v>13</v>
      </c>
      <c r="N9">
        <v>1000000</v>
      </c>
      <c r="P9">
        <f t="shared" si="4"/>
        <v>107</v>
      </c>
      <c r="Q9">
        <f t="shared" si="5"/>
        <v>11</v>
      </c>
      <c r="R9">
        <f t="shared" si="6"/>
        <v>71</v>
      </c>
      <c r="S9">
        <f t="shared" si="7"/>
        <v>22</v>
      </c>
      <c r="T9">
        <f t="shared" si="8"/>
        <v>24</v>
      </c>
      <c r="U9">
        <f t="shared" si="9"/>
        <v>19</v>
      </c>
      <c r="V9">
        <f t="shared" si="10"/>
        <v>35</v>
      </c>
      <c r="W9">
        <f t="shared" si="11"/>
        <v>12</v>
      </c>
      <c r="X9">
        <f t="shared" si="12"/>
        <v>38</v>
      </c>
      <c r="Y9">
        <f t="shared" si="13"/>
        <v>18</v>
      </c>
      <c r="Z9">
        <f t="shared" si="2"/>
        <v>1000000</v>
      </c>
      <c r="AA9">
        <f t="shared" si="3"/>
        <v>1000210.2</v>
      </c>
      <c r="AF9" s="12" t="s">
        <v>1010</v>
      </c>
      <c r="AG9" s="13">
        <v>28</v>
      </c>
      <c r="AH9" s="13">
        <v>11</v>
      </c>
      <c r="AI9" s="13">
        <v>40</v>
      </c>
      <c r="AJ9" s="13">
        <v>64</v>
      </c>
      <c r="AK9" s="13">
        <v>12</v>
      </c>
      <c r="AL9" s="13">
        <v>37</v>
      </c>
      <c r="AM9" s="13">
        <v>5</v>
      </c>
      <c r="AN9" s="13">
        <v>21</v>
      </c>
      <c r="AO9" s="13">
        <v>12</v>
      </c>
      <c r="AP9" s="13">
        <v>37</v>
      </c>
      <c r="AQ9" s="13">
        <v>1000000</v>
      </c>
    </row>
    <row r="10" spans="1:43" ht="15" thickBot="1" x14ac:dyDescent="0.35">
      <c r="A10">
        <v>29040332</v>
      </c>
      <c r="B10" t="s">
        <v>7</v>
      </c>
      <c r="C10">
        <v>24</v>
      </c>
      <c r="D10">
        <v>13</v>
      </c>
      <c r="E10">
        <v>11</v>
      </c>
      <c r="F10">
        <v>14</v>
      </c>
      <c r="G10">
        <v>13</v>
      </c>
      <c r="H10">
        <v>11</v>
      </c>
      <c r="I10">
        <v>12</v>
      </c>
      <c r="J10">
        <v>15</v>
      </c>
      <c r="K10">
        <v>8</v>
      </c>
      <c r="L10">
        <v>11</v>
      </c>
      <c r="M10">
        <v>10</v>
      </c>
      <c r="N10">
        <v>1000000</v>
      </c>
      <c r="P10">
        <f t="shared" si="4"/>
        <v>9</v>
      </c>
      <c r="Q10">
        <f t="shared" si="5"/>
        <v>43</v>
      </c>
      <c r="R10">
        <f t="shared" si="6"/>
        <v>25</v>
      </c>
      <c r="S10">
        <f t="shared" si="7"/>
        <v>12</v>
      </c>
      <c r="T10">
        <f t="shared" si="8"/>
        <v>24</v>
      </c>
      <c r="U10">
        <f t="shared" si="9"/>
        <v>37</v>
      </c>
      <c r="V10">
        <f t="shared" si="10"/>
        <v>10</v>
      </c>
      <c r="W10">
        <f t="shared" si="11"/>
        <v>118</v>
      </c>
      <c r="X10">
        <f t="shared" si="12"/>
        <v>68</v>
      </c>
      <c r="Y10">
        <f t="shared" si="13"/>
        <v>95</v>
      </c>
      <c r="Z10">
        <f t="shared" si="2"/>
        <v>1000000</v>
      </c>
      <c r="AA10">
        <f t="shared" si="3"/>
        <v>1000100.7</v>
      </c>
      <c r="AF10" s="12" t="s">
        <v>1011</v>
      </c>
      <c r="AG10" s="13">
        <v>64</v>
      </c>
      <c r="AH10" s="13">
        <v>22</v>
      </c>
      <c r="AI10" s="13">
        <v>82</v>
      </c>
      <c r="AJ10" s="13">
        <v>86</v>
      </c>
      <c r="AK10" s="13">
        <v>125</v>
      </c>
      <c r="AL10" s="13">
        <v>118</v>
      </c>
      <c r="AM10" s="13">
        <v>126</v>
      </c>
      <c r="AN10" s="13">
        <v>86</v>
      </c>
      <c r="AO10" s="13">
        <v>128</v>
      </c>
      <c r="AP10" s="13">
        <v>66</v>
      </c>
      <c r="AQ10" s="13">
        <v>1000000</v>
      </c>
    </row>
    <row r="11" spans="1:43" ht="15" thickBot="1" x14ac:dyDescent="0.35">
      <c r="A11">
        <v>29040414</v>
      </c>
      <c r="B11" t="s">
        <v>8</v>
      </c>
      <c r="C11">
        <v>26</v>
      </c>
      <c r="D11">
        <v>8</v>
      </c>
      <c r="E11">
        <v>9</v>
      </c>
      <c r="F11">
        <v>8</v>
      </c>
      <c r="G11">
        <v>7</v>
      </c>
      <c r="H11">
        <v>12</v>
      </c>
      <c r="I11">
        <v>1</v>
      </c>
      <c r="J11">
        <v>8</v>
      </c>
      <c r="K11">
        <v>8</v>
      </c>
      <c r="L11">
        <v>8</v>
      </c>
      <c r="M11">
        <v>10</v>
      </c>
      <c r="N11">
        <v>1000000</v>
      </c>
      <c r="P11">
        <f t="shared" si="4"/>
        <v>107</v>
      </c>
      <c r="Q11">
        <f t="shared" si="5"/>
        <v>100</v>
      </c>
      <c r="R11">
        <f t="shared" si="6"/>
        <v>106</v>
      </c>
      <c r="S11">
        <f t="shared" si="7"/>
        <v>118</v>
      </c>
      <c r="T11">
        <f t="shared" si="8"/>
        <v>12</v>
      </c>
      <c r="U11">
        <f t="shared" si="9"/>
        <v>128</v>
      </c>
      <c r="V11">
        <f t="shared" si="10"/>
        <v>112</v>
      </c>
      <c r="W11">
        <f t="shared" si="11"/>
        <v>118</v>
      </c>
      <c r="X11">
        <f t="shared" si="12"/>
        <v>120</v>
      </c>
      <c r="Y11">
        <f t="shared" si="13"/>
        <v>95</v>
      </c>
      <c r="Z11">
        <f t="shared" si="2"/>
        <v>1000000</v>
      </c>
      <c r="AA11">
        <f t="shared" si="3"/>
        <v>999490.3</v>
      </c>
      <c r="AF11" s="12" t="s">
        <v>1012</v>
      </c>
      <c r="AG11" s="13">
        <v>41</v>
      </c>
      <c r="AH11" s="13">
        <v>22</v>
      </c>
      <c r="AI11" s="13">
        <v>40</v>
      </c>
      <c r="AJ11" s="13">
        <v>104</v>
      </c>
      <c r="AK11" s="13">
        <v>63</v>
      </c>
      <c r="AL11" s="13">
        <v>27</v>
      </c>
      <c r="AM11" s="13">
        <v>23</v>
      </c>
      <c r="AN11" s="13">
        <v>1</v>
      </c>
      <c r="AO11" s="13">
        <v>20</v>
      </c>
      <c r="AP11" s="13">
        <v>2</v>
      </c>
      <c r="AQ11" s="13">
        <v>1000000</v>
      </c>
    </row>
    <row r="12" spans="1:43" ht="15" thickBot="1" x14ac:dyDescent="0.35">
      <c r="A12">
        <v>29040430</v>
      </c>
      <c r="B12" t="s">
        <v>9</v>
      </c>
      <c r="C12">
        <v>28</v>
      </c>
      <c r="D12">
        <v>8</v>
      </c>
      <c r="E12">
        <v>12</v>
      </c>
      <c r="F12">
        <v>10</v>
      </c>
      <c r="G12">
        <v>9</v>
      </c>
      <c r="H12">
        <v>7</v>
      </c>
      <c r="I12">
        <v>10</v>
      </c>
      <c r="J12">
        <v>8</v>
      </c>
      <c r="K12">
        <v>8</v>
      </c>
      <c r="L12">
        <v>12</v>
      </c>
      <c r="M12">
        <v>10</v>
      </c>
      <c r="N12">
        <v>1000000</v>
      </c>
      <c r="P12">
        <f t="shared" si="4"/>
        <v>107</v>
      </c>
      <c r="Q12">
        <f t="shared" si="5"/>
        <v>22</v>
      </c>
      <c r="R12">
        <f t="shared" si="6"/>
        <v>82</v>
      </c>
      <c r="S12">
        <f t="shared" si="7"/>
        <v>86</v>
      </c>
      <c r="T12">
        <f t="shared" si="8"/>
        <v>109</v>
      </c>
      <c r="U12">
        <f t="shared" si="9"/>
        <v>74</v>
      </c>
      <c r="V12">
        <f t="shared" si="10"/>
        <v>112</v>
      </c>
      <c r="W12">
        <f t="shared" si="11"/>
        <v>118</v>
      </c>
      <c r="X12">
        <f t="shared" si="12"/>
        <v>38</v>
      </c>
      <c r="Y12">
        <f t="shared" si="13"/>
        <v>95</v>
      </c>
      <c r="Z12">
        <f t="shared" si="2"/>
        <v>1000000</v>
      </c>
      <c r="AA12">
        <f t="shared" si="3"/>
        <v>999698.8</v>
      </c>
      <c r="AF12" s="12" t="s">
        <v>1013</v>
      </c>
      <c r="AG12" s="13">
        <v>90</v>
      </c>
      <c r="AH12" s="13">
        <v>71</v>
      </c>
      <c r="AI12" s="13">
        <v>71</v>
      </c>
      <c r="AJ12" s="13">
        <v>64</v>
      </c>
      <c r="AK12" s="13">
        <v>24</v>
      </c>
      <c r="AL12" s="13">
        <v>74</v>
      </c>
      <c r="AM12" s="13">
        <v>89</v>
      </c>
      <c r="AN12" s="13">
        <v>125</v>
      </c>
      <c r="AO12" s="13">
        <v>85</v>
      </c>
      <c r="AP12" s="13">
        <v>95</v>
      </c>
      <c r="AQ12" s="13">
        <v>1000000</v>
      </c>
    </row>
    <row r="13" spans="1:43" ht="15" thickBot="1" x14ac:dyDescent="0.35">
      <c r="A13">
        <v>35012153</v>
      </c>
      <c r="B13" t="s">
        <v>10</v>
      </c>
      <c r="C13">
        <v>26</v>
      </c>
      <c r="D13">
        <v>12</v>
      </c>
      <c r="E13">
        <v>10</v>
      </c>
      <c r="F13">
        <v>14</v>
      </c>
      <c r="G13">
        <v>12</v>
      </c>
      <c r="H13">
        <v>9</v>
      </c>
      <c r="I13">
        <v>10</v>
      </c>
      <c r="J13">
        <v>7</v>
      </c>
      <c r="K13">
        <v>16</v>
      </c>
      <c r="L13">
        <v>12</v>
      </c>
      <c r="M13">
        <v>14</v>
      </c>
      <c r="N13">
        <v>1000000</v>
      </c>
      <c r="P13">
        <f t="shared" si="4"/>
        <v>28</v>
      </c>
      <c r="Q13">
        <f t="shared" si="5"/>
        <v>71</v>
      </c>
      <c r="R13">
        <f t="shared" si="6"/>
        <v>25</v>
      </c>
      <c r="S13">
        <f t="shared" si="7"/>
        <v>22</v>
      </c>
      <c r="T13">
        <f t="shared" si="8"/>
        <v>63</v>
      </c>
      <c r="U13">
        <f t="shared" si="9"/>
        <v>74</v>
      </c>
      <c r="V13">
        <f t="shared" si="10"/>
        <v>120</v>
      </c>
      <c r="W13">
        <f t="shared" si="11"/>
        <v>2</v>
      </c>
      <c r="X13">
        <f t="shared" si="12"/>
        <v>38</v>
      </c>
      <c r="Y13">
        <f t="shared" si="13"/>
        <v>7</v>
      </c>
      <c r="Z13">
        <f t="shared" si="2"/>
        <v>1000000</v>
      </c>
      <c r="AA13">
        <f t="shared" si="3"/>
        <v>1000158.2</v>
      </c>
      <c r="AF13" s="12" t="s">
        <v>1014</v>
      </c>
      <c r="AG13" s="13">
        <v>107</v>
      </c>
      <c r="AH13" s="13">
        <v>11</v>
      </c>
      <c r="AI13" s="13">
        <v>71</v>
      </c>
      <c r="AJ13" s="13">
        <v>22</v>
      </c>
      <c r="AK13" s="13">
        <v>24</v>
      </c>
      <c r="AL13" s="13">
        <v>19</v>
      </c>
      <c r="AM13" s="13">
        <v>35</v>
      </c>
      <c r="AN13" s="13">
        <v>12</v>
      </c>
      <c r="AO13" s="13">
        <v>38</v>
      </c>
      <c r="AP13" s="13">
        <v>18</v>
      </c>
      <c r="AQ13" s="13">
        <v>1000000</v>
      </c>
    </row>
    <row r="14" spans="1:43" ht="15" thickBot="1" x14ac:dyDescent="0.35">
      <c r="A14">
        <v>35014012</v>
      </c>
      <c r="B14" t="s">
        <v>11</v>
      </c>
      <c r="C14">
        <v>30</v>
      </c>
      <c r="D14">
        <v>9</v>
      </c>
      <c r="E14">
        <v>11</v>
      </c>
      <c r="F14">
        <v>14</v>
      </c>
      <c r="G14">
        <v>11</v>
      </c>
      <c r="H14">
        <v>10</v>
      </c>
      <c r="I14">
        <v>12</v>
      </c>
      <c r="J14">
        <v>10</v>
      </c>
      <c r="K14">
        <v>14</v>
      </c>
      <c r="L14">
        <v>13</v>
      </c>
      <c r="M14">
        <v>13</v>
      </c>
      <c r="N14">
        <v>1000000</v>
      </c>
      <c r="P14">
        <f t="shared" si="4"/>
        <v>90</v>
      </c>
      <c r="Q14">
        <f t="shared" si="5"/>
        <v>43</v>
      </c>
      <c r="R14">
        <f t="shared" si="6"/>
        <v>25</v>
      </c>
      <c r="S14">
        <f t="shared" si="7"/>
        <v>45</v>
      </c>
      <c r="T14">
        <f t="shared" si="8"/>
        <v>41</v>
      </c>
      <c r="U14">
        <f t="shared" si="9"/>
        <v>37</v>
      </c>
      <c r="V14">
        <f t="shared" si="10"/>
        <v>89</v>
      </c>
      <c r="W14">
        <f t="shared" si="11"/>
        <v>12</v>
      </c>
      <c r="X14">
        <f t="shared" si="12"/>
        <v>20</v>
      </c>
      <c r="Y14">
        <f t="shared" si="13"/>
        <v>18</v>
      </c>
      <c r="Z14">
        <f t="shared" si="2"/>
        <v>1000000</v>
      </c>
      <c r="AA14">
        <f t="shared" si="3"/>
        <v>1000147.2</v>
      </c>
      <c r="AF14" s="12" t="s">
        <v>1015</v>
      </c>
      <c r="AG14" s="13">
        <v>9</v>
      </c>
      <c r="AH14" s="13">
        <v>43</v>
      </c>
      <c r="AI14" s="13">
        <v>25</v>
      </c>
      <c r="AJ14" s="13">
        <v>12</v>
      </c>
      <c r="AK14" s="13">
        <v>24</v>
      </c>
      <c r="AL14" s="13">
        <v>37</v>
      </c>
      <c r="AM14" s="13">
        <v>10</v>
      </c>
      <c r="AN14" s="13">
        <v>118</v>
      </c>
      <c r="AO14" s="13">
        <v>68</v>
      </c>
      <c r="AP14" s="13">
        <v>95</v>
      </c>
      <c r="AQ14" s="13">
        <v>1000000</v>
      </c>
    </row>
    <row r="15" spans="1:43" ht="15" thickBot="1" x14ac:dyDescent="0.35">
      <c r="A15">
        <v>35017569</v>
      </c>
      <c r="B15" t="s">
        <v>12</v>
      </c>
      <c r="C15">
        <v>24</v>
      </c>
      <c r="D15">
        <v>13</v>
      </c>
      <c r="E15">
        <v>11</v>
      </c>
      <c r="F15">
        <v>11</v>
      </c>
      <c r="G15">
        <v>12</v>
      </c>
      <c r="H15">
        <v>10</v>
      </c>
      <c r="I15">
        <v>10</v>
      </c>
      <c r="J15">
        <v>11</v>
      </c>
      <c r="K15">
        <v>15</v>
      </c>
      <c r="L15">
        <v>12</v>
      </c>
      <c r="M15">
        <v>11</v>
      </c>
      <c r="N15">
        <v>1000000</v>
      </c>
      <c r="P15">
        <f t="shared" si="4"/>
        <v>9</v>
      </c>
      <c r="Q15">
        <f t="shared" si="5"/>
        <v>43</v>
      </c>
      <c r="R15">
        <f t="shared" si="6"/>
        <v>71</v>
      </c>
      <c r="S15">
        <f t="shared" si="7"/>
        <v>22</v>
      </c>
      <c r="T15">
        <f t="shared" si="8"/>
        <v>41</v>
      </c>
      <c r="U15">
        <f t="shared" si="9"/>
        <v>74</v>
      </c>
      <c r="V15">
        <f t="shared" si="10"/>
        <v>77</v>
      </c>
      <c r="W15">
        <f t="shared" si="11"/>
        <v>5</v>
      </c>
      <c r="X15">
        <f t="shared" si="12"/>
        <v>38</v>
      </c>
      <c r="Y15">
        <f t="shared" si="13"/>
        <v>66</v>
      </c>
      <c r="Z15">
        <f t="shared" si="2"/>
        <v>1000000</v>
      </c>
      <c r="AA15">
        <f t="shared" si="3"/>
        <v>1000121.2</v>
      </c>
      <c r="AF15" s="12" t="s">
        <v>1016</v>
      </c>
      <c r="AG15" s="13">
        <v>107</v>
      </c>
      <c r="AH15" s="13">
        <v>100</v>
      </c>
      <c r="AI15" s="13">
        <v>106</v>
      </c>
      <c r="AJ15" s="13">
        <v>118</v>
      </c>
      <c r="AK15" s="13">
        <v>12</v>
      </c>
      <c r="AL15" s="13">
        <v>128</v>
      </c>
      <c r="AM15" s="13">
        <v>112</v>
      </c>
      <c r="AN15" s="13">
        <v>118</v>
      </c>
      <c r="AO15" s="13">
        <v>120</v>
      </c>
      <c r="AP15" s="13">
        <v>95</v>
      </c>
      <c r="AQ15" s="13">
        <v>1000000</v>
      </c>
    </row>
    <row r="16" spans="1:43" ht="15" thickBot="1" x14ac:dyDescent="0.35">
      <c r="A16">
        <v>35018672</v>
      </c>
      <c r="B16" t="s">
        <v>13</v>
      </c>
      <c r="C16">
        <v>26</v>
      </c>
      <c r="D16">
        <v>13</v>
      </c>
      <c r="E16">
        <v>9</v>
      </c>
      <c r="F16">
        <v>6</v>
      </c>
      <c r="G16">
        <v>10</v>
      </c>
      <c r="H16">
        <v>9</v>
      </c>
      <c r="I16">
        <v>9</v>
      </c>
      <c r="J16">
        <v>12</v>
      </c>
      <c r="K16">
        <v>12</v>
      </c>
      <c r="L16">
        <v>13</v>
      </c>
      <c r="M16">
        <v>11</v>
      </c>
      <c r="N16">
        <v>1000000</v>
      </c>
      <c r="P16">
        <f t="shared" si="4"/>
        <v>9</v>
      </c>
      <c r="Q16">
        <f t="shared" si="5"/>
        <v>100</v>
      </c>
      <c r="R16">
        <f t="shared" si="6"/>
        <v>125</v>
      </c>
      <c r="S16">
        <f t="shared" si="7"/>
        <v>64</v>
      </c>
      <c r="T16">
        <f t="shared" si="8"/>
        <v>63</v>
      </c>
      <c r="U16">
        <f t="shared" si="9"/>
        <v>91</v>
      </c>
      <c r="V16">
        <f t="shared" si="10"/>
        <v>52</v>
      </c>
      <c r="W16">
        <f t="shared" si="11"/>
        <v>40</v>
      </c>
      <c r="X16">
        <f t="shared" si="12"/>
        <v>20</v>
      </c>
      <c r="Y16">
        <f t="shared" si="13"/>
        <v>66</v>
      </c>
      <c r="Z16">
        <f t="shared" si="2"/>
        <v>1000000</v>
      </c>
      <c r="AA16">
        <f t="shared" si="3"/>
        <v>999862.8</v>
      </c>
      <c r="AF16" s="12" t="s">
        <v>1017</v>
      </c>
      <c r="AG16" s="13">
        <v>107</v>
      </c>
      <c r="AH16" s="13">
        <v>22</v>
      </c>
      <c r="AI16" s="13">
        <v>82</v>
      </c>
      <c r="AJ16" s="13">
        <v>86</v>
      </c>
      <c r="AK16" s="13">
        <v>109</v>
      </c>
      <c r="AL16" s="13">
        <v>74</v>
      </c>
      <c r="AM16" s="13">
        <v>112</v>
      </c>
      <c r="AN16" s="13">
        <v>118</v>
      </c>
      <c r="AO16" s="13">
        <v>38</v>
      </c>
      <c r="AP16" s="13">
        <v>95</v>
      </c>
      <c r="AQ16" s="13">
        <v>1000000</v>
      </c>
    </row>
    <row r="17" spans="1:43" ht="15" thickBot="1" x14ac:dyDescent="0.35">
      <c r="A17">
        <v>35021183</v>
      </c>
      <c r="B17" t="s">
        <v>14</v>
      </c>
      <c r="C17">
        <v>26</v>
      </c>
      <c r="D17">
        <v>10</v>
      </c>
      <c r="E17">
        <v>14</v>
      </c>
      <c r="F17">
        <v>12</v>
      </c>
      <c r="G17">
        <v>9</v>
      </c>
      <c r="H17">
        <v>9</v>
      </c>
      <c r="I17">
        <v>12</v>
      </c>
      <c r="J17">
        <v>11</v>
      </c>
      <c r="K17">
        <v>10</v>
      </c>
      <c r="L17">
        <v>12</v>
      </c>
      <c r="M17">
        <v>12</v>
      </c>
      <c r="N17">
        <v>1000000</v>
      </c>
      <c r="P17">
        <f t="shared" si="4"/>
        <v>64</v>
      </c>
      <c r="Q17">
        <f t="shared" si="5"/>
        <v>4</v>
      </c>
      <c r="R17">
        <f t="shared" si="6"/>
        <v>56</v>
      </c>
      <c r="S17">
        <f t="shared" si="7"/>
        <v>86</v>
      </c>
      <c r="T17">
        <f t="shared" si="8"/>
        <v>63</v>
      </c>
      <c r="U17">
        <f t="shared" si="9"/>
        <v>37</v>
      </c>
      <c r="V17">
        <f t="shared" si="10"/>
        <v>77</v>
      </c>
      <c r="W17">
        <f t="shared" si="11"/>
        <v>86</v>
      </c>
      <c r="X17">
        <f t="shared" si="12"/>
        <v>38</v>
      </c>
      <c r="Y17">
        <f t="shared" si="13"/>
        <v>37</v>
      </c>
      <c r="Z17">
        <f t="shared" si="2"/>
        <v>1000000</v>
      </c>
      <c r="AA17">
        <f t="shared" si="3"/>
        <v>1000019.2</v>
      </c>
      <c r="AF17" s="12" t="s">
        <v>1018</v>
      </c>
      <c r="AG17" s="13">
        <v>28</v>
      </c>
      <c r="AH17" s="13">
        <v>71</v>
      </c>
      <c r="AI17" s="13">
        <v>25</v>
      </c>
      <c r="AJ17" s="13">
        <v>22</v>
      </c>
      <c r="AK17" s="13">
        <v>63</v>
      </c>
      <c r="AL17" s="13">
        <v>74</v>
      </c>
      <c r="AM17" s="13">
        <v>120</v>
      </c>
      <c r="AN17" s="13">
        <v>2</v>
      </c>
      <c r="AO17" s="13">
        <v>38</v>
      </c>
      <c r="AP17" s="13">
        <v>7</v>
      </c>
      <c r="AQ17" s="13">
        <v>1000000</v>
      </c>
    </row>
    <row r="18" spans="1:43" ht="15" thickBot="1" x14ac:dyDescent="0.35">
      <c r="A18">
        <v>37000449</v>
      </c>
      <c r="B18" t="s">
        <v>15</v>
      </c>
      <c r="C18">
        <v>27</v>
      </c>
      <c r="D18">
        <v>8</v>
      </c>
      <c r="E18">
        <v>9</v>
      </c>
      <c r="F18">
        <v>17</v>
      </c>
      <c r="G18">
        <v>8</v>
      </c>
      <c r="H18">
        <v>8</v>
      </c>
      <c r="I18">
        <v>17</v>
      </c>
      <c r="J18">
        <v>14</v>
      </c>
      <c r="K18">
        <v>15</v>
      </c>
      <c r="L18">
        <v>13</v>
      </c>
      <c r="M18">
        <v>15</v>
      </c>
      <c r="N18">
        <v>1000000</v>
      </c>
      <c r="P18">
        <f t="shared" si="4"/>
        <v>107</v>
      </c>
      <c r="Q18">
        <f t="shared" si="5"/>
        <v>100</v>
      </c>
      <c r="R18">
        <f t="shared" si="6"/>
        <v>3</v>
      </c>
      <c r="S18">
        <f t="shared" si="7"/>
        <v>104</v>
      </c>
      <c r="T18">
        <f t="shared" si="8"/>
        <v>88</v>
      </c>
      <c r="U18">
        <f t="shared" si="9"/>
        <v>2</v>
      </c>
      <c r="V18">
        <f t="shared" si="10"/>
        <v>23</v>
      </c>
      <c r="W18">
        <f t="shared" si="11"/>
        <v>5</v>
      </c>
      <c r="X18">
        <f t="shared" si="12"/>
        <v>20</v>
      </c>
      <c r="Y18">
        <f t="shared" si="13"/>
        <v>2</v>
      </c>
      <c r="Z18">
        <f t="shared" si="2"/>
        <v>1000000</v>
      </c>
      <c r="AA18">
        <f t="shared" si="3"/>
        <v>1000291.7</v>
      </c>
      <c r="AF18" s="12" t="s">
        <v>1019</v>
      </c>
      <c r="AG18" s="13">
        <v>90</v>
      </c>
      <c r="AH18" s="13">
        <v>43</v>
      </c>
      <c r="AI18" s="13">
        <v>25</v>
      </c>
      <c r="AJ18" s="13">
        <v>45</v>
      </c>
      <c r="AK18" s="13">
        <v>41</v>
      </c>
      <c r="AL18" s="13">
        <v>37</v>
      </c>
      <c r="AM18" s="13">
        <v>89</v>
      </c>
      <c r="AN18" s="13">
        <v>12</v>
      </c>
      <c r="AO18" s="13">
        <v>20</v>
      </c>
      <c r="AP18" s="13">
        <v>18</v>
      </c>
      <c r="AQ18" s="13">
        <v>1000000</v>
      </c>
    </row>
    <row r="19" spans="1:43" ht="15" thickBot="1" x14ac:dyDescent="0.35">
      <c r="A19">
        <v>470867</v>
      </c>
      <c r="B19" t="s">
        <v>16</v>
      </c>
      <c r="C19">
        <v>29</v>
      </c>
      <c r="D19">
        <v>11</v>
      </c>
      <c r="E19">
        <v>12</v>
      </c>
      <c r="F19">
        <v>10</v>
      </c>
      <c r="G19">
        <v>11</v>
      </c>
      <c r="H19">
        <v>9</v>
      </c>
      <c r="I19">
        <v>9</v>
      </c>
      <c r="J19">
        <v>5</v>
      </c>
      <c r="K19">
        <v>15</v>
      </c>
      <c r="L19">
        <v>9</v>
      </c>
      <c r="M19">
        <v>12</v>
      </c>
      <c r="N19">
        <v>1000000</v>
      </c>
      <c r="P19">
        <f t="shared" si="4"/>
        <v>41</v>
      </c>
      <c r="Q19">
        <f t="shared" si="5"/>
        <v>22</v>
      </c>
      <c r="R19">
        <f t="shared" si="6"/>
        <v>82</v>
      </c>
      <c r="S19">
        <f t="shared" si="7"/>
        <v>45</v>
      </c>
      <c r="T19">
        <f t="shared" si="8"/>
        <v>63</v>
      </c>
      <c r="U19">
        <f t="shared" si="9"/>
        <v>91</v>
      </c>
      <c r="V19">
        <f t="shared" si="10"/>
        <v>126</v>
      </c>
      <c r="W19">
        <f t="shared" si="11"/>
        <v>5</v>
      </c>
      <c r="X19">
        <f t="shared" si="12"/>
        <v>112</v>
      </c>
      <c r="Y19">
        <f t="shared" si="13"/>
        <v>37</v>
      </c>
      <c r="Z19">
        <f t="shared" si="2"/>
        <v>1000000</v>
      </c>
      <c r="AA19">
        <f t="shared" si="3"/>
        <v>999943.3</v>
      </c>
      <c r="AF19" s="12" t="s">
        <v>1020</v>
      </c>
      <c r="AG19" s="13">
        <v>9</v>
      </c>
      <c r="AH19" s="13">
        <v>43</v>
      </c>
      <c r="AI19" s="13">
        <v>71</v>
      </c>
      <c r="AJ19" s="13">
        <v>22</v>
      </c>
      <c r="AK19" s="13">
        <v>41</v>
      </c>
      <c r="AL19" s="13">
        <v>74</v>
      </c>
      <c r="AM19" s="13">
        <v>77</v>
      </c>
      <c r="AN19" s="13">
        <v>5</v>
      </c>
      <c r="AO19" s="13">
        <v>38</v>
      </c>
      <c r="AP19" s="13">
        <v>66</v>
      </c>
      <c r="AQ19" s="13">
        <v>1000000</v>
      </c>
    </row>
    <row r="20" spans="1:43" ht="15" thickBot="1" x14ac:dyDescent="0.35">
      <c r="A20">
        <v>470884</v>
      </c>
      <c r="B20" t="s">
        <v>17</v>
      </c>
      <c r="C20">
        <v>30</v>
      </c>
      <c r="D20">
        <v>9</v>
      </c>
      <c r="E20">
        <v>14</v>
      </c>
      <c r="F20">
        <v>9</v>
      </c>
      <c r="G20">
        <v>14</v>
      </c>
      <c r="H20">
        <v>12</v>
      </c>
      <c r="I20">
        <v>13</v>
      </c>
      <c r="J20">
        <v>12</v>
      </c>
      <c r="K20">
        <v>12</v>
      </c>
      <c r="L20">
        <v>15</v>
      </c>
      <c r="M20">
        <v>14</v>
      </c>
      <c r="N20">
        <v>1000000</v>
      </c>
      <c r="P20">
        <f t="shared" si="4"/>
        <v>90</v>
      </c>
      <c r="Q20">
        <f t="shared" si="5"/>
        <v>4</v>
      </c>
      <c r="R20">
        <f t="shared" si="6"/>
        <v>103</v>
      </c>
      <c r="S20">
        <f t="shared" si="7"/>
        <v>5</v>
      </c>
      <c r="T20">
        <f t="shared" si="8"/>
        <v>12</v>
      </c>
      <c r="U20">
        <f t="shared" si="9"/>
        <v>27</v>
      </c>
      <c r="V20">
        <f t="shared" si="10"/>
        <v>52</v>
      </c>
      <c r="W20">
        <f t="shared" si="11"/>
        <v>40</v>
      </c>
      <c r="X20">
        <f t="shared" si="12"/>
        <v>4</v>
      </c>
      <c r="Y20">
        <f t="shared" si="13"/>
        <v>7</v>
      </c>
      <c r="Z20">
        <f t="shared" si="2"/>
        <v>1000000</v>
      </c>
      <c r="AA20">
        <f t="shared" si="3"/>
        <v>1000255.7</v>
      </c>
      <c r="AF20" s="12" t="s">
        <v>1021</v>
      </c>
      <c r="AG20" s="13">
        <v>9</v>
      </c>
      <c r="AH20" s="13">
        <v>100</v>
      </c>
      <c r="AI20" s="13">
        <v>125</v>
      </c>
      <c r="AJ20" s="13">
        <v>64</v>
      </c>
      <c r="AK20" s="13">
        <v>63</v>
      </c>
      <c r="AL20" s="13">
        <v>91</v>
      </c>
      <c r="AM20" s="13">
        <v>52</v>
      </c>
      <c r="AN20" s="13">
        <v>40</v>
      </c>
      <c r="AO20" s="13">
        <v>20</v>
      </c>
      <c r="AP20" s="13">
        <v>66</v>
      </c>
      <c r="AQ20" s="13">
        <v>1000000</v>
      </c>
    </row>
    <row r="21" spans="1:43" ht="15" thickBot="1" x14ac:dyDescent="0.35">
      <c r="A21">
        <v>470897</v>
      </c>
      <c r="B21" t="s">
        <v>18</v>
      </c>
      <c r="C21">
        <v>30</v>
      </c>
      <c r="D21">
        <v>13</v>
      </c>
      <c r="E21">
        <v>16</v>
      </c>
      <c r="F21">
        <v>14</v>
      </c>
      <c r="G21">
        <v>13</v>
      </c>
      <c r="H21">
        <v>14</v>
      </c>
      <c r="I21">
        <v>14</v>
      </c>
      <c r="J21">
        <v>15</v>
      </c>
      <c r="K21">
        <v>14</v>
      </c>
      <c r="L21">
        <v>17</v>
      </c>
      <c r="M21">
        <v>14</v>
      </c>
      <c r="N21">
        <v>1000000</v>
      </c>
      <c r="P21">
        <f t="shared" si="4"/>
        <v>9</v>
      </c>
      <c r="Q21">
        <f t="shared" si="5"/>
        <v>1</v>
      </c>
      <c r="R21">
        <f t="shared" si="6"/>
        <v>25</v>
      </c>
      <c r="S21">
        <f t="shared" si="7"/>
        <v>12</v>
      </c>
      <c r="T21">
        <f t="shared" si="8"/>
        <v>1</v>
      </c>
      <c r="U21">
        <f t="shared" si="9"/>
        <v>19</v>
      </c>
      <c r="V21">
        <f t="shared" si="10"/>
        <v>10</v>
      </c>
      <c r="W21">
        <f t="shared" si="11"/>
        <v>12</v>
      </c>
      <c r="X21">
        <f t="shared" si="12"/>
        <v>2</v>
      </c>
      <c r="Y21">
        <f t="shared" si="13"/>
        <v>7</v>
      </c>
      <c r="Z21">
        <f t="shared" si="2"/>
        <v>1000000</v>
      </c>
      <c r="AA21">
        <f t="shared" si="3"/>
        <v>1000477.2</v>
      </c>
      <c r="AF21" s="12" t="s">
        <v>1022</v>
      </c>
      <c r="AG21" s="13">
        <v>64</v>
      </c>
      <c r="AH21" s="13">
        <v>4</v>
      </c>
      <c r="AI21" s="13">
        <v>56</v>
      </c>
      <c r="AJ21" s="13">
        <v>86</v>
      </c>
      <c r="AK21" s="13">
        <v>63</v>
      </c>
      <c r="AL21" s="13">
        <v>37</v>
      </c>
      <c r="AM21" s="13">
        <v>77</v>
      </c>
      <c r="AN21" s="13">
        <v>86</v>
      </c>
      <c r="AO21" s="13">
        <v>38</v>
      </c>
      <c r="AP21" s="13">
        <v>37</v>
      </c>
      <c r="AQ21" s="13">
        <v>1000000</v>
      </c>
    </row>
    <row r="22" spans="1:43" ht="15" thickBot="1" x14ac:dyDescent="0.35">
      <c r="A22">
        <v>5004690</v>
      </c>
      <c r="B22" t="s">
        <v>19</v>
      </c>
      <c r="C22">
        <v>29</v>
      </c>
      <c r="D22">
        <v>10</v>
      </c>
      <c r="E22">
        <v>11</v>
      </c>
      <c r="F22">
        <v>15</v>
      </c>
      <c r="G22">
        <v>13</v>
      </c>
      <c r="H22">
        <v>12</v>
      </c>
      <c r="I22">
        <v>7</v>
      </c>
      <c r="J22">
        <v>13</v>
      </c>
      <c r="K22">
        <v>8</v>
      </c>
      <c r="L22">
        <v>15</v>
      </c>
      <c r="M22">
        <v>17</v>
      </c>
      <c r="N22">
        <v>1000000</v>
      </c>
      <c r="P22">
        <f t="shared" si="4"/>
        <v>64</v>
      </c>
      <c r="Q22">
        <f t="shared" si="5"/>
        <v>43</v>
      </c>
      <c r="R22">
        <f t="shared" si="6"/>
        <v>13</v>
      </c>
      <c r="S22">
        <f t="shared" si="7"/>
        <v>12</v>
      </c>
      <c r="T22">
        <f t="shared" si="8"/>
        <v>12</v>
      </c>
      <c r="U22">
        <f t="shared" si="9"/>
        <v>111</v>
      </c>
      <c r="V22">
        <f t="shared" si="10"/>
        <v>35</v>
      </c>
      <c r="W22">
        <f t="shared" si="11"/>
        <v>118</v>
      </c>
      <c r="X22">
        <f t="shared" si="12"/>
        <v>4</v>
      </c>
      <c r="Y22">
        <f t="shared" si="13"/>
        <v>1</v>
      </c>
      <c r="Z22">
        <f t="shared" si="2"/>
        <v>1000000</v>
      </c>
      <c r="AA22">
        <f t="shared" si="3"/>
        <v>1000286.7</v>
      </c>
      <c r="AF22" s="12" t="s">
        <v>1023</v>
      </c>
      <c r="AG22" s="13">
        <v>107</v>
      </c>
      <c r="AH22" s="13">
        <v>100</v>
      </c>
      <c r="AI22" s="13">
        <v>3</v>
      </c>
      <c r="AJ22" s="13">
        <v>104</v>
      </c>
      <c r="AK22" s="13">
        <v>88</v>
      </c>
      <c r="AL22" s="13">
        <v>2</v>
      </c>
      <c r="AM22" s="13">
        <v>23</v>
      </c>
      <c r="AN22" s="13">
        <v>5</v>
      </c>
      <c r="AO22" s="13">
        <v>20</v>
      </c>
      <c r="AP22" s="13">
        <v>2</v>
      </c>
      <c r="AQ22" s="13">
        <v>1000000</v>
      </c>
    </row>
    <row r="23" spans="1:43" ht="15" thickBot="1" x14ac:dyDescent="0.35">
      <c r="A23">
        <v>70002604</v>
      </c>
      <c r="B23" t="s">
        <v>20</v>
      </c>
      <c r="C23">
        <v>28</v>
      </c>
      <c r="D23">
        <v>10</v>
      </c>
      <c r="E23">
        <v>13</v>
      </c>
      <c r="F23">
        <v>15</v>
      </c>
      <c r="G23">
        <v>9</v>
      </c>
      <c r="H23">
        <v>8</v>
      </c>
      <c r="I23">
        <v>12</v>
      </c>
      <c r="J23">
        <v>12</v>
      </c>
      <c r="K23">
        <v>10</v>
      </c>
      <c r="L23">
        <v>10</v>
      </c>
      <c r="M23">
        <v>13</v>
      </c>
      <c r="N23">
        <v>1000000</v>
      </c>
      <c r="P23">
        <f t="shared" si="4"/>
        <v>64</v>
      </c>
      <c r="Q23">
        <f t="shared" si="5"/>
        <v>11</v>
      </c>
      <c r="R23">
        <f t="shared" si="6"/>
        <v>13</v>
      </c>
      <c r="S23">
        <f t="shared" si="7"/>
        <v>86</v>
      </c>
      <c r="T23">
        <f t="shared" si="8"/>
        <v>88</v>
      </c>
      <c r="U23">
        <f t="shared" si="9"/>
        <v>37</v>
      </c>
      <c r="V23">
        <f t="shared" si="10"/>
        <v>52</v>
      </c>
      <c r="W23">
        <f t="shared" si="11"/>
        <v>86</v>
      </c>
      <c r="X23">
        <f t="shared" si="12"/>
        <v>85</v>
      </c>
      <c r="Y23">
        <f t="shared" si="13"/>
        <v>18</v>
      </c>
      <c r="Z23">
        <f t="shared" si="2"/>
        <v>1000000</v>
      </c>
      <c r="AA23">
        <f t="shared" si="3"/>
        <v>1000042.2</v>
      </c>
      <c r="AF23" s="12" t="s">
        <v>1024</v>
      </c>
      <c r="AG23" s="13">
        <v>41</v>
      </c>
      <c r="AH23" s="13">
        <v>22</v>
      </c>
      <c r="AI23" s="13">
        <v>82</v>
      </c>
      <c r="AJ23" s="13">
        <v>45</v>
      </c>
      <c r="AK23" s="13">
        <v>63</v>
      </c>
      <c r="AL23" s="13">
        <v>91</v>
      </c>
      <c r="AM23" s="13">
        <v>126</v>
      </c>
      <c r="AN23" s="13">
        <v>5</v>
      </c>
      <c r="AO23" s="13">
        <v>112</v>
      </c>
      <c r="AP23" s="13">
        <v>37</v>
      </c>
      <c r="AQ23" s="13">
        <v>1000000</v>
      </c>
    </row>
    <row r="24" spans="1:43" ht="15" thickBot="1" x14ac:dyDescent="0.35">
      <c r="A24">
        <v>70002611</v>
      </c>
      <c r="B24" t="s">
        <v>21</v>
      </c>
      <c r="C24">
        <v>28</v>
      </c>
      <c r="D24">
        <v>13</v>
      </c>
      <c r="E24">
        <v>10</v>
      </c>
      <c r="F24">
        <v>13</v>
      </c>
      <c r="G24">
        <v>10</v>
      </c>
      <c r="H24">
        <v>8</v>
      </c>
      <c r="I24">
        <v>10</v>
      </c>
      <c r="J24">
        <v>12</v>
      </c>
      <c r="K24">
        <v>13</v>
      </c>
      <c r="L24">
        <v>10</v>
      </c>
      <c r="M24">
        <v>10</v>
      </c>
      <c r="N24">
        <v>1000000</v>
      </c>
      <c r="P24">
        <f t="shared" si="4"/>
        <v>9</v>
      </c>
      <c r="Q24">
        <f t="shared" si="5"/>
        <v>71</v>
      </c>
      <c r="R24">
        <f t="shared" si="6"/>
        <v>40</v>
      </c>
      <c r="S24">
        <f t="shared" si="7"/>
        <v>64</v>
      </c>
      <c r="T24">
        <f t="shared" si="8"/>
        <v>88</v>
      </c>
      <c r="U24">
        <f t="shared" si="9"/>
        <v>74</v>
      </c>
      <c r="V24">
        <f t="shared" si="10"/>
        <v>52</v>
      </c>
      <c r="W24">
        <f t="shared" si="11"/>
        <v>21</v>
      </c>
      <c r="X24">
        <f t="shared" si="12"/>
        <v>85</v>
      </c>
      <c r="Y24">
        <f t="shared" si="13"/>
        <v>95</v>
      </c>
      <c r="Z24">
        <f t="shared" si="2"/>
        <v>1000000</v>
      </c>
      <c r="AA24">
        <f t="shared" si="3"/>
        <v>999968.3</v>
      </c>
      <c r="AF24" s="12" t="s">
        <v>1025</v>
      </c>
      <c r="AG24" s="13">
        <v>90</v>
      </c>
      <c r="AH24" s="13">
        <v>4</v>
      </c>
      <c r="AI24" s="13">
        <v>103</v>
      </c>
      <c r="AJ24" s="13">
        <v>5</v>
      </c>
      <c r="AK24" s="13">
        <v>12</v>
      </c>
      <c r="AL24" s="13">
        <v>27</v>
      </c>
      <c r="AM24" s="13">
        <v>52</v>
      </c>
      <c r="AN24" s="13">
        <v>40</v>
      </c>
      <c r="AO24" s="13">
        <v>4</v>
      </c>
      <c r="AP24" s="13">
        <v>7</v>
      </c>
      <c r="AQ24" s="13">
        <v>1000000</v>
      </c>
    </row>
    <row r="25" spans="1:43" ht="15" thickBot="1" x14ac:dyDescent="0.35">
      <c r="A25">
        <v>70002622</v>
      </c>
      <c r="B25" t="s">
        <v>22</v>
      </c>
      <c r="C25">
        <v>25</v>
      </c>
      <c r="D25">
        <v>10</v>
      </c>
      <c r="E25">
        <v>12</v>
      </c>
      <c r="F25">
        <v>18</v>
      </c>
      <c r="G25">
        <v>10</v>
      </c>
      <c r="H25">
        <v>11</v>
      </c>
      <c r="I25">
        <v>13</v>
      </c>
      <c r="J25">
        <v>13</v>
      </c>
      <c r="K25">
        <v>13</v>
      </c>
      <c r="L25">
        <v>14</v>
      </c>
      <c r="M25">
        <v>13</v>
      </c>
      <c r="N25">
        <v>1000000</v>
      </c>
      <c r="P25">
        <f t="shared" si="4"/>
        <v>64</v>
      </c>
      <c r="Q25">
        <f t="shared" si="5"/>
        <v>22</v>
      </c>
      <c r="R25">
        <f t="shared" si="6"/>
        <v>1</v>
      </c>
      <c r="S25">
        <f t="shared" si="7"/>
        <v>64</v>
      </c>
      <c r="T25">
        <f t="shared" si="8"/>
        <v>24</v>
      </c>
      <c r="U25">
        <f t="shared" si="9"/>
        <v>27</v>
      </c>
      <c r="V25">
        <f t="shared" si="10"/>
        <v>35</v>
      </c>
      <c r="W25">
        <f t="shared" si="11"/>
        <v>21</v>
      </c>
      <c r="X25">
        <f t="shared" si="12"/>
        <v>12</v>
      </c>
      <c r="Y25">
        <f t="shared" si="13"/>
        <v>18</v>
      </c>
      <c r="Z25">
        <f t="shared" si="2"/>
        <v>1000000</v>
      </c>
      <c r="AA25">
        <f t="shared" si="3"/>
        <v>1000294.2</v>
      </c>
      <c r="AF25" s="12" t="s">
        <v>1026</v>
      </c>
      <c r="AG25" s="13">
        <v>9</v>
      </c>
      <c r="AH25" s="13">
        <v>1</v>
      </c>
      <c r="AI25" s="13">
        <v>25</v>
      </c>
      <c r="AJ25" s="13">
        <v>12</v>
      </c>
      <c r="AK25" s="13">
        <v>1</v>
      </c>
      <c r="AL25" s="13">
        <v>19</v>
      </c>
      <c r="AM25" s="13">
        <v>10</v>
      </c>
      <c r="AN25" s="13">
        <v>12</v>
      </c>
      <c r="AO25" s="13">
        <v>2</v>
      </c>
      <c r="AP25" s="13">
        <v>7</v>
      </c>
      <c r="AQ25" s="13">
        <v>1000000</v>
      </c>
    </row>
    <row r="26" spans="1:43" ht="15" thickBot="1" x14ac:dyDescent="0.35">
      <c r="A26">
        <v>70002651</v>
      </c>
      <c r="B26" t="s">
        <v>23</v>
      </c>
      <c r="C26">
        <v>30</v>
      </c>
      <c r="D26">
        <v>13</v>
      </c>
      <c r="E26">
        <v>10</v>
      </c>
      <c r="F26">
        <v>13</v>
      </c>
      <c r="G26">
        <v>11</v>
      </c>
      <c r="H26">
        <v>8</v>
      </c>
      <c r="I26">
        <v>10</v>
      </c>
      <c r="J26">
        <v>11</v>
      </c>
      <c r="K26">
        <v>10</v>
      </c>
      <c r="L26">
        <v>10</v>
      </c>
      <c r="M26">
        <v>10</v>
      </c>
      <c r="N26">
        <v>1000000</v>
      </c>
      <c r="P26">
        <f t="shared" si="4"/>
        <v>9</v>
      </c>
      <c r="Q26">
        <f t="shared" si="5"/>
        <v>71</v>
      </c>
      <c r="R26">
        <f t="shared" si="6"/>
        <v>40</v>
      </c>
      <c r="S26">
        <f t="shared" si="7"/>
        <v>45</v>
      </c>
      <c r="T26">
        <f t="shared" si="8"/>
        <v>88</v>
      </c>
      <c r="U26">
        <f t="shared" si="9"/>
        <v>74</v>
      </c>
      <c r="V26">
        <f t="shared" si="10"/>
        <v>77</v>
      </c>
      <c r="W26">
        <f t="shared" si="11"/>
        <v>86</v>
      </c>
      <c r="X26">
        <f t="shared" si="12"/>
        <v>85</v>
      </c>
      <c r="Y26">
        <f t="shared" si="13"/>
        <v>95</v>
      </c>
      <c r="Z26">
        <f t="shared" si="2"/>
        <v>1000000</v>
      </c>
      <c r="AA26">
        <f t="shared" si="3"/>
        <v>999897.3</v>
      </c>
      <c r="AF26" s="12" t="s">
        <v>1027</v>
      </c>
      <c r="AG26" s="13">
        <v>64</v>
      </c>
      <c r="AH26" s="13">
        <v>43</v>
      </c>
      <c r="AI26" s="13">
        <v>13</v>
      </c>
      <c r="AJ26" s="13">
        <v>12</v>
      </c>
      <c r="AK26" s="13">
        <v>12</v>
      </c>
      <c r="AL26" s="13">
        <v>111</v>
      </c>
      <c r="AM26" s="13">
        <v>35</v>
      </c>
      <c r="AN26" s="13">
        <v>118</v>
      </c>
      <c r="AO26" s="13">
        <v>4</v>
      </c>
      <c r="AP26" s="13">
        <v>1</v>
      </c>
      <c r="AQ26" s="13">
        <v>1000000</v>
      </c>
    </row>
    <row r="27" spans="1:43" ht="15" thickBot="1" x14ac:dyDescent="0.35">
      <c r="A27">
        <v>70002711</v>
      </c>
      <c r="B27" t="s">
        <v>24</v>
      </c>
      <c r="C27">
        <v>25</v>
      </c>
      <c r="D27">
        <v>9</v>
      </c>
      <c r="E27">
        <v>15</v>
      </c>
      <c r="F27">
        <v>17</v>
      </c>
      <c r="G27">
        <v>15</v>
      </c>
      <c r="H27">
        <v>13</v>
      </c>
      <c r="I27">
        <v>10</v>
      </c>
      <c r="J27">
        <v>11</v>
      </c>
      <c r="K27">
        <v>12</v>
      </c>
      <c r="L27">
        <v>12</v>
      </c>
      <c r="M27">
        <v>12</v>
      </c>
      <c r="N27">
        <v>1000000</v>
      </c>
      <c r="P27">
        <f t="shared" si="4"/>
        <v>90</v>
      </c>
      <c r="Q27">
        <f t="shared" si="5"/>
        <v>3</v>
      </c>
      <c r="R27">
        <f t="shared" si="6"/>
        <v>3</v>
      </c>
      <c r="S27">
        <f t="shared" si="7"/>
        <v>2</v>
      </c>
      <c r="T27">
        <f t="shared" si="8"/>
        <v>4</v>
      </c>
      <c r="U27">
        <f t="shared" si="9"/>
        <v>74</v>
      </c>
      <c r="V27">
        <f t="shared" si="10"/>
        <v>77</v>
      </c>
      <c r="W27">
        <f t="shared" si="11"/>
        <v>40</v>
      </c>
      <c r="X27">
        <f t="shared" si="12"/>
        <v>38</v>
      </c>
      <c r="Y27">
        <f t="shared" si="13"/>
        <v>37</v>
      </c>
      <c r="Z27">
        <f t="shared" si="2"/>
        <v>1000000</v>
      </c>
      <c r="AA27">
        <f t="shared" si="3"/>
        <v>1000246.7</v>
      </c>
      <c r="AF27" s="12" t="s">
        <v>1028</v>
      </c>
      <c r="AG27" s="13">
        <v>64</v>
      </c>
      <c r="AH27" s="13">
        <v>11</v>
      </c>
      <c r="AI27" s="13">
        <v>13</v>
      </c>
      <c r="AJ27" s="13">
        <v>86</v>
      </c>
      <c r="AK27" s="13">
        <v>88</v>
      </c>
      <c r="AL27" s="13">
        <v>37</v>
      </c>
      <c r="AM27" s="13">
        <v>52</v>
      </c>
      <c r="AN27" s="13">
        <v>86</v>
      </c>
      <c r="AO27" s="13">
        <v>85</v>
      </c>
      <c r="AP27" s="13">
        <v>18</v>
      </c>
      <c r="AQ27" s="13">
        <v>1000000</v>
      </c>
    </row>
    <row r="28" spans="1:43" ht="15" thickBot="1" x14ac:dyDescent="0.35">
      <c r="A28">
        <v>70003048</v>
      </c>
      <c r="B28" t="s">
        <v>25</v>
      </c>
      <c r="C28">
        <v>29</v>
      </c>
      <c r="D28">
        <v>10</v>
      </c>
      <c r="E28">
        <v>14</v>
      </c>
      <c r="F28">
        <v>16</v>
      </c>
      <c r="G28">
        <v>11</v>
      </c>
      <c r="H28">
        <v>11</v>
      </c>
      <c r="I28">
        <v>15</v>
      </c>
      <c r="J28">
        <v>15</v>
      </c>
      <c r="K28">
        <v>15</v>
      </c>
      <c r="L28">
        <v>14</v>
      </c>
      <c r="M28">
        <v>14</v>
      </c>
      <c r="N28">
        <v>1000000</v>
      </c>
      <c r="P28">
        <f t="shared" si="4"/>
        <v>64</v>
      </c>
      <c r="Q28">
        <f t="shared" si="5"/>
        <v>4</v>
      </c>
      <c r="R28">
        <f t="shared" si="6"/>
        <v>9</v>
      </c>
      <c r="S28">
        <f t="shared" si="7"/>
        <v>45</v>
      </c>
      <c r="T28">
        <f t="shared" si="8"/>
        <v>24</v>
      </c>
      <c r="U28">
        <f t="shared" si="9"/>
        <v>12</v>
      </c>
      <c r="V28">
        <f t="shared" si="10"/>
        <v>10</v>
      </c>
      <c r="W28">
        <f t="shared" si="11"/>
        <v>5</v>
      </c>
      <c r="X28">
        <f t="shared" si="12"/>
        <v>12</v>
      </c>
      <c r="Y28">
        <f t="shared" si="13"/>
        <v>7</v>
      </c>
      <c r="Z28">
        <f t="shared" si="2"/>
        <v>1000000</v>
      </c>
      <c r="AA28">
        <f t="shared" si="3"/>
        <v>1000422.7</v>
      </c>
      <c r="AF28" s="12" t="s">
        <v>1029</v>
      </c>
      <c r="AG28" s="13">
        <v>9</v>
      </c>
      <c r="AH28" s="13">
        <v>71</v>
      </c>
      <c r="AI28" s="13">
        <v>40</v>
      </c>
      <c r="AJ28" s="13">
        <v>64</v>
      </c>
      <c r="AK28" s="13">
        <v>88</v>
      </c>
      <c r="AL28" s="13">
        <v>74</v>
      </c>
      <c r="AM28" s="13">
        <v>52</v>
      </c>
      <c r="AN28" s="13">
        <v>21</v>
      </c>
      <c r="AO28" s="13">
        <v>85</v>
      </c>
      <c r="AP28" s="13">
        <v>95</v>
      </c>
      <c r="AQ28" s="13">
        <v>1000000</v>
      </c>
    </row>
    <row r="29" spans="1:43" ht="15" thickBot="1" x14ac:dyDescent="0.35">
      <c r="A29">
        <v>70003050</v>
      </c>
      <c r="B29" t="s">
        <v>26</v>
      </c>
      <c r="C29">
        <v>28</v>
      </c>
      <c r="D29">
        <v>8</v>
      </c>
      <c r="E29">
        <v>10</v>
      </c>
      <c r="F29">
        <v>14</v>
      </c>
      <c r="G29">
        <v>9</v>
      </c>
      <c r="H29">
        <v>7</v>
      </c>
      <c r="I29">
        <v>17</v>
      </c>
      <c r="J29">
        <v>12</v>
      </c>
      <c r="K29">
        <v>14</v>
      </c>
      <c r="L29">
        <v>12</v>
      </c>
      <c r="M29">
        <v>13</v>
      </c>
      <c r="N29">
        <v>1000000</v>
      </c>
      <c r="P29">
        <f t="shared" si="4"/>
        <v>107</v>
      </c>
      <c r="Q29">
        <f t="shared" si="5"/>
        <v>71</v>
      </c>
      <c r="R29">
        <f t="shared" si="6"/>
        <v>25</v>
      </c>
      <c r="S29">
        <f t="shared" si="7"/>
        <v>86</v>
      </c>
      <c r="T29">
        <f t="shared" si="8"/>
        <v>109</v>
      </c>
      <c r="U29">
        <f t="shared" si="9"/>
        <v>2</v>
      </c>
      <c r="V29">
        <f t="shared" si="10"/>
        <v>52</v>
      </c>
      <c r="W29">
        <f t="shared" si="11"/>
        <v>12</v>
      </c>
      <c r="X29">
        <f t="shared" si="12"/>
        <v>38</v>
      </c>
      <c r="Y29">
        <f t="shared" si="13"/>
        <v>18</v>
      </c>
      <c r="Z29">
        <f t="shared" si="2"/>
        <v>1000000</v>
      </c>
      <c r="AA29">
        <f t="shared" si="3"/>
        <v>1000153.2</v>
      </c>
      <c r="AF29" s="12" t="s">
        <v>1030</v>
      </c>
      <c r="AG29" s="13">
        <v>64</v>
      </c>
      <c r="AH29" s="13">
        <v>22</v>
      </c>
      <c r="AI29" s="13">
        <v>1</v>
      </c>
      <c r="AJ29" s="13">
        <v>64</v>
      </c>
      <c r="AK29" s="13">
        <v>24</v>
      </c>
      <c r="AL29" s="13">
        <v>27</v>
      </c>
      <c r="AM29" s="13">
        <v>35</v>
      </c>
      <c r="AN29" s="13">
        <v>21</v>
      </c>
      <c r="AO29" s="13">
        <v>12</v>
      </c>
      <c r="AP29" s="13">
        <v>18</v>
      </c>
      <c r="AQ29" s="13">
        <v>1000000</v>
      </c>
    </row>
    <row r="30" spans="1:43" ht="15" thickBot="1" x14ac:dyDescent="0.35">
      <c r="A30">
        <v>70003313</v>
      </c>
      <c r="B30" t="s">
        <v>27</v>
      </c>
      <c r="C30">
        <v>28</v>
      </c>
      <c r="D30">
        <v>14</v>
      </c>
      <c r="E30">
        <v>12</v>
      </c>
      <c r="F30">
        <v>15</v>
      </c>
      <c r="G30">
        <v>11</v>
      </c>
      <c r="H30">
        <v>13</v>
      </c>
      <c r="I30">
        <v>12</v>
      </c>
      <c r="J30">
        <v>16</v>
      </c>
      <c r="K30">
        <v>12</v>
      </c>
      <c r="L30">
        <v>15</v>
      </c>
      <c r="M30">
        <v>13</v>
      </c>
      <c r="N30">
        <v>1000000</v>
      </c>
      <c r="P30">
        <f t="shared" si="4"/>
        <v>3</v>
      </c>
      <c r="Q30">
        <f t="shared" si="5"/>
        <v>22</v>
      </c>
      <c r="R30">
        <f t="shared" si="6"/>
        <v>13</v>
      </c>
      <c r="S30">
        <f t="shared" si="7"/>
        <v>45</v>
      </c>
      <c r="T30">
        <f t="shared" si="8"/>
        <v>4</v>
      </c>
      <c r="U30">
        <f t="shared" si="9"/>
        <v>37</v>
      </c>
      <c r="V30">
        <f t="shared" si="10"/>
        <v>5</v>
      </c>
      <c r="W30">
        <f t="shared" si="11"/>
        <v>40</v>
      </c>
      <c r="X30">
        <f t="shared" si="12"/>
        <v>4</v>
      </c>
      <c r="Y30">
        <f t="shared" si="13"/>
        <v>18</v>
      </c>
      <c r="Z30">
        <f t="shared" si="2"/>
        <v>1000000</v>
      </c>
      <c r="AA30">
        <f t="shared" si="3"/>
        <v>1000423.2</v>
      </c>
      <c r="AF30" s="12" t="s">
        <v>1031</v>
      </c>
      <c r="AG30" s="13">
        <v>9</v>
      </c>
      <c r="AH30" s="13">
        <v>71</v>
      </c>
      <c r="AI30" s="13">
        <v>40</v>
      </c>
      <c r="AJ30" s="13">
        <v>45</v>
      </c>
      <c r="AK30" s="13">
        <v>88</v>
      </c>
      <c r="AL30" s="13">
        <v>74</v>
      </c>
      <c r="AM30" s="13">
        <v>77</v>
      </c>
      <c r="AN30" s="13">
        <v>86</v>
      </c>
      <c r="AO30" s="13">
        <v>85</v>
      </c>
      <c r="AP30" s="13">
        <v>95</v>
      </c>
      <c r="AQ30" s="13">
        <v>1000000</v>
      </c>
    </row>
    <row r="31" spans="1:43" ht="15" thickBot="1" x14ac:dyDescent="0.35">
      <c r="A31">
        <v>70003349</v>
      </c>
      <c r="B31" t="s">
        <v>28</v>
      </c>
      <c r="C31">
        <v>27</v>
      </c>
      <c r="D31">
        <v>13</v>
      </c>
      <c r="E31">
        <v>11</v>
      </c>
      <c r="F31">
        <v>12</v>
      </c>
      <c r="G31">
        <v>12</v>
      </c>
      <c r="H31">
        <v>8</v>
      </c>
      <c r="I31">
        <v>8</v>
      </c>
      <c r="J31">
        <v>12</v>
      </c>
      <c r="K31">
        <v>13</v>
      </c>
      <c r="L31">
        <v>11</v>
      </c>
      <c r="M31">
        <v>11</v>
      </c>
      <c r="N31">
        <v>1000000</v>
      </c>
      <c r="P31">
        <f t="shared" si="4"/>
        <v>9</v>
      </c>
      <c r="Q31">
        <f t="shared" si="5"/>
        <v>43</v>
      </c>
      <c r="R31">
        <f t="shared" si="6"/>
        <v>56</v>
      </c>
      <c r="S31">
        <f t="shared" si="7"/>
        <v>22</v>
      </c>
      <c r="T31">
        <f t="shared" si="8"/>
        <v>88</v>
      </c>
      <c r="U31">
        <f t="shared" si="9"/>
        <v>107</v>
      </c>
      <c r="V31">
        <f t="shared" si="10"/>
        <v>52</v>
      </c>
      <c r="W31">
        <f t="shared" si="11"/>
        <v>21</v>
      </c>
      <c r="X31">
        <f t="shared" si="12"/>
        <v>68</v>
      </c>
      <c r="Y31">
        <f t="shared" si="13"/>
        <v>66</v>
      </c>
      <c r="Z31">
        <f t="shared" si="2"/>
        <v>1000000</v>
      </c>
      <c r="AA31">
        <f t="shared" si="3"/>
        <v>1000035.2</v>
      </c>
      <c r="AF31" s="12" t="s">
        <v>1032</v>
      </c>
      <c r="AG31" s="13">
        <v>90</v>
      </c>
      <c r="AH31" s="13">
        <v>3</v>
      </c>
      <c r="AI31" s="13">
        <v>3</v>
      </c>
      <c r="AJ31" s="13">
        <v>2</v>
      </c>
      <c r="AK31" s="13">
        <v>4</v>
      </c>
      <c r="AL31" s="13">
        <v>74</v>
      </c>
      <c r="AM31" s="13">
        <v>77</v>
      </c>
      <c r="AN31" s="13">
        <v>40</v>
      </c>
      <c r="AO31" s="13">
        <v>38</v>
      </c>
      <c r="AP31" s="13">
        <v>37</v>
      </c>
      <c r="AQ31" s="13">
        <v>1000000</v>
      </c>
    </row>
    <row r="32" spans="1:43" ht="15" thickBot="1" x14ac:dyDescent="0.35">
      <c r="A32">
        <v>70005998</v>
      </c>
      <c r="B32" t="s">
        <v>29</v>
      </c>
      <c r="C32">
        <v>27</v>
      </c>
      <c r="D32">
        <v>10</v>
      </c>
      <c r="E32">
        <v>11</v>
      </c>
      <c r="F32">
        <v>17</v>
      </c>
      <c r="G32">
        <v>10</v>
      </c>
      <c r="H32">
        <v>8</v>
      </c>
      <c r="I32">
        <v>11</v>
      </c>
      <c r="J32">
        <v>17</v>
      </c>
      <c r="K32">
        <v>10</v>
      </c>
      <c r="L32">
        <v>13</v>
      </c>
      <c r="M32">
        <v>10</v>
      </c>
      <c r="N32">
        <v>1000000</v>
      </c>
      <c r="P32">
        <f t="shared" si="4"/>
        <v>64</v>
      </c>
      <c r="Q32">
        <f t="shared" si="5"/>
        <v>43</v>
      </c>
      <c r="R32">
        <f t="shared" si="6"/>
        <v>3</v>
      </c>
      <c r="S32">
        <f t="shared" si="7"/>
        <v>64</v>
      </c>
      <c r="T32">
        <f t="shared" si="8"/>
        <v>88</v>
      </c>
      <c r="U32">
        <f t="shared" si="9"/>
        <v>61</v>
      </c>
      <c r="V32">
        <f t="shared" si="10"/>
        <v>3</v>
      </c>
      <c r="W32">
        <f t="shared" si="11"/>
        <v>86</v>
      </c>
      <c r="X32">
        <f t="shared" si="12"/>
        <v>20</v>
      </c>
      <c r="Y32">
        <f t="shared" si="13"/>
        <v>95</v>
      </c>
      <c r="Z32">
        <f t="shared" si="2"/>
        <v>1000000</v>
      </c>
      <c r="AA32">
        <f t="shared" si="3"/>
        <v>1000055.2</v>
      </c>
      <c r="AF32" s="12" t="s">
        <v>1033</v>
      </c>
      <c r="AG32" s="13">
        <v>64</v>
      </c>
      <c r="AH32" s="13">
        <v>4</v>
      </c>
      <c r="AI32" s="13">
        <v>9</v>
      </c>
      <c r="AJ32" s="13">
        <v>45</v>
      </c>
      <c r="AK32" s="13">
        <v>24</v>
      </c>
      <c r="AL32" s="13">
        <v>12</v>
      </c>
      <c r="AM32" s="13">
        <v>10</v>
      </c>
      <c r="AN32" s="13">
        <v>5</v>
      </c>
      <c r="AO32" s="13">
        <v>12</v>
      </c>
      <c r="AP32" s="13">
        <v>7</v>
      </c>
      <c r="AQ32" s="13">
        <v>1000000</v>
      </c>
    </row>
    <row r="33" spans="1:43" ht="15" thickBot="1" x14ac:dyDescent="0.35">
      <c r="A33">
        <v>70007015</v>
      </c>
      <c r="B33" t="s">
        <v>30</v>
      </c>
      <c r="C33">
        <v>27</v>
      </c>
      <c r="D33">
        <v>11</v>
      </c>
      <c r="E33">
        <v>13</v>
      </c>
      <c r="F33">
        <v>10</v>
      </c>
      <c r="G33">
        <v>12</v>
      </c>
      <c r="H33">
        <v>12</v>
      </c>
      <c r="I33">
        <v>15</v>
      </c>
      <c r="J33">
        <v>14</v>
      </c>
      <c r="K33">
        <v>9</v>
      </c>
      <c r="L33">
        <v>12</v>
      </c>
      <c r="M33">
        <v>12</v>
      </c>
      <c r="N33">
        <v>1000000</v>
      </c>
      <c r="P33">
        <f t="shared" si="4"/>
        <v>41</v>
      </c>
      <c r="Q33">
        <f t="shared" si="5"/>
        <v>11</v>
      </c>
      <c r="R33">
        <f t="shared" si="6"/>
        <v>82</v>
      </c>
      <c r="S33">
        <f t="shared" si="7"/>
        <v>22</v>
      </c>
      <c r="T33">
        <f t="shared" si="8"/>
        <v>12</v>
      </c>
      <c r="U33">
        <f t="shared" si="9"/>
        <v>12</v>
      </c>
      <c r="V33">
        <f t="shared" si="10"/>
        <v>23</v>
      </c>
      <c r="W33">
        <f t="shared" si="11"/>
        <v>111</v>
      </c>
      <c r="X33">
        <f t="shared" si="12"/>
        <v>38</v>
      </c>
      <c r="Y33">
        <f t="shared" si="13"/>
        <v>37</v>
      </c>
      <c r="Z33">
        <f t="shared" si="2"/>
        <v>1000000</v>
      </c>
      <c r="AA33">
        <f t="shared" si="3"/>
        <v>1000210.7</v>
      </c>
      <c r="AF33" s="12" t="s">
        <v>1034</v>
      </c>
      <c r="AG33" s="13">
        <v>107</v>
      </c>
      <c r="AH33" s="13">
        <v>71</v>
      </c>
      <c r="AI33" s="13">
        <v>25</v>
      </c>
      <c r="AJ33" s="13">
        <v>86</v>
      </c>
      <c r="AK33" s="13">
        <v>109</v>
      </c>
      <c r="AL33" s="13">
        <v>2</v>
      </c>
      <c r="AM33" s="13">
        <v>52</v>
      </c>
      <c r="AN33" s="13">
        <v>12</v>
      </c>
      <c r="AO33" s="13">
        <v>38</v>
      </c>
      <c r="AP33" s="13">
        <v>18</v>
      </c>
      <c r="AQ33" s="13">
        <v>1000000</v>
      </c>
    </row>
    <row r="34" spans="1:43" ht="15" thickBot="1" x14ac:dyDescent="0.35">
      <c r="A34">
        <v>70007245</v>
      </c>
      <c r="B34" t="s">
        <v>31</v>
      </c>
      <c r="C34">
        <v>26</v>
      </c>
      <c r="D34">
        <v>10</v>
      </c>
      <c r="E34">
        <v>12</v>
      </c>
      <c r="F34">
        <v>13</v>
      </c>
      <c r="G34">
        <v>8</v>
      </c>
      <c r="H34">
        <v>9</v>
      </c>
      <c r="I34">
        <v>9</v>
      </c>
      <c r="J34">
        <v>10</v>
      </c>
      <c r="K34">
        <v>12</v>
      </c>
      <c r="L34">
        <v>10</v>
      </c>
      <c r="M34">
        <v>10</v>
      </c>
      <c r="N34">
        <v>1000000</v>
      </c>
      <c r="P34">
        <f t="shared" si="4"/>
        <v>64</v>
      </c>
      <c r="Q34">
        <f t="shared" si="5"/>
        <v>22</v>
      </c>
      <c r="R34">
        <f t="shared" si="6"/>
        <v>40</v>
      </c>
      <c r="S34">
        <f t="shared" si="7"/>
        <v>104</v>
      </c>
      <c r="T34">
        <f t="shared" si="8"/>
        <v>63</v>
      </c>
      <c r="U34">
        <f t="shared" si="9"/>
        <v>91</v>
      </c>
      <c r="V34">
        <f t="shared" si="10"/>
        <v>89</v>
      </c>
      <c r="W34">
        <f t="shared" si="11"/>
        <v>40</v>
      </c>
      <c r="X34">
        <f t="shared" si="12"/>
        <v>85</v>
      </c>
      <c r="Y34">
        <f t="shared" si="13"/>
        <v>95</v>
      </c>
      <c r="Z34">
        <f t="shared" si="2"/>
        <v>1000000</v>
      </c>
      <c r="AA34">
        <f t="shared" si="3"/>
        <v>999874.3</v>
      </c>
      <c r="AF34" s="12" t="s">
        <v>1035</v>
      </c>
      <c r="AG34" s="13">
        <v>3</v>
      </c>
      <c r="AH34" s="13">
        <v>22</v>
      </c>
      <c r="AI34" s="13">
        <v>13</v>
      </c>
      <c r="AJ34" s="13">
        <v>45</v>
      </c>
      <c r="AK34" s="13">
        <v>4</v>
      </c>
      <c r="AL34" s="13">
        <v>37</v>
      </c>
      <c r="AM34" s="13">
        <v>5</v>
      </c>
      <c r="AN34" s="13">
        <v>40</v>
      </c>
      <c r="AO34" s="13">
        <v>4</v>
      </c>
      <c r="AP34" s="13">
        <v>18</v>
      </c>
      <c r="AQ34" s="13">
        <v>1000000</v>
      </c>
    </row>
    <row r="35" spans="1:43" ht="15" thickBot="1" x14ac:dyDescent="0.35">
      <c r="A35">
        <v>70007251</v>
      </c>
      <c r="B35" t="s">
        <v>32</v>
      </c>
      <c r="C35">
        <v>29</v>
      </c>
      <c r="D35">
        <v>9</v>
      </c>
      <c r="E35">
        <v>8</v>
      </c>
      <c r="F35">
        <v>14</v>
      </c>
      <c r="G35">
        <v>11</v>
      </c>
      <c r="H35">
        <v>5</v>
      </c>
      <c r="I35">
        <v>9</v>
      </c>
      <c r="J35">
        <v>13</v>
      </c>
      <c r="K35">
        <v>11</v>
      </c>
      <c r="L35">
        <v>12</v>
      </c>
      <c r="M35">
        <v>11</v>
      </c>
      <c r="N35">
        <v>1000000</v>
      </c>
      <c r="P35">
        <f t="shared" si="4"/>
        <v>90</v>
      </c>
      <c r="Q35">
        <f t="shared" si="5"/>
        <v>115</v>
      </c>
      <c r="R35">
        <f t="shared" si="6"/>
        <v>25</v>
      </c>
      <c r="S35">
        <f t="shared" si="7"/>
        <v>45</v>
      </c>
      <c r="T35">
        <f t="shared" si="8"/>
        <v>125</v>
      </c>
      <c r="U35">
        <f t="shared" si="9"/>
        <v>91</v>
      </c>
      <c r="V35">
        <f t="shared" si="10"/>
        <v>35</v>
      </c>
      <c r="W35">
        <f t="shared" si="11"/>
        <v>72</v>
      </c>
      <c r="X35">
        <f t="shared" si="12"/>
        <v>38</v>
      </c>
      <c r="Y35">
        <f t="shared" si="13"/>
        <v>66</v>
      </c>
      <c r="Z35">
        <f t="shared" si="2"/>
        <v>1000000</v>
      </c>
      <c r="AA35">
        <f t="shared" si="3"/>
        <v>999748.3</v>
      </c>
      <c r="AF35" s="12" t="s">
        <v>1036</v>
      </c>
      <c r="AG35" s="13">
        <v>9</v>
      </c>
      <c r="AH35" s="13">
        <v>43</v>
      </c>
      <c r="AI35" s="13">
        <v>56</v>
      </c>
      <c r="AJ35" s="13">
        <v>22</v>
      </c>
      <c r="AK35" s="13">
        <v>88</v>
      </c>
      <c r="AL35" s="13">
        <v>107</v>
      </c>
      <c r="AM35" s="13">
        <v>52</v>
      </c>
      <c r="AN35" s="13">
        <v>21</v>
      </c>
      <c r="AO35" s="13">
        <v>68</v>
      </c>
      <c r="AP35" s="13">
        <v>66</v>
      </c>
      <c r="AQ35" s="13">
        <v>1000000</v>
      </c>
    </row>
    <row r="36" spans="1:43" ht="15" thickBot="1" x14ac:dyDescent="0.35">
      <c r="A36">
        <v>70007256</v>
      </c>
      <c r="B36" t="s">
        <v>33</v>
      </c>
      <c r="C36">
        <v>27</v>
      </c>
      <c r="D36">
        <v>7</v>
      </c>
      <c r="E36">
        <v>9</v>
      </c>
      <c r="F36">
        <v>15</v>
      </c>
      <c r="G36">
        <v>6</v>
      </c>
      <c r="H36">
        <v>9</v>
      </c>
      <c r="I36">
        <v>11</v>
      </c>
      <c r="J36">
        <v>12</v>
      </c>
      <c r="K36">
        <v>13</v>
      </c>
      <c r="L36">
        <v>10</v>
      </c>
      <c r="M36">
        <v>13</v>
      </c>
      <c r="N36">
        <v>1000000</v>
      </c>
      <c r="P36">
        <f t="shared" si="4"/>
        <v>123</v>
      </c>
      <c r="Q36">
        <f t="shared" si="5"/>
        <v>100</v>
      </c>
      <c r="R36">
        <f t="shared" si="6"/>
        <v>13</v>
      </c>
      <c r="S36">
        <f t="shared" si="7"/>
        <v>122</v>
      </c>
      <c r="T36">
        <f t="shared" si="8"/>
        <v>63</v>
      </c>
      <c r="U36">
        <f t="shared" si="9"/>
        <v>61</v>
      </c>
      <c r="V36">
        <f t="shared" si="10"/>
        <v>52</v>
      </c>
      <c r="W36">
        <f t="shared" si="11"/>
        <v>21</v>
      </c>
      <c r="X36">
        <f t="shared" si="12"/>
        <v>85</v>
      </c>
      <c r="Y36">
        <f t="shared" si="13"/>
        <v>18</v>
      </c>
      <c r="Z36">
        <f t="shared" si="2"/>
        <v>1000000</v>
      </c>
      <c r="AA36">
        <f t="shared" si="3"/>
        <v>999759.3</v>
      </c>
      <c r="AF36" s="12" t="s">
        <v>1037</v>
      </c>
      <c r="AG36" s="13">
        <v>64</v>
      </c>
      <c r="AH36" s="13">
        <v>43</v>
      </c>
      <c r="AI36" s="13">
        <v>3</v>
      </c>
      <c r="AJ36" s="13">
        <v>64</v>
      </c>
      <c r="AK36" s="13">
        <v>88</v>
      </c>
      <c r="AL36" s="13">
        <v>61</v>
      </c>
      <c r="AM36" s="13">
        <v>3</v>
      </c>
      <c r="AN36" s="13">
        <v>86</v>
      </c>
      <c r="AO36" s="13">
        <v>20</v>
      </c>
      <c r="AP36" s="13">
        <v>95</v>
      </c>
      <c r="AQ36" s="13">
        <v>1000000</v>
      </c>
    </row>
    <row r="37" spans="1:43" ht="15" thickBot="1" x14ac:dyDescent="0.35">
      <c r="A37">
        <v>70008137</v>
      </c>
      <c r="B37" t="s">
        <v>34</v>
      </c>
      <c r="C37">
        <v>27</v>
      </c>
      <c r="D37">
        <v>11</v>
      </c>
      <c r="E37">
        <v>8</v>
      </c>
      <c r="F37">
        <v>10</v>
      </c>
      <c r="G37">
        <v>12</v>
      </c>
      <c r="H37">
        <v>11</v>
      </c>
      <c r="I37">
        <v>3</v>
      </c>
      <c r="J37">
        <v>10</v>
      </c>
      <c r="K37">
        <v>10</v>
      </c>
      <c r="L37">
        <v>12</v>
      </c>
      <c r="M37">
        <v>10</v>
      </c>
      <c r="N37">
        <v>1000000</v>
      </c>
      <c r="P37">
        <f t="shared" si="4"/>
        <v>41</v>
      </c>
      <c r="Q37">
        <f t="shared" si="5"/>
        <v>115</v>
      </c>
      <c r="R37">
        <f t="shared" si="6"/>
        <v>82</v>
      </c>
      <c r="S37">
        <f t="shared" si="7"/>
        <v>22</v>
      </c>
      <c r="T37">
        <f t="shared" si="8"/>
        <v>24</v>
      </c>
      <c r="U37">
        <f t="shared" si="9"/>
        <v>125</v>
      </c>
      <c r="V37">
        <f t="shared" si="10"/>
        <v>89</v>
      </c>
      <c r="W37">
        <f t="shared" si="11"/>
        <v>86</v>
      </c>
      <c r="X37">
        <f t="shared" si="12"/>
        <v>38</v>
      </c>
      <c r="Y37">
        <f t="shared" si="13"/>
        <v>95</v>
      </c>
      <c r="Z37">
        <f t="shared" si="2"/>
        <v>1000000</v>
      </c>
      <c r="AA37">
        <f t="shared" si="3"/>
        <v>999814.8</v>
      </c>
      <c r="AF37" s="12" t="s">
        <v>1038</v>
      </c>
      <c r="AG37" s="13">
        <v>41</v>
      </c>
      <c r="AH37" s="13">
        <v>11</v>
      </c>
      <c r="AI37" s="13">
        <v>82</v>
      </c>
      <c r="AJ37" s="13">
        <v>22</v>
      </c>
      <c r="AK37" s="13">
        <v>12</v>
      </c>
      <c r="AL37" s="13">
        <v>12</v>
      </c>
      <c r="AM37" s="13">
        <v>23</v>
      </c>
      <c r="AN37" s="13">
        <v>111</v>
      </c>
      <c r="AO37" s="13">
        <v>38</v>
      </c>
      <c r="AP37" s="13">
        <v>37</v>
      </c>
      <c r="AQ37" s="13">
        <v>1000000</v>
      </c>
    </row>
    <row r="38" spans="1:43" ht="15" thickBot="1" x14ac:dyDescent="0.35">
      <c r="A38">
        <v>70008159</v>
      </c>
      <c r="B38" t="s">
        <v>35</v>
      </c>
      <c r="C38">
        <v>28</v>
      </c>
      <c r="D38">
        <v>13</v>
      </c>
      <c r="E38">
        <v>10</v>
      </c>
      <c r="F38">
        <v>15</v>
      </c>
      <c r="G38">
        <v>12</v>
      </c>
      <c r="H38">
        <v>10</v>
      </c>
      <c r="I38">
        <v>13</v>
      </c>
      <c r="J38">
        <v>16</v>
      </c>
      <c r="K38">
        <v>8</v>
      </c>
      <c r="L38">
        <v>15</v>
      </c>
      <c r="M38">
        <v>10</v>
      </c>
      <c r="N38">
        <v>1000000</v>
      </c>
      <c r="P38">
        <f t="shared" si="4"/>
        <v>9</v>
      </c>
      <c r="Q38">
        <f t="shared" si="5"/>
        <v>71</v>
      </c>
      <c r="R38">
        <f t="shared" si="6"/>
        <v>13</v>
      </c>
      <c r="S38">
        <f t="shared" si="7"/>
        <v>22</v>
      </c>
      <c r="T38">
        <f t="shared" si="8"/>
        <v>41</v>
      </c>
      <c r="U38">
        <f t="shared" si="9"/>
        <v>27</v>
      </c>
      <c r="V38">
        <f t="shared" si="10"/>
        <v>5</v>
      </c>
      <c r="W38">
        <f t="shared" si="11"/>
        <v>118</v>
      </c>
      <c r="X38">
        <f t="shared" si="12"/>
        <v>4</v>
      </c>
      <c r="Y38">
        <f t="shared" si="13"/>
        <v>95</v>
      </c>
      <c r="Z38">
        <f t="shared" si="2"/>
        <v>1000000</v>
      </c>
      <c r="AA38">
        <f t="shared" si="3"/>
        <v>1000151.7</v>
      </c>
      <c r="AF38" s="12" t="s">
        <v>1039</v>
      </c>
      <c r="AG38" s="13">
        <v>64</v>
      </c>
      <c r="AH38" s="13">
        <v>22</v>
      </c>
      <c r="AI38" s="13">
        <v>40</v>
      </c>
      <c r="AJ38" s="13">
        <v>104</v>
      </c>
      <c r="AK38" s="13">
        <v>63</v>
      </c>
      <c r="AL38" s="13">
        <v>91</v>
      </c>
      <c r="AM38" s="13">
        <v>89</v>
      </c>
      <c r="AN38" s="13">
        <v>40</v>
      </c>
      <c r="AO38" s="13">
        <v>85</v>
      </c>
      <c r="AP38" s="13">
        <v>95</v>
      </c>
      <c r="AQ38" s="13">
        <v>1000000</v>
      </c>
    </row>
    <row r="39" spans="1:43" ht="15" thickBot="1" x14ac:dyDescent="0.35">
      <c r="A39">
        <v>70022583</v>
      </c>
      <c r="B39" t="s">
        <v>36</v>
      </c>
      <c r="C39">
        <v>27</v>
      </c>
      <c r="D39">
        <v>6</v>
      </c>
      <c r="E39">
        <v>9</v>
      </c>
      <c r="F39">
        <v>8</v>
      </c>
      <c r="G39">
        <v>9</v>
      </c>
      <c r="H39">
        <v>11</v>
      </c>
      <c r="I39">
        <v>9</v>
      </c>
      <c r="J39">
        <v>8</v>
      </c>
      <c r="K39">
        <v>7</v>
      </c>
      <c r="L39">
        <v>12</v>
      </c>
      <c r="M39">
        <v>10</v>
      </c>
      <c r="N39">
        <v>1000000</v>
      </c>
      <c r="P39">
        <f t="shared" si="4"/>
        <v>127</v>
      </c>
      <c r="Q39">
        <f t="shared" si="5"/>
        <v>100</v>
      </c>
      <c r="R39">
        <f t="shared" si="6"/>
        <v>106</v>
      </c>
      <c r="S39">
        <f t="shared" si="7"/>
        <v>86</v>
      </c>
      <c r="T39">
        <f t="shared" si="8"/>
        <v>24</v>
      </c>
      <c r="U39">
        <f t="shared" si="9"/>
        <v>91</v>
      </c>
      <c r="V39">
        <f t="shared" si="10"/>
        <v>112</v>
      </c>
      <c r="W39">
        <f t="shared" si="11"/>
        <v>125</v>
      </c>
      <c r="X39">
        <f t="shared" si="12"/>
        <v>38</v>
      </c>
      <c r="Y39">
        <f t="shared" si="13"/>
        <v>95</v>
      </c>
      <c r="Z39">
        <f t="shared" si="2"/>
        <v>1000000</v>
      </c>
      <c r="AA39">
        <f t="shared" si="3"/>
        <v>999546.3</v>
      </c>
      <c r="AF39" s="12" t="s">
        <v>1040</v>
      </c>
      <c r="AG39" s="13">
        <v>90</v>
      </c>
      <c r="AH39" s="13">
        <v>115</v>
      </c>
      <c r="AI39" s="13">
        <v>25</v>
      </c>
      <c r="AJ39" s="13">
        <v>45</v>
      </c>
      <c r="AK39" s="13">
        <v>125</v>
      </c>
      <c r="AL39" s="13">
        <v>91</v>
      </c>
      <c r="AM39" s="13">
        <v>35</v>
      </c>
      <c r="AN39" s="13">
        <v>72</v>
      </c>
      <c r="AO39" s="13">
        <v>38</v>
      </c>
      <c r="AP39" s="13">
        <v>66</v>
      </c>
      <c r="AQ39" s="13">
        <v>1000000</v>
      </c>
    </row>
    <row r="40" spans="1:43" ht="15" thickBot="1" x14ac:dyDescent="0.35">
      <c r="A40">
        <v>70022955</v>
      </c>
      <c r="B40" t="s">
        <v>37</v>
      </c>
      <c r="C40">
        <v>27</v>
      </c>
      <c r="D40">
        <v>13</v>
      </c>
      <c r="E40">
        <v>7</v>
      </c>
      <c r="F40">
        <v>10</v>
      </c>
      <c r="G40">
        <v>10</v>
      </c>
      <c r="H40">
        <v>8</v>
      </c>
      <c r="I40">
        <v>9</v>
      </c>
      <c r="J40">
        <v>11</v>
      </c>
      <c r="K40">
        <v>11</v>
      </c>
      <c r="L40">
        <v>13</v>
      </c>
      <c r="M40">
        <v>10</v>
      </c>
      <c r="N40">
        <v>1000000</v>
      </c>
      <c r="P40">
        <f t="shared" si="4"/>
        <v>9</v>
      </c>
      <c r="Q40">
        <f t="shared" si="5"/>
        <v>124</v>
      </c>
      <c r="R40">
        <f t="shared" si="6"/>
        <v>82</v>
      </c>
      <c r="S40">
        <f t="shared" si="7"/>
        <v>64</v>
      </c>
      <c r="T40">
        <f t="shared" si="8"/>
        <v>88</v>
      </c>
      <c r="U40">
        <f t="shared" si="9"/>
        <v>91</v>
      </c>
      <c r="V40">
        <f t="shared" si="10"/>
        <v>77</v>
      </c>
      <c r="W40">
        <f t="shared" si="11"/>
        <v>72</v>
      </c>
      <c r="X40">
        <f t="shared" si="12"/>
        <v>20</v>
      </c>
      <c r="Y40">
        <f t="shared" si="13"/>
        <v>95</v>
      </c>
      <c r="Z40">
        <f t="shared" si="2"/>
        <v>1000000</v>
      </c>
      <c r="AA40">
        <f t="shared" si="3"/>
        <v>999845.3</v>
      </c>
      <c r="AF40" s="12" t="s">
        <v>1041</v>
      </c>
      <c r="AG40" s="13">
        <v>123</v>
      </c>
      <c r="AH40" s="13">
        <v>100</v>
      </c>
      <c r="AI40" s="13">
        <v>13</v>
      </c>
      <c r="AJ40" s="13">
        <v>122</v>
      </c>
      <c r="AK40" s="13">
        <v>63</v>
      </c>
      <c r="AL40" s="13">
        <v>61</v>
      </c>
      <c r="AM40" s="13">
        <v>52</v>
      </c>
      <c r="AN40" s="13">
        <v>21</v>
      </c>
      <c r="AO40" s="13">
        <v>85</v>
      </c>
      <c r="AP40" s="13">
        <v>18</v>
      </c>
      <c r="AQ40" s="13">
        <v>1000000</v>
      </c>
    </row>
    <row r="41" spans="1:43" ht="15" thickBot="1" x14ac:dyDescent="0.35">
      <c r="A41">
        <v>70024090</v>
      </c>
      <c r="B41" t="s">
        <v>38</v>
      </c>
      <c r="C41">
        <v>29</v>
      </c>
      <c r="D41">
        <v>10</v>
      </c>
      <c r="E41">
        <v>10</v>
      </c>
      <c r="F41">
        <v>15</v>
      </c>
      <c r="G41">
        <v>7</v>
      </c>
      <c r="H41">
        <v>7</v>
      </c>
      <c r="I41">
        <v>16</v>
      </c>
      <c r="J41">
        <v>17</v>
      </c>
      <c r="K41">
        <v>13</v>
      </c>
      <c r="L41">
        <v>15</v>
      </c>
      <c r="M41">
        <v>12</v>
      </c>
      <c r="N41">
        <v>1000000</v>
      </c>
      <c r="P41">
        <f t="shared" si="4"/>
        <v>64</v>
      </c>
      <c r="Q41">
        <f t="shared" si="5"/>
        <v>71</v>
      </c>
      <c r="R41">
        <f t="shared" si="6"/>
        <v>13</v>
      </c>
      <c r="S41">
        <f t="shared" si="7"/>
        <v>118</v>
      </c>
      <c r="T41">
        <f t="shared" si="8"/>
        <v>109</v>
      </c>
      <c r="U41">
        <f t="shared" si="9"/>
        <v>5</v>
      </c>
      <c r="V41">
        <f t="shared" si="10"/>
        <v>3</v>
      </c>
      <c r="W41">
        <f t="shared" si="11"/>
        <v>21</v>
      </c>
      <c r="X41">
        <f t="shared" si="12"/>
        <v>4</v>
      </c>
      <c r="Y41">
        <f t="shared" si="13"/>
        <v>37</v>
      </c>
      <c r="Z41">
        <f t="shared" si="2"/>
        <v>1000000</v>
      </c>
      <c r="AA41">
        <f t="shared" si="3"/>
        <v>1000185.7</v>
      </c>
      <c r="AF41" s="12" t="s">
        <v>1042</v>
      </c>
      <c r="AG41" s="13">
        <v>41</v>
      </c>
      <c r="AH41" s="13">
        <v>115</v>
      </c>
      <c r="AI41" s="13">
        <v>82</v>
      </c>
      <c r="AJ41" s="13">
        <v>22</v>
      </c>
      <c r="AK41" s="13">
        <v>24</v>
      </c>
      <c r="AL41" s="13">
        <v>125</v>
      </c>
      <c r="AM41" s="13">
        <v>89</v>
      </c>
      <c r="AN41" s="13">
        <v>86</v>
      </c>
      <c r="AO41" s="13">
        <v>38</v>
      </c>
      <c r="AP41" s="13">
        <v>95</v>
      </c>
      <c r="AQ41" s="13">
        <v>1000000</v>
      </c>
    </row>
    <row r="42" spans="1:43" ht="15" thickBot="1" x14ac:dyDescent="0.35">
      <c r="A42">
        <v>70024242</v>
      </c>
      <c r="B42" t="s">
        <v>39</v>
      </c>
      <c r="C42">
        <v>28</v>
      </c>
      <c r="D42">
        <v>12</v>
      </c>
      <c r="E42">
        <v>9</v>
      </c>
      <c r="F42">
        <v>12</v>
      </c>
      <c r="G42">
        <v>12</v>
      </c>
      <c r="H42">
        <v>9</v>
      </c>
      <c r="I42">
        <v>14</v>
      </c>
      <c r="J42">
        <v>13</v>
      </c>
      <c r="K42">
        <v>12</v>
      </c>
      <c r="L42">
        <v>10</v>
      </c>
      <c r="M42">
        <v>12</v>
      </c>
      <c r="N42">
        <v>1000000</v>
      </c>
      <c r="P42">
        <f t="shared" si="4"/>
        <v>28</v>
      </c>
      <c r="Q42">
        <f t="shared" si="5"/>
        <v>100</v>
      </c>
      <c r="R42">
        <f t="shared" si="6"/>
        <v>56</v>
      </c>
      <c r="S42">
        <f t="shared" si="7"/>
        <v>22</v>
      </c>
      <c r="T42">
        <f t="shared" si="8"/>
        <v>63</v>
      </c>
      <c r="U42">
        <f t="shared" si="9"/>
        <v>19</v>
      </c>
      <c r="V42">
        <f t="shared" si="10"/>
        <v>35</v>
      </c>
      <c r="W42">
        <f t="shared" si="11"/>
        <v>40</v>
      </c>
      <c r="X42">
        <f t="shared" si="12"/>
        <v>85</v>
      </c>
      <c r="Y42">
        <f t="shared" si="13"/>
        <v>37</v>
      </c>
      <c r="Z42">
        <f t="shared" si="2"/>
        <v>1000000</v>
      </c>
      <c r="AA42">
        <f t="shared" si="3"/>
        <v>1000082.2</v>
      </c>
      <c r="AF42" s="12" t="s">
        <v>1043</v>
      </c>
      <c r="AG42" s="13">
        <v>9</v>
      </c>
      <c r="AH42" s="13">
        <v>71</v>
      </c>
      <c r="AI42" s="13">
        <v>13</v>
      </c>
      <c r="AJ42" s="13">
        <v>22</v>
      </c>
      <c r="AK42" s="13">
        <v>41</v>
      </c>
      <c r="AL42" s="13">
        <v>27</v>
      </c>
      <c r="AM42" s="13">
        <v>5</v>
      </c>
      <c r="AN42" s="13">
        <v>118</v>
      </c>
      <c r="AO42" s="13">
        <v>4</v>
      </c>
      <c r="AP42" s="13">
        <v>95</v>
      </c>
      <c r="AQ42" s="13">
        <v>1000000</v>
      </c>
    </row>
    <row r="43" spans="1:43" ht="15" thickBot="1" x14ac:dyDescent="0.35">
      <c r="A43">
        <v>70024335</v>
      </c>
      <c r="B43" t="s">
        <v>40</v>
      </c>
      <c r="C43">
        <v>30</v>
      </c>
      <c r="D43">
        <v>11</v>
      </c>
      <c r="E43">
        <v>10</v>
      </c>
      <c r="F43">
        <v>10</v>
      </c>
      <c r="G43">
        <v>11</v>
      </c>
      <c r="H43">
        <v>8</v>
      </c>
      <c r="I43">
        <v>7</v>
      </c>
      <c r="J43">
        <v>13</v>
      </c>
      <c r="K43">
        <v>10</v>
      </c>
      <c r="L43">
        <v>10</v>
      </c>
      <c r="M43">
        <v>12</v>
      </c>
      <c r="N43">
        <v>1000000</v>
      </c>
      <c r="P43">
        <f t="shared" si="4"/>
        <v>41</v>
      </c>
      <c r="Q43">
        <f t="shared" si="5"/>
        <v>71</v>
      </c>
      <c r="R43">
        <f t="shared" si="6"/>
        <v>82</v>
      </c>
      <c r="S43">
        <f t="shared" si="7"/>
        <v>45</v>
      </c>
      <c r="T43">
        <f t="shared" si="8"/>
        <v>88</v>
      </c>
      <c r="U43">
        <f t="shared" si="9"/>
        <v>111</v>
      </c>
      <c r="V43">
        <f t="shared" si="10"/>
        <v>35</v>
      </c>
      <c r="W43">
        <f t="shared" si="11"/>
        <v>86</v>
      </c>
      <c r="X43">
        <f t="shared" si="12"/>
        <v>85</v>
      </c>
      <c r="Y43">
        <f t="shared" si="13"/>
        <v>37</v>
      </c>
      <c r="Z43">
        <f t="shared" si="2"/>
        <v>1000000</v>
      </c>
      <c r="AA43">
        <f t="shared" si="3"/>
        <v>999886.3</v>
      </c>
      <c r="AF43" s="12" t="s">
        <v>1044</v>
      </c>
      <c r="AG43" s="13">
        <v>127</v>
      </c>
      <c r="AH43" s="13">
        <v>100</v>
      </c>
      <c r="AI43" s="13">
        <v>106</v>
      </c>
      <c r="AJ43" s="13">
        <v>86</v>
      </c>
      <c r="AK43" s="13">
        <v>24</v>
      </c>
      <c r="AL43" s="13">
        <v>91</v>
      </c>
      <c r="AM43" s="13">
        <v>112</v>
      </c>
      <c r="AN43" s="13">
        <v>125</v>
      </c>
      <c r="AO43" s="13">
        <v>38</v>
      </c>
      <c r="AP43" s="13">
        <v>95</v>
      </c>
      <c r="AQ43" s="13">
        <v>1000000</v>
      </c>
    </row>
    <row r="44" spans="1:43" ht="15" thickBot="1" x14ac:dyDescent="0.35">
      <c r="A44">
        <v>70024480</v>
      </c>
      <c r="B44" t="s">
        <v>41</v>
      </c>
      <c r="C44">
        <v>25</v>
      </c>
      <c r="D44">
        <v>7</v>
      </c>
      <c r="E44">
        <v>10</v>
      </c>
      <c r="F44">
        <v>11</v>
      </c>
      <c r="G44">
        <v>11</v>
      </c>
      <c r="H44">
        <v>11</v>
      </c>
      <c r="I44">
        <v>10</v>
      </c>
      <c r="J44">
        <v>14</v>
      </c>
      <c r="K44">
        <v>10</v>
      </c>
      <c r="L44">
        <v>12</v>
      </c>
      <c r="M44">
        <v>11</v>
      </c>
      <c r="N44">
        <v>1000000</v>
      </c>
      <c r="P44">
        <f t="shared" si="4"/>
        <v>123</v>
      </c>
      <c r="Q44">
        <f t="shared" si="5"/>
        <v>71</v>
      </c>
      <c r="R44">
        <f t="shared" si="6"/>
        <v>71</v>
      </c>
      <c r="S44">
        <f t="shared" si="7"/>
        <v>45</v>
      </c>
      <c r="T44">
        <f t="shared" si="8"/>
        <v>24</v>
      </c>
      <c r="U44">
        <f t="shared" si="9"/>
        <v>74</v>
      </c>
      <c r="V44">
        <f t="shared" si="10"/>
        <v>23</v>
      </c>
      <c r="W44">
        <f t="shared" si="11"/>
        <v>86</v>
      </c>
      <c r="X44">
        <f t="shared" si="12"/>
        <v>38</v>
      </c>
      <c r="Y44">
        <f t="shared" si="13"/>
        <v>66</v>
      </c>
      <c r="Z44">
        <f t="shared" si="2"/>
        <v>1000000</v>
      </c>
      <c r="AA44">
        <f t="shared" si="3"/>
        <v>999869.8</v>
      </c>
      <c r="AF44" s="12" t="s">
        <v>1045</v>
      </c>
      <c r="AG44" s="13">
        <v>9</v>
      </c>
      <c r="AH44" s="13">
        <v>124</v>
      </c>
      <c r="AI44" s="13">
        <v>82</v>
      </c>
      <c r="AJ44" s="13">
        <v>64</v>
      </c>
      <c r="AK44" s="13">
        <v>88</v>
      </c>
      <c r="AL44" s="13">
        <v>91</v>
      </c>
      <c r="AM44" s="13">
        <v>77</v>
      </c>
      <c r="AN44" s="13">
        <v>72</v>
      </c>
      <c r="AO44" s="13">
        <v>20</v>
      </c>
      <c r="AP44" s="13">
        <v>95</v>
      </c>
      <c r="AQ44" s="13">
        <v>1000000</v>
      </c>
    </row>
    <row r="45" spans="1:43" ht="15" thickBot="1" x14ac:dyDescent="0.35">
      <c r="A45">
        <v>70024655</v>
      </c>
      <c r="B45" t="s">
        <v>42</v>
      </c>
      <c r="C45">
        <v>27</v>
      </c>
      <c r="D45">
        <v>12</v>
      </c>
      <c r="E45">
        <v>13</v>
      </c>
      <c r="F45">
        <v>17</v>
      </c>
      <c r="G45">
        <v>13</v>
      </c>
      <c r="H45">
        <v>10</v>
      </c>
      <c r="I45">
        <v>10</v>
      </c>
      <c r="J45">
        <v>15</v>
      </c>
      <c r="K45">
        <v>12</v>
      </c>
      <c r="L45">
        <v>13</v>
      </c>
      <c r="M45">
        <v>12</v>
      </c>
      <c r="N45">
        <v>1000000</v>
      </c>
      <c r="P45">
        <f t="shared" si="4"/>
        <v>28</v>
      </c>
      <c r="Q45">
        <f t="shared" si="5"/>
        <v>11</v>
      </c>
      <c r="R45">
        <f t="shared" si="6"/>
        <v>3</v>
      </c>
      <c r="S45">
        <f t="shared" si="7"/>
        <v>12</v>
      </c>
      <c r="T45">
        <f t="shared" si="8"/>
        <v>41</v>
      </c>
      <c r="U45">
        <f t="shared" si="9"/>
        <v>74</v>
      </c>
      <c r="V45">
        <f t="shared" si="10"/>
        <v>10</v>
      </c>
      <c r="W45">
        <f t="shared" si="11"/>
        <v>40</v>
      </c>
      <c r="X45">
        <f t="shared" si="12"/>
        <v>20</v>
      </c>
      <c r="Y45">
        <f t="shared" si="13"/>
        <v>37</v>
      </c>
      <c r="Z45">
        <f t="shared" si="2"/>
        <v>1000000</v>
      </c>
      <c r="AA45">
        <f t="shared" si="3"/>
        <v>1000306.2</v>
      </c>
      <c r="AF45" s="12" t="s">
        <v>1046</v>
      </c>
      <c r="AG45" s="13">
        <v>64</v>
      </c>
      <c r="AH45" s="13">
        <v>71</v>
      </c>
      <c r="AI45" s="13">
        <v>13</v>
      </c>
      <c r="AJ45" s="13">
        <v>118</v>
      </c>
      <c r="AK45" s="13">
        <v>109</v>
      </c>
      <c r="AL45" s="13">
        <v>5</v>
      </c>
      <c r="AM45" s="13">
        <v>3</v>
      </c>
      <c r="AN45" s="13">
        <v>21</v>
      </c>
      <c r="AO45" s="13">
        <v>4</v>
      </c>
      <c r="AP45" s="13">
        <v>37</v>
      </c>
      <c r="AQ45" s="13">
        <v>1000000</v>
      </c>
    </row>
    <row r="46" spans="1:43" ht="15" thickBot="1" x14ac:dyDescent="0.35">
      <c r="A46">
        <v>70031727</v>
      </c>
      <c r="B46" t="s">
        <v>43</v>
      </c>
      <c r="C46">
        <v>25</v>
      </c>
      <c r="D46">
        <v>11</v>
      </c>
      <c r="E46">
        <v>13</v>
      </c>
      <c r="F46">
        <v>18</v>
      </c>
      <c r="G46">
        <v>10</v>
      </c>
      <c r="H46">
        <v>10</v>
      </c>
      <c r="I46">
        <v>12</v>
      </c>
      <c r="J46">
        <v>19</v>
      </c>
      <c r="K46">
        <v>16</v>
      </c>
      <c r="L46">
        <v>15</v>
      </c>
      <c r="M46">
        <v>14</v>
      </c>
      <c r="N46">
        <v>1000000</v>
      </c>
      <c r="P46">
        <f t="shared" si="4"/>
        <v>41</v>
      </c>
      <c r="Q46">
        <f t="shared" si="5"/>
        <v>11</v>
      </c>
      <c r="R46">
        <f t="shared" si="6"/>
        <v>1</v>
      </c>
      <c r="S46">
        <f t="shared" si="7"/>
        <v>64</v>
      </c>
      <c r="T46">
        <f t="shared" si="8"/>
        <v>41</v>
      </c>
      <c r="U46">
        <f t="shared" si="9"/>
        <v>37</v>
      </c>
      <c r="V46">
        <f t="shared" si="10"/>
        <v>1</v>
      </c>
      <c r="W46">
        <f t="shared" si="11"/>
        <v>2</v>
      </c>
      <c r="X46">
        <f t="shared" si="12"/>
        <v>4</v>
      </c>
      <c r="Y46">
        <f t="shared" si="13"/>
        <v>7</v>
      </c>
      <c r="Z46">
        <f t="shared" si="2"/>
        <v>1000000</v>
      </c>
      <c r="AA46">
        <f t="shared" si="3"/>
        <v>1000414.2</v>
      </c>
      <c r="AF46" s="12" t="s">
        <v>1047</v>
      </c>
      <c r="AG46" s="13">
        <v>28</v>
      </c>
      <c r="AH46" s="13">
        <v>100</v>
      </c>
      <c r="AI46" s="13">
        <v>56</v>
      </c>
      <c r="AJ46" s="13">
        <v>22</v>
      </c>
      <c r="AK46" s="13">
        <v>63</v>
      </c>
      <c r="AL46" s="13">
        <v>19</v>
      </c>
      <c r="AM46" s="13">
        <v>35</v>
      </c>
      <c r="AN46" s="13">
        <v>40</v>
      </c>
      <c r="AO46" s="13">
        <v>85</v>
      </c>
      <c r="AP46" s="13">
        <v>37</v>
      </c>
      <c r="AQ46" s="13">
        <v>1000000</v>
      </c>
    </row>
    <row r="47" spans="1:43" ht="15" thickBot="1" x14ac:dyDescent="0.35">
      <c r="A47">
        <v>70032520</v>
      </c>
      <c r="B47" t="s">
        <v>44</v>
      </c>
      <c r="C47">
        <v>26</v>
      </c>
      <c r="D47">
        <v>9</v>
      </c>
      <c r="E47">
        <v>7</v>
      </c>
      <c r="F47">
        <v>7</v>
      </c>
      <c r="G47">
        <v>10</v>
      </c>
      <c r="H47">
        <v>9</v>
      </c>
      <c r="I47">
        <v>10</v>
      </c>
      <c r="J47">
        <v>9</v>
      </c>
      <c r="K47">
        <v>11</v>
      </c>
      <c r="L47">
        <v>9</v>
      </c>
      <c r="M47">
        <v>13</v>
      </c>
      <c r="N47">
        <v>1000000</v>
      </c>
      <c r="P47">
        <f t="shared" si="4"/>
        <v>90</v>
      </c>
      <c r="Q47">
        <f t="shared" si="5"/>
        <v>124</v>
      </c>
      <c r="R47">
        <f t="shared" si="6"/>
        <v>120</v>
      </c>
      <c r="S47">
        <f t="shared" si="7"/>
        <v>64</v>
      </c>
      <c r="T47">
        <f t="shared" si="8"/>
        <v>63</v>
      </c>
      <c r="U47">
        <f t="shared" si="9"/>
        <v>74</v>
      </c>
      <c r="V47">
        <f t="shared" si="10"/>
        <v>105</v>
      </c>
      <c r="W47">
        <f t="shared" si="11"/>
        <v>72</v>
      </c>
      <c r="X47">
        <f t="shared" si="12"/>
        <v>112</v>
      </c>
      <c r="Y47">
        <f t="shared" si="13"/>
        <v>18</v>
      </c>
      <c r="Z47">
        <f t="shared" si="2"/>
        <v>1000000</v>
      </c>
      <c r="AA47">
        <f t="shared" si="3"/>
        <v>999719.8</v>
      </c>
      <c r="AF47" s="12" t="s">
        <v>1048</v>
      </c>
      <c r="AG47" s="13">
        <v>41</v>
      </c>
      <c r="AH47" s="13">
        <v>71</v>
      </c>
      <c r="AI47" s="13">
        <v>82</v>
      </c>
      <c r="AJ47" s="13">
        <v>45</v>
      </c>
      <c r="AK47" s="13">
        <v>88</v>
      </c>
      <c r="AL47" s="13">
        <v>111</v>
      </c>
      <c r="AM47" s="13">
        <v>35</v>
      </c>
      <c r="AN47" s="13">
        <v>86</v>
      </c>
      <c r="AO47" s="13">
        <v>85</v>
      </c>
      <c r="AP47" s="13">
        <v>37</v>
      </c>
      <c r="AQ47" s="13">
        <v>1000000</v>
      </c>
    </row>
    <row r="48" spans="1:43" ht="15" thickBot="1" x14ac:dyDescent="0.35">
      <c r="A48">
        <v>70032533</v>
      </c>
      <c r="B48" t="s">
        <v>45</v>
      </c>
      <c r="C48">
        <v>26</v>
      </c>
      <c r="D48">
        <v>12</v>
      </c>
      <c r="E48">
        <v>10</v>
      </c>
      <c r="F48">
        <v>12</v>
      </c>
      <c r="G48">
        <v>12</v>
      </c>
      <c r="H48">
        <v>10</v>
      </c>
      <c r="I48">
        <v>10</v>
      </c>
      <c r="J48">
        <v>15</v>
      </c>
      <c r="K48">
        <v>10</v>
      </c>
      <c r="L48">
        <v>14</v>
      </c>
      <c r="M48">
        <v>10</v>
      </c>
      <c r="N48">
        <v>1000000</v>
      </c>
      <c r="P48">
        <f t="shared" si="4"/>
        <v>28</v>
      </c>
      <c r="Q48">
        <f t="shared" si="5"/>
        <v>71</v>
      </c>
      <c r="R48">
        <f t="shared" si="6"/>
        <v>56</v>
      </c>
      <c r="S48">
        <f t="shared" si="7"/>
        <v>22</v>
      </c>
      <c r="T48">
        <f t="shared" si="8"/>
        <v>41</v>
      </c>
      <c r="U48">
        <f t="shared" si="9"/>
        <v>74</v>
      </c>
      <c r="V48">
        <f t="shared" si="10"/>
        <v>10</v>
      </c>
      <c r="W48">
        <f t="shared" si="11"/>
        <v>86</v>
      </c>
      <c r="X48">
        <f t="shared" si="12"/>
        <v>12</v>
      </c>
      <c r="Y48">
        <f t="shared" si="13"/>
        <v>95</v>
      </c>
      <c r="Z48">
        <f t="shared" si="2"/>
        <v>1000000</v>
      </c>
      <c r="AA48">
        <f t="shared" si="3"/>
        <v>1000072.2</v>
      </c>
      <c r="AF48" s="12" t="s">
        <v>1049</v>
      </c>
      <c r="AG48" s="13">
        <v>123</v>
      </c>
      <c r="AH48" s="13">
        <v>71</v>
      </c>
      <c r="AI48" s="13">
        <v>71</v>
      </c>
      <c r="AJ48" s="13">
        <v>45</v>
      </c>
      <c r="AK48" s="13">
        <v>24</v>
      </c>
      <c r="AL48" s="13">
        <v>74</v>
      </c>
      <c r="AM48" s="13">
        <v>23</v>
      </c>
      <c r="AN48" s="13">
        <v>86</v>
      </c>
      <c r="AO48" s="13">
        <v>38</v>
      </c>
      <c r="AP48" s="13">
        <v>66</v>
      </c>
      <c r="AQ48" s="13">
        <v>1000000</v>
      </c>
    </row>
    <row r="49" spans="1:43" ht="15" thickBot="1" x14ac:dyDescent="0.35">
      <c r="A49">
        <v>70032844</v>
      </c>
      <c r="B49" t="s">
        <v>46</v>
      </c>
      <c r="C49">
        <v>27</v>
      </c>
      <c r="D49">
        <v>11</v>
      </c>
      <c r="E49">
        <v>7</v>
      </c>
      <c r="F49">
        <v>11</v>
      </c>
      <c r="G49">
        <v>7</v>
      </c>
      <c r="H49">
        <v>8</v>
      </c>
      <c r="I49">
        <v>16</v>
      </c>
      <c r="J49">
        <v>15</v>
      </c>
      <c r="K49">
        <v>12</v>
      </c>
      <c r="L49">
        <v>12</v>
      </c>
      <c r="M49">
        <v>10</v>
      </c>
      <c r="N49">
        <v>1000000</v>
      </c>
      <c r="P49">
        <f t="shared" si="4"/>
        <v>41</v>
      </c>
      <c r="Q49">
        <f t="shared" si="5"/>
        <v>124</v>
      </c>
      <c r="R49">
        <f t="shared" si="6"/>
        <v>71</v>
      </c>
      <c r="S49">
        <f t="shared" si="7"/>
        <v>118</v>
      </c>
      <c r="T49">
        <f t="shared" si="8"/>
        <v>88</v>
      </c>
      <c r="U49">
        <f t="shared" si="9"/>
        <v>5</v>
      </c>
      <c r="V49">
        <f t="shared" si="10"/>
        <v>10</v>
      </c>
      <c r="W49">
        <f t="shared" si="11"/>
        <v>40</v>
      </c>
      <c r="X49">
        <f t="shared" si="12"/>
        <v>38</v>
      </c>
      <c r="Y49">
        <f t="shared" si="13"/>
        <v>95</v>
      </c>
      <c r="Z49">
        <f t="shared" si="2"/>
        <v>1000000</v>
      </c>
      <c r="AA49">
        <f t="shared" si="3"/>
        <v>999985.8</v>
      </c>
      <c r="AF49" s="12" t="s">
        <v>1050</v>
      </c>
      <c r="AG49" s="13">
        <v>28</v>
      </c>
      <c r="AH49" s="13">
        <v>11</v>
      </c>
      <c r="AI49" s="13">
        <v>3</v>
      </c>
      <c r="AJ49" s="13">
        <v>12</v>
      </c>
      <c r="AK49" s="13">
        <v>41</v>
      </c>
      <c r="AL49" s="13">
        <v>74</v>
      </c>
      <c r="AM49" s="13">
        <v>10</v>
      </c>
      <c r="AN49" s="13">
        <v>40</v>
      </c>
      <c r="AO49" s="13">
        <v>20</v>
      </c>
      <c r="AP49" s="13">
        <v>37</v>
      </c>
      <c r="AQ49" s="13">
        <v>1000000</v>
      </c>
    </row>
    <row r="50" spans="1:43" ht="15" thickBot="1" x14ac:dyDescent="0.35">
      <c r="A50">
        <v>70036307</v>
      </c>
      <c r="B50" t="s">
        <v>47</v>
      </c>
      <c r="C50">
        <v>26</v>
      </c>
      <c r="D50">
        <v>11</v>
      </c>
      <c r="E50">
        <v>11</v>
      </c>
      <c r="F50">
        <v>13</v>
      </c>
      <c r="G50">
        <v>10</v>
      </c>
      <c r="H50">
        <v>11</v>
      </c>
      <c r="I50">
        <v>14</v>
      </c>
      <c r="J50">
        <v>12</v>
      </c>
      <c r="K50">
        <v>12</v>
      </c>
      <c r="L50">
        <v>12</v>
      </c>
      <c r="M50">
        <v>12</v>
      </c>
      <c r="N50">
        <v>1000000</v>
      </c>
      <c r="P50">
        <f t="shared" si="4"/>
        <v>41</v>
      </c>
      <c r="Q50">
        <f t="shared" si="5"/>
        <v>43</v>
      </c>
      <c r="R50">
        <f t="shared" si="6"/>
        <v>40</v>
      </c>
      <c r="S50">
        <f t="shared" si="7"/>
        <v>64</v>
      </c>
      <c r="T50">
        <f t="shared" si="8"/>
        <v>24</v>
      </c>
      <c r="U50">
        <f t="shared" si="9"/>
        <v>19</v>
      </c>
      <c r="V50">
        <f t="shared" si="10"/>
        <v>52</v>
      </c>
      <c r="W50">
        <f t="shared" si="11"/>
        <v>40</v>
      </c>
      <c r="X50">
        <f t="shared" si="12"/>
        <v>38</v>
      </c>
      <c r="Y50">
        <f t="shared" si="13"/>
        <v>37</v>
      </c>
      <c r="Z50">
        <f t="shared" si="2"/>
        <v>1000000</v>
      </c>
      <c r="AA50">
        <f t="shared" si="3"/>
        <v>1000169.2</v>
      </c>
      <c r="AF50" s="12" t="s">
        <v>1051</v>
      </c>
      <c r="AG50" s="13">
        <v>41</v>
      </c>
      <c r="AH50" s="13">
        <v>11</v>
      </c>
      <c r="AI50" s="13">
        <v>1</v>
      </c>
      <c r="AJ50" s="13">
        <v>64</v>
      </c>
      <c r="AK50" s="13">
        <v>41</v>
      </c>
      <c r="AL50" s="13">
        <v>37</v>
      </c>
      <c r="AM50" s="13">
        <v>1</v>
      </c>
      <c r="AN50" s="13">
        <v>2</v>
      </c>
      <c r="AO50" s="13">
        <v>4</v>
      </c>
      <c r="AP50" s="13">
        <v>7</v>
      </c>
      <c r="AQ50" s="13">
        <v>1000000</v>
      </c>
    </row>
    <row r="51" spans="1:43" ht="15" thickBot="1" x14ac:dyDescent="0.35">
      <c r="A51">
        <v>70036358</v>
      </c>
      <c r="B51" t="s">
        <v>48</v>
      </c>
      <c r="C51">
        <v>24</v>
      </c>
      <c r="D51">
        <v>11</v>
      </c>
      <c r="E51">
        <v>11</v>
      </c>
      <c r="F51">
        <v>13</v>
      </c>
      <c r="G51">
        <v>12</v>
      </c>
      <c r="H51">
        <v>11</v>
      </c>
      <c r="I51">
        <v>11</v>
      </c>
      <c r="J51">
        <v>12</v>
      </c>
      <c r="K51">
        <v>14</v>
      </c>
      <c r="L51">
        <v>12</v>
      </c>
      <c r="M51">
        <v>13</v>
      </c>
      <c r="N51">
        <v>1000000</v>
      </c>
      <c r="P51">
        <f t="shared" si="4"/>
        <v>41</v>
      </c>
      <c r="Q51">
        <f t="shared" si="5"/>
        <v>43</v>
      </c>
      <c r="R51">
        <f t="shared" si="6"/>
        <v>40</v>
      </c>
      <c r="S51">
        <f t="shared" si="7"/>
        <v>22</v>
      </c>
      <c r="T51">
        <f t="shared" si="8"/>
        <v>24</v>
      </c>
      <c r="U51">
        <f t="shared" si="9"/>
        <v>61</v>
      </c>
      <c r="V51">
        <f t="shared" si="10"/>
        <v>52</v>
      </c>
      <c r="W51">
        <f t="shared" si="11"/>
        <v>12</v>
      </c>
      <c r="X51">
        <f t="shared" si="12"/>
        <v>38</v>
      </c>
      <c r="Y51">
        <f t="shared" si="13"/>
        <v>18</v>
      </c>
      <c r="Z51">
        <f t="shared" si="2"/>
        <v>1000000</v>
      </c>
      <c r="AA51">
        <f t="shared" si="3"/>
        <v>1000216.2</v>
      </c>
      <c r="AF51" s="12" t="s">
        <v>1052</v>
      </c>
      <c r="AG51" s="13">
        <v>90</v>
      </c>
      <c r="AH51" s="13">
        <v>124</v>
      </c>
      <c r="AI51" s="13">
        <v>120</v>
      </c>
      <c r="AJ51" s="13">
        <v>64</v>
      </c>
      <c r="AK51" s="13">
        <v>63</v>
      </c>
      <c r="AL51" s="13">
        <v>74</v>
      </c>
      <c r="AM51" s="13">
        <v>105</v>
      </c>
      <c r="AN51" s="13">
        <v>72</v>
      </c>
      <c r="AO51" s="13">
        <v>112</v>
      </c>
      <c r="AP51" s="13">
        <v>18</v>
      </c>
      <c r="AQ51" s="13">
        <v>1000000</v>
      </c>
    </row>
    <row r="52" spans="1:43" ht="15" thickBot="1" x14ac:dyDescent="0.35">
      <c r="A52">
        <v>70036506</v>
      </c>
      <c r="B52" t="s">
        <v>49</v>
      </c>
      <c r="C52">
        <v>26</v>
      </c>
      <c r="D52">
        <v>8</v>
      </c>
      <c r="E52">
        <v>11</v>
      </c>
      <c r="F52">
        <v>16</v>
      </c>
      <c r="G52">
        <v>8</v>
      </c>
      <c r="H52">
        <v>6</v>
      </c>
      <c r="I52">
        <v>18</v>
      </c>
      <c r="J52">
        <v>12</v>
      </c>
      <c r="K52">
        <v>11</v>
      </c>
      <c r="L52">
        <v>10</v>
      </c>
      <c r="M52">
        <v>14</v>
      </c>
      <c r="N52">
        <v>1000000</v>
      </c>
      <c r="P52">
        <f t="shared" si="4"/>
        <v>107</v>
      </c>
      <c r="Q52">
        <f t="shared" si="5"/>
        <v>43</v>
      </c>
      <c r="R52">
        <f t="shared" si="6"/>
        <v>9</v>
      </c>
      <c r="S52">
        <f t="shared" si="7"/>
        <v>104</v>
      </c>
      <c r="T52">
        <f t="shared" si="8"/>
        <v>120</v>
      </c>
      <c r="U52">
        <f t="shared" si="9"/>
        <v>1</v>
      </c>
      <c r="V52">
        <f t="shared" si="10"/>
        <v>52</v>
      </c>
      <c r="W52">
        <f t="shared" si="11"/>
        <v>72</v>
      </c>
      <c r="X52">
        <f t="shared" si="12"/>
        <v>85</v>
      </c>
      <c r="Y52">
        <f t="shared" si="13"/>
        <v>7</v>
      </c>
      <c r="Z52">
        <f t="shared" si="2"/>
        <v>1000000</v>
      </c>
      <c r="AA52">
        <f t="shared" si="3"/>
        <v>1000218.7</v>
      </c>
      <c r="AF52" s="12" t="s">
        <v>1053</v>
      </c>
      <c r="AG52" s="13">
        <v>28</v>
      </c>
      <c r="AH52" s="13">
        <v>71</v>
      </c>
      <c r="AI52" s="13">
        <v>56</v>
      </c>
      <c r="AJ52" s="13">
        <v>22</v>
      </c>
      <c r="AK52" s="13">
        <v>41</v>
      </c>
      <c r="AL52" s="13">
        <v>74</v>
      </c>
      <c r="AM52" s="13">
        <v>10</v>
      </c>
      <c r="AN52" s="13">
        <v>86</v>
      </c>
      <c r="AO52" s="13">
        <v>12</v>
      </c>
      <c r="AP52" s="13">
        <v>95</v>
      </c>
      <c r="AQ52" s="13">
        <v>1000000</v>
      </c>
    </row>
    <row r="53" spans="1:43" ht="15" thickBot="1" x14ac:dyDescent="0.35">
      <c r="A53">
        <v>70042101</v>
      </c>
      <c r="B53" t="s">
        <v>50</v>
      </c>
      <c r="C53">
        <v>28</v>
      </c>
      <c r="D53">
        <v>8</v>
      </c>
      <c r="E53">
        <v>10</v>
      </c>
      <c r="F53">
        <v>12</v>
      </c>
      <c r="G53">
        <v>8</v>
      </c>
      <c r="H53">
        <v>9</v>
      </c>
      <c r="I53">
        <v>13</v>
      </c>
      <c r="J53">
        <v>15</v>
      </c>
      <c r="K53">
        <v>11</v>
      </c>
      <c r="L53">
        <v>13</v>
      </c>
      <c r="M53">
        <v>12</v>
      </c>
      <c r="N53">
        <v>1000000</v>
      </c>
      <c r="P53">
        <f t="shared" si="4"/>
        <v>107</v>
      </c>
      <c r="Q53">
        <f t="shared" si="5"/>
        <v>71</v>
      </c>
      <c r="R53">
        <f t="shared" si="6"/>
        <v>56</v>
      </c>
      <c r="S53">
        <f t="shared" si="7"/>
        <v>104</v>
      </c>
      <c r="T53">
        <f t="shared" si="8"/>
        <v>63</v>
      </c>
      <c r="U53">
        <f t="shared" si="9"/>
        <v>27</v>
      </c>
      <c r="V53">
        <f t="shared" si="10"/>
        <v>10</v>
      </c>
      <c r="W53">
        <f t="shared" si="11"/>
        <v>72</v>
      </c>
      <c r="X53">
        <f t="shared" si="12"/>
        <v>20</v>
      </c>
      <c r="Y53">
        <f t="shared" si="13"/>
        <v>37</v>
      </c>
      <c r="Z53">
        <f t="shared" si="2"/>
        <v>1000000</v>
      </c>
      <c r="AA53">
        <f t="shared" si="3"/>
        <v>1000000.3</v>
      </c>
      <c r="AF53" s="12" t="s">
        <v>1054</v>
      </c>
      <c r="AG53" s="13">
        <v>41</v>
      </c>
      <c r="AH53" s="13">
        <v>124</v>
      </c>
      <c r="AI53" s="13">
        <v>71</v>
      </c>
      <c r="AJ53" s="13">
        <v>118</v>
      </c>
      <c r="AK53" s="13">
        <v>88</v>
      </c>
      <c r="AL53" s="13">
        <v>5</v>
      </c>
      <c r="AM53" s="13">
        <v>10</v>
      </c>
      <c r="AN53" s="13">
        <v>40</v>
      </c>
      <c r="AO53" s="13">
        <v>38</v>
      </c>
      <c r="AP53" s="13">
        <v>95</v>
      </c>
      <c r="AQ53" s="13">
        <v>1000000</v>
      </c>
    </row>
    <row r="54" spans="1:43" ht="15" thickBot="1" x14ac:dyDescent="0.35">
      <c r="A54">
        <v>70042261</v>
      </c>
      <c r="B54" t="s">
        <v>51</v>
      </c>
      <c r="C54">
        <v>29</v>
      </c>
      <c r="D54">
        <v>11</v>
      </c>
      <c r="E54">
        <v>8</v>
      </c>
      <c r="F54">
        <v>9</v>
      </c>
      <c r="G54">
        <v>8</v>
      </c>
      <c r="H54">
        <v>8</v>
      </c>
      <c r="I54">
        <v>3</v>
      </c>
      <c r="J54">
        <v>13</v>
      </c>
      <c r="K54">
        <v>9</v>
      </c>
      <c r="L54">
        <v>10</v>
      </c>
      <c r="M54">
        <v>10</v>
      </c>
      <c r="N54">
        <v>1000000</v>
      </c>
      <c r="P54">
        <f t="shared" si="4"/>
        <v>41</v>
      </c>
      <c r="Q54">
        <f t="shared" si="5"/>
        <v>115</v>
      </c>
      <c r="R54">
        <f t="shared" si="6"/>
        <v>103</v>
      </c>
      <c r="S54">
        <f t="shared" si="7"/>
        <v>104</v>
      </c>
      <c r="T54">
        <f t="shared" si="8"/>
        <v>88</v>
      </c>
      <c r="U54">
        <f t="shared" si="9"/>
        <v>125</v>
      </c>
      <c r="V54">
        <f t="shared" si="10"/>
        <v>35</v>
      </c>
      <c r="W54">
        <f t="shared" si="11"/>
        <v>111</v>
      </c>
      <c r="X54">
        <f t="shared" si="12"/>
        <v>85</v>
      </c>
      <c r="Y54">
        <f t="shared" si="13"/>
        <v>95</v>
      </c>
      <c r="Z54">
        <f t="shared" si="2"/>
        <v>1000000</v>
      </c>
      <c r="AA54">
        <f t="shared" si="3"/>
        <v>999629.8</v>
      </c>
      <c r="AF54" s="12" t="s">
        <v>1055</v>
      </c>
      <c r="AG54" s="13">
        <v>41</v>
      </c>
      <c r="AH54" s="13">
        <v>43</v>
      </c>
      <c r="AI54" s="13">
        <v>40</v>
      </c>
      <c r="AJ54" s="13">
        <v>64</v>
      </c>
      <c r="AK54" s="13">
        <v>24</v>
      </c>
      <c r="AL54" s="13">
        <v>19</v>
      </c>
      <c r="AM54" s="13">
        <v>52</v>
      </c>
      <c r="AN54" s="13">
        <v>40</v>
      </c>
      <c r="AO54" s="13">
        <v>38</v>
      </c>
      <c r="AP54" s="13">
        <v>37</v>
      </c>
      <c r="AQ54" s="13">
        <v>1000000</v>
      </c>
    </row>
    <row r="55" spans="1:43" ht="15" thickBot="1" x14ac:dyDescent="0.35">
      <c r="A55">
        <v>70045971</v>
      </c>
      <c r="B55" t="s">
        <v>52</v>
      </c>
      <c r="C55">
        <v>26</v>
      </c>
      <c r="D55">
        <v>14</v>
      </c>
      <c r="E55">
        <v>10</v>
      </c>
      <c r="F55">
        <v>10</v>
      </c>
      <c r="G55">
        <v>14</v>
      </c>
      <c r="H55">
        <v>11</v>
      </c>
      <c r="I55">
        <v>4</v>
      </c>
      <c r="J55">
        <v>8</v>
      </c>
      <c r="K55">
        <v>11</v>
      </c>
      <c r="L55">
        <v>10</v>
      </c>
      <c r="M55">
        <v>11</v>
      </c>
      <c r="N55">
        <v>1000000</v>
      </c>
      <c r="P55">
        <f t="shared" si="4"/>
        <v>3</v>
      </c>
      <c r="Q55">
        <f t="shared" si="5"/>
        <v>71</v>
      </c>
      <c r="R55">
        <f t="shared" si="6"/>
        <v>82</v>
      </c>
      <c r="S55">
        <f t="shared" si="7"/>
        <v>5</v>
      </c>
      <c r="T55">
        <f t="shared" si="8"/>
        <v>24</v>
      </c>
      <c r="U55">
        <f t="shared" si="9"/>
        <v>122</v>
      </c>
      <c r="V55">
        <f t="shared" si="10"/>
        <v>112</v>
      </c>
      <c r="W55">
        <f t="shared" si="11"/>
        <v>72</v>
      </c>
      <c r="X55">
        <f t="shared" si="12"/>
        <v>85</v>
      </c>
      <c r="Y55">
        <f t="shared" si="13"/>
        <v>66</v>
      </c>
      <c r="Z55">
        <f t="shared" si="2"/>
        <v>1000000</v>
      </c>
      <c r="AA55">
        <f t="shared" si="3"/>
        <v>999954.3</v>
      </c>
      <c r="AF55" s="12" t="s">
        <v>1056</v>
      </c>
      <c r="AG55" s="13">
        <v>41</v>
      </c>
      <c r="AH55" s="13">
        <v>43</v>
      </c>
      <c r="AI55" s="13">
        <v>40</v>
      </c>
      <c r="AJ55" s="13">
        <v>22</v>
      </c>
      <c r="AK55" s="13">
        <v>24</v>
      </c>
      <c r="AL55" s="13">
        <v>61</v>
      </c>
      <c r="AM55" s="13">
        <v>52</v>
      </c>
      <c r="AN55" s="13">
        <v>12</v>
      </c>
      <c r="AO55" s="13">
        <v>38</v>
      </c>
      <c r="AP55" s="13">
        <v>18</v>
      </c>
      <c r="AQ55" s="13">
        <v>1000000</v>
      </c>
    </row>
    <row r="56" spans="1:43" ht="15" thickBot="1" x14ac:dyDescent="0.35">
      <c r="A56">
        <v>70045998</v>
      </c>
      <c r="B56" t="s">
        <v>53</v>
      </c>
      <c r="C56">
        <v>25</v>
      </c>
      <c r="D56">
        <v>2</v>
      </c>
      <c r="E56">
        <v>9</v>
      </c>
      <c r="F56">
        <v>8</v>
      </c>
      <c r="G56">
        <v>9</v>
      </c>
      <c r="H56">
        <v>14</v>
      </c>
      <c r="I56">
        <v>1</v>
      </c>
      <c r="J56">
        <v>8</v>
      </c>
      <c r="K56">
        <v>9</v>
      </c>
      <c r="L56">
        <v>8</v>
      </c>
      <c r="M56">
        <v>12</v>
      </c>
      <c r="N56">
        <v>1000000</v>
      </c>
      <c r="P56">
        <f t="shared" si="4"/>
        <v>129</v>
      </c>
      <c r="Q56">
        <f t="shared" si="5"/>
        <v>100</v>
      </c>
      <c r="R56">
        <f t="shared" si="6"/>
        <v>106</v>
      </c>
      <c r="S56">
        <f t="shared" si="7"/>
        <v>86</v>
      </c>
      <c r="T56">
        <f t="shared" si="8"/>
        <v>1</v>
      </c>
      <c r="U56">
        <f t="shared" si="9"/>
        <v>128</v>
      </c>
      <c r="V56">
        <f t="shared" si="10"/>
        <v>112</v>
      </c>
      <c r="W56">
        <f t="shared" si="11"/>
        <v>111</v>
      </c>
      <c r="X56">
        <f t="shared" si="12"/>
        <v>120</v>
      </c>
      <c r="Y56">
        <f t="shared" si="13"/>
        <v>37</v>
      </c>
      <c r="Z56">
        <f t="shared" si="2"/>
        <v>1000000</v>
      </c>
      <c r="AA56">
        <f t="shared" si="3"/>
        <v>999533.3</v>
      </c>
      <c r="AF56" s="12" t="s">
        <v>1057</v>
      </c>
      <c r="AG56" s="13">
        <v>107</v>
      </c>
      <c r="AH56" s="13">
        <v>43</v>
      </c>
      <c r="AI56" s="13">
        <v>9</v>
      </c>
      <c r="AJ56" s="13">
        <v>104</v>
      </c>
      <c r="AK56" s="13">
        <v>120</v>
      </c>
      <c r="AL56" s="13">
        <v>1</v>
      </c>
      <c r="AM56" s="13">
        <v>52</v>
      </c>
      <c r="AN56" s="13">
        <v>72</v>
      </c>
      <c r="AO56" s="13">
        <v>85</v>
      </c>
      <c r="AP56" s="13">
        <v>7</v>
      </c>
      <c r="AQ56" s="13">
        <v>1000000</v>
      </c>
    </row>
    <row r="57" spans="1:43" ht="15" thickBot="1" x14ac:dyDescent="0.35">
      <c r="A57">
        <v>70046567</v>
      </c>
      <c r="B57" t="s">
        <v>54</v>
      </c>
      <c r="C57">
        <v>30</v>
      </c>
      <c r="D57">
        <v>8</v>
      </c>
      <c r="E57">
        <v>10</v>
      </c>
      <c r="F57">
        <v>11</v>
      </c>
      <c r="G57">
        <v>9</v>
      </c>
      <c r="H57">
        <v>9</v>
      </c>
      <c r="I57">
        <v>10</v>
      </c>
      <c r="J57">
        <v>9</v>
      </c>
      <c r="K57">
        <v>13</v>
      </c>
      <c r="L57">
        <v>8</v>
      </c>
      <c r="M57">
        <v>11</v>
      </c>
      <c r="N57">
        <v>1000000</v>
      </c>
      <c r="P57">
        <f t="shared" si="4"/>
        <v>107</v>
      </c>
      <c r="Q57">
        <f t="shared" si="5"/>
        <v>71</v>
      </c>
      <c r="R57">
        <f t="shared" si="6"/>
        <v>71</v>
      </c>
      <c r="S57">
        <f t="shared" si="7"/>
        <v>86</v>
      </c>
      <c r="T57">
        <f t="shared" si="8"/>
        <v>63</v>
      </c>
      <c r="U57">
        <f t="shared" si="9"/>
        <v>74</v>
      </c>
      <c r="V57">
        <f t="shared" si="10"/>
        <v>105</v>
      </c>
      <c r="W57">
        <f t="shared" si="11"/>
        <v>21</v>
      </c>
      <c r="X57">
        <f t="shared" si="12"/>
        <v>120</v>
      </c>
      <c r="Y57">
        <f t="shared" si="13"/>
        <v>66</v>
      </c>
      <c r="Z57">
        <f t="shared" si="2"/>
        <v>1000000</v>
      </c>
      <c r="AA57">
        <f t="shared" si="3"/>
        <v>999783.3</v>
      </c>
      <c r="AF57" s="12" t="s">
        <v>1058</v>
      </c>
      <c r="AG57" s="13">
        <v>107</v>
      </c>
      <c r="AH57" s="13">
        <v>71</v>
      </c>
      <c r="AI57" s="13">
        <v>56</v>
      </c>
      <c r="AJ57" s="13">
        <v>104</v>
      </c>
      <c r="AK57" s="13">
        <v>63</v>
      </c>
      <c r="AL57" s="13">
        <v>27</v>
      </c>
      <c r="AM57" s="13">
        <v>10</v>
      </c>
      <c r="AN57" s="13">
        <v>72</v>
      </c>
      <c r="AO57" s="13">
        <v>20</v>
      </c>
      <c r="AP57" s="13">
        <v>37</v>
      </c>
      <c r="AQ57" s="13">
        <v>1000000</v>
      </c>
    </row>
    <row r="58" spans="1:43" ht="15" thickBot="1" x14ac:dyDescent="0.35">
      <c r="A58">
        <v>70046605</v>
      </c>
      <c r="B58" t="s">
        <v>55</v>
      </c>
      <c r="C58">
        <v>27</v>
      </c>
      <c r="D58">
        <v>11</v>
      </c>
      <c r="E58">
        <v>10</v>
      </c>
      <c r="F58">
        <v>12</v>
      </c>
      <c r="G58">
        <v>9</v>
      </c>
      <c r="H58">
        <v>10</v>
      </c>
      <c r="I58">
        <v>15</v>
      </c>
      <c r="J58">
        <v>13</v>
      </c>
      <c r="K58">
        <v>12</v>
      </c>
      <c r="L58">
        <v>12</v>
      </c>
      <c r="M58">
        <v>12</v>
      </c>
      <c r="N58">
        <v>1000000</v>
      </c>
      <c r="P58">
        <f t="shared" si="4"/>
        <v>41</v>
      </c>
      <c r="Q58">
        <f t="shared" si="5"/>
        <v>71</v>
      </c>
      <c r="R58">
        <f t="shared" si="6"/>
        <v>56</v>
      </c>
      <c r="S58">
        <f t="shared" si="7"/>
        <v>86</v>
      </c>
      <c r="T58">
        <f t="shared" si="8"/>
        <v>41</v>
      </c>
      <c r="U58">
        <f t="shared" si="9"/>
        <v>12</v>
      </c>
      <c r="V58">
        <f t="shared" si="10"/>
        <v>35</v>
      </c>
      <c r="W58">
        <f t="shared" si="11"/>
        <v>40</v>
      </c>
      <c r="X58">
        <f t="shared" si="12"/>
        <v>38</v>
      </c>
      <c r="Y58">
        <f t="shared" si="13"/>
        <v>37</v>
      </c>
      <c r="Z58">
        <f t="shared" si="2"/>
        <v>1000000</v>
      </c>
      <c r="AA58">
        <f t="shared" si="3"/>
        <v>1000142.7</v>
      </c>
      <c r="AF58" s="12" t="s">
        <v>1059</v>
      </c>
      <c r="AG58" s="13">
        <v>41</v>
      </c>
      <c r="AH58" s="13">
        <v>115</v>
      </c>
      <c r="AI58" s="13">
        <v>103</v>
      </c>
      <c r="AJ58" s="13">
        <v>104</v>
      </c>
      <c r="AK58" s="13">
        <v>88</v>
      </c>
      <c r="AL58" s="13">
        <v>125</v>
      </c>
      <c r="AM58" s="13">
        <v>35</v>
      </c>
      <c r="AN58" s="13">
        <v>111</v>
      </c>
      <c r="AO58" s="13">
        <v>85</v>
      </c>
      <c r="AP58" s="13">
        <v>95</v>
      </c>
      <c r="AQ58" s="13">
        <v>1000000</v>
      </c>
    </row>
    <row r="59" spans="1:43" ht="15" thickBot="1" x14ac:dyDescent="0.35">
      <c r="A59">
        <v>70048085</v>
      </c>
      <c r="B59" t="s">
        <v>56</v>
      </c>
      <c r="C59">
        <v>26</v>
      </c>
      <c r="D59">
        <v>10</v>
      </c>
      <c r="E59">
        <v>11</v>
      </c>
      <c r="F59">
        <v>16</v>
      </c>
      <c r="G59">
        <v>8</v>
      </c>
      <c r="H59">
        <v>7</v>
      </c>
      <c r="I59">
        <v>12</v>
      </c>
      <c r="J59">
        <v>14</v>
      </c>
      <c r="K59">
        <v>14</v>
      </c>
      <c r="L59">
        <v>12</v>
      </c>
      <c r="M59">
        <v>15</v>
      </c>
      <c r="N59">
        <v>1000000</v>
      </c>
      <c r="P59">
        <f t="shared" si="4"/>
        <v>64</v>
      </c>
      <c r="Q59">
        <f t="shared" si="5"/>
        <v>43</v>
      </c>
      <c r="R59">
        <f t="shared" si="6"/>
        <v>9</v>
      </c>
      <c r="S59">
        <f t="shared" si="7"/>
        <v>104</v>
      </c>
      <c r="T59">
        <f t="shared" si="8"/>
        <v>109</v>
      </c>
      <c r="U59">
        <f t="shared" si="9"/>
        <v>37</v>
      </c>
      <c r="V59">
        <f t="shared" si="10"/>
        <v>23</v>
      </c>
      <c r="W59">
        <f t="shared" si="11"/>
        <v>12</v>
      </c>
      <c r="X59">
        <f t="shared" si="12"/>
        <v>38</v>
      </c>
      <c r="Y59">
        <f t="shared" si="13"/>
        <v>2</v>
      </c>
      <c r="Z59">
        <f t="shared" si="2"/>
        <v>1000000</v>
      </c>
      <c r="AA59">
        <f t="shared" si="3"/>
        <v>1000198.7</v>
      </c>
      <c r="AF59" s="12" t="s">
        <v>1060</v>
      </c>
      <c r="AG59" s="13">
        <v>3</v>
      </c>
      <c r="AH59" s="13">
        <v>71</v>
      </c>
      <c r="AI59" s="13">
        <v>82</v>
      </c>
      <c r="AJ59" s="13">
        <v>5</v>
      </c>
      <c r="AK59" s="13">
        <v>24</v>
      </c>
      <c r="AL59" s="13">
        <v>122</v>
      </c>
      <c r="AM59" s="13">
        <v>112</v>
      </c>
      <c r="AN59" s="13">
        <v>72</v>
      </c>
      <c r="AO59" s="13">
        <v>85</v>
      </c>
      <c r="AP59" s="13">
        <v>66</v>
      </c>
      <c r="AQ59" s="13">
        <v>1000000</v>
      </c>
    </row>
    <row r="60" spans="1:43" ht="15" thickBot="1" x14ac:dyDescent="0.35">
      <c r="A60">
        <v>70052880</v>
      </c>
      <c r="B60" t="s">
        <v>57</v>
      </c>
      <c r="C60">
        <v>22</v>
      </c>
      <c r="D60">
        <v>8</v>
      </c>
      <c r="E60">
        <v>11</v>
      </c>
      <c r="F60">
        <v>13</v>
      </c>
      <c r="G60">
        <v>13</v>
      </c>
      <c r="H60">
        <v>7</v>
      </c>
      <c r="I60">
        <v>6</v>
      </c>
      <c r="J60">
        <v>11</v>
      </c>
      <c r="K60">
        <v>12</v>
      </c>
      <c r="L60">
        <v>8</v>
      </c>
      <c r="M60">
        <v>11</v>
      </c>
      <c r="N60">
        <v>1000000</v>
      </c>
      <c r="P60">
        <f t="shared" si="4"/>
        <v>107</v>
      </c>
      <c r="Q60">
        <f t="shared" si="5"/>
        <v>43</v>
      </c>
      <c r="R60">
        <f t="shared" si="6"/>
        <v>40</v>
      </c>
      <c r="S60">
        <f t="shared" si="7"/>
        <v>12</v>
      </c>
      <c r="T60">
        <f t="shared" si="8"/>
        <v>109</v>
      </c>
      <c r="U60">
        <f t="shared" si="9"/>
        <v>116</v>
      </c>
      <c r="V60">
        <f t="shared" si="10"/>
        <v>77</v>
      </c>
      <c r="W60">
        <f t="shared" si="11"/>
        <v>40</v>
      </c>
      <c r="X60">
        <f t="shared" si="12"/>
        <v>120</v>
      </c>
      <c r="Y60">
        <f t="shared" si="13"/>
        <v>66</v>
      </c>
      <c r="Z60">
        <f t="shared" si="2"/>
        <v>1000000</v>
      </c>
      <c r="AA60">
        <f t="shared" si="3"/>
        <v>999837.3</v>
      </c>
      <c r="AF60" s="12" t="s">
        <v>1061</v>
      </c>
      <c r="AG60" s="13">
        <v>129</v>
      </c>
      <c r="AH60" s="13">
        <v>100</v>
      </c>
      <c r="AI60" s="13">
        <v>106</v>
      </c>
      <c r="AJ60" s="13">
        <v>86</v>
      </c>
      <c r="AK60" s="13">
        <v>1</v>
      </c>
      <c r="AL60" s="13">
        <v>128</v>
      </c>
      <c r="AM60" s="13">
        <v>112</v>
      </c>
      <c r="AN60" s="13">
        <v>111</v>
      </c>
      <c r="AO60" s="13">
        <v>120</v>
      </c>
      <c r="AP60" s="13">
        <v>37</v>
      </c>
      <c r="AQ60" s="13">
        <v>1000000</v>
      </c>
    </row>
    <row r="61" spans="1:43" ht="15" thickBot="1" x14ac:dyDescent="0.35">
      <c r="A61">
        <v>70052902</v>
      </c>
      <c r="B61" t="s">
        <v>58</v>
      </c>
      <c r="C61">
        <v>24</v>
      </c>
      <c r="D61">
        <v>7</v>
      </c>
      <c r="E61">
        <v>10</v>
      </c>
      <c r="F61">
        <v>14</v>
      </c>
      <c r="G61">
        <v>8</v>
      </c>
      <c r="H61">
        <v>9</v>
      </c>
      <c r="I61">
        <v>11</v>
      </c>
      <c r="J61">
        <v>15</v>
      </c>
      <c r="K61">
        <v>10</v>
      </c>
      <c r="L61">
        <v>9</v>
      </c>
      <c r="M61">
        <v>10</v>
      </c>
      <c r="N61">
        <v>1000000</v>
      </c>
      <c r="P61">
        <f t="shared" si="4"/>
        <v>123</v>
      </c>
      <c r="Q61">
        <f t="shared" si="5"/>
        <v>71</v>
      </c>
      <c r="R61">
        <f t="shared" si="6"/>
        <v>25</v>
      </c>
      <c r="S61">
        <f t="shared" si="7"/>
        <v>104</v>
      </c>
      <c r="T61">
        <f t="shared" si="8"/>
        <v>63</v>
      </c>
      <c r="U61">
        <f t="shared" si="9"/>
        <v>61</v>
      </c>
      <c r="V61">
        <f t="shared" si="10"/>
        <v>10</v>
      </c>
      <c r="W61">
        <f t="shared" si="11"/>
        <v>86</v>
      </c>
      <c r="X61">
        <f t="shared" si="12"/>
        <v>112</v>
      </c>
      <c r="Y61">
        <f t="shared" si="13"/>
        <v>95</v>
      </c>
      <c r="Z61">
        <f t="shared" si="2"/>
        <v>1000000</v>
      </c>
      <c r="AA61">
        <f t="shared" si="3"/>
        <v>999740.8</v>
      </c>
      <c r="AF61" s="12" t="s">
        <v>1062</v>
      </c>
      <c r="AG61" s="13">
        <v>107</v>
      </c>
      <c r="AH61" s="13">
        <v>71</v>
      </c>
      <c r="AI61" s="13">
        <v>71</v>
      </c>
      <c r="AJ61" s="13">
        <v>86</v>
      </c>
      <c r="AK61" s="13">
        <v>63</v>
      </c>
      <c r="AL61" s="13">
        <v>74</v>
      </c>
      <c r="AM61" s="13">
        <v>105</v>
      </c>
      <c r="AN61" s="13">
        <v>21</v>
      </c>
      <c r="AO61" s="13">
        <v>120</v>
      </c>
      <c r="AP61" s="13">
        <v>66</v>
      </c>
      <c r="AQ61" s="13">
        <v>1000000</v>
      </c>
    </row>
    <row r="62" spans="1:43" ht="15" thickBot="1" x14ac:dyDescent="0.35">
      <c r="A62">
        <v>70052963</v>
      </c>
      <c r="B62" t="s">
        <v>59</v>
      </c>
      <c r="C62">
        <v>23</v>
      </c>
      <c r="D62">
        <v>14</v>
      </c>
      <c r="E62">
        <v>11</v>
      </c>
      <c r="F62">
        <v>11</v>
      </c>
      <c r="G62">
        <v>11</v>
      </c>
      <c r="H62">
        <v>13</v>
      </c>
      <c r="I62">
        <v>15</v>
      </c>
      <c r="J62">
        <v>11</v>
      </c>
      <c r="K62">
        <v>12</v>
      </c>
      <c r="L62">
        <v>12</v>
      </c>
      <c r="M62">
        <v>10</v>
      </c>
      <c r="N62">
        <v>1000000</v>
      </c>
      <c r="P62">
        <f t="shared" si="4"/>
        <v>3</v>
      </c>
      <c r="Q62">
        <f t="shared" si="5"/>
        <v>43</v>
      </c>
      <c r="R62">
        <f t="shared" si="6"/>
        <v>71</v>
      </c>
      <c r="S62">
        <f t="shared" si="7"/>
        <v>45</v>
      </c>
      <c r="T62">
        <f t="shared" si="8"/>
        <v>4</v>
      </c>
      <c r="U62">
        <f t="shared" si="9"/>
        <v>12</v>
      </c>
      <c r="V62">
        <f t="shared" si="10"/>
        <v>77</v>
      </c>
      <c r="W62">
        <f t="shared" si="11"/>
        <v>40</v>
      </c>
      <c r="X62">
        <f t="shared" si="12"/>
        <v>38</v>
      </c>
      <c r="Y62">
        <f t="shared" si="13"/>
        <v>95</v>
      </c>
      <c r="Z62">
        <f t="shared" si="2"/>
        <v>1000000</v>
      </c>
      <c r="AA62">
        <f t="shared" si="3"/>
        <v>1000203.7</v>
      </c>
      <c r="AF62" s="12" t="s">
        <v>1063</v>
      </c>
      <c r="AG62" s="13">
        <v>41</v>
      </c>
      <c r="AH62" s="13">
        <v>71</v>
      </c>
      <c r="AI62" s="13">
        <v>56</v>
      </c>
      <c r="AJ62" s="13">
        <v>86</v>
      </c>
      <c r="AK62" s="13">
        <v>41</v>
      </c>
      <c r="AL62" s="13">
        <v>12</v>
      </c>
      <c r="AM62" s="13">
        <v>35</v>
      </c>
      <c r="AN62" s="13">
        <v>40</v>
      </c>
      <c r="AO62" s="13">
        <v>38</v>
      </c>
      <c r="AP62" s="13">
        <v>37</v>
      </c>
      <c r="AQ62" s="13">
        <v>1000000</v>
      </c>
    </row>
    <row r="63" spans="1:43" ht="15" thickBot="1" x14ac:dyDescent="0.35">
      <c r="A63">
        <v>70053356</v>
      </c>
      <c r="B63" t="s">
        <v>60</v>
      </c>
      <c r="C63">
        <v>25</v>
      </c>
      <c r="D63">
        <v>13</v>
      </c>
      <c r="E63">
        <v>12</v>
      </c>
      <c r="F63">
        <v>13</v>
      </c>
      <c r="G63">
        <v>12</v>
      </c>
      <c r="H63">
        <v>11</v>
      </c>
      <c r="I63">
        <v>14</v>
      </c>
      <c r="J63">
        <v>15</v>
      </c>
      <c r="K63">
        <v>12</v>
      </c>
      <c r="L63">
        <v>14</v>
      </c>
      <c r="M63">
        <v>10</v>
      </c>
      <c r="N63">
        <v>1000000</v>
      </c>
      <c r="P63">
        <f t="shared" si="4"/>
        <v>9</v>
      </c>
      <c r="Q63">
        <f t="shared" si="5"/>
        <v>22</v>
      </c>
      <c r="R63">
        <f t="shared" si="6"/>
        <v>40</v>
      </c>
      <c r="S63">
        <f t="shared" si="7"/>
        <v>22</v>
      </c>
      <c r="T63">
        <f t="shared" si="8"/>
        <v>24</v>
      </c>
      <c r="U63">
        <f t="shared" si="9"/>
        <v>19</v>
      </c>
      <c r="V63">
        <f t="shared" si="10"/>
        <v>10</v>
      </c>
      <c r="W63">
        <f t="shared" si="11"/>
        <v>40</v>
      </c>
      <c r="X63">
        <f t="shared" si="12"/>
        <v>12</v>
      </c>
      <c r="Y63">
        <f t="shared" si="13"/>
        <v>95</v>
      </c>
      <c r="Z63">
        <f t="shared" si="2"/>
        <v>1000000</v>
      </c>
      <c r="AA63">
        <f t="shared" si="3"/>
        <v>1000274.2</v>
      </c>
      <c r="AF63" s="12" t="s">
        <v>1064</v>
      </c>
      <c r="AG63" s="13">
        <v>64</v>
      </c>
      <c r="AH63" s="13">
        <v>43</v>
      </c>
      <c r="AI63" s="13">
        <v>9</v>
      </c>
      <c r="AJ63" s="13">
        <v>104</v>
      </c>
      <c r="AK63" s="13">
        <v>109</v>
      </c>
      <c r="AL63" s="13">
        <v>37</v>
      </c>
      <c r="AM63" s="13">
        <v>23</v>
      </c>
      <c r="AN63" s="13">
        <v>12</v>
      </c>
      <c r="AO63" s="13">
        <v>38</v>
      </c>
      <c r="AP63" s="13">
        <v>2</v>
      </c>
      <c r="AQ63" s="13">
        <v>1000000</v>
      </c>
    </row>
    <row r="64" spans="1:43" ht="15" thickBot="1" x14ac:dyDescent="0.35">
      <c r="A64">
        <v>70055612</v>
      </c>
      <c r="B64" t="s">
        <v>61</v>
      </c>
      <c r="C64">
        <v>24</v>
      </c>
      <c r="D64">
        <v>11</v>
      </c>
      <c r="E64">
        <v>13</v>
      </c>
      <c r="F64">
        <v>15</v>
      </c>
      <c r="G64">
        <v>13</v>
      </c>
      <c r="H64">
        <v>10</v>
      </c>
      <c r="I64">
        <v>12</v>
      </c>
      <c r="J64">
        <v>12</v>
      </c>
      <c r="K64">
        <v>13</v>
      </c>
      <c r="L64">
        <v>12</v>
      </c>
      <c r="M64">
        <v>13</v>
      </c>
      <c r="N64">
        <v>1000000</v>
      </c>
      <c r="P64">
        <f t="shared" si="4"/>
        <v>41</v>
      </c>
      <c r="Q64">
        <f t="shared" si="5"/>
        <v>11</v>
      </c>
      <c r="R64">
        <f t="shared" si="6"/>
        <v>13</v>
      </c>
      <c r="S64">
        <f t="shared" si="7"/>
        <v>12</v>
      </c>
      <c r="T64">
        <f t="shared" si="8"/>
        <v>41</v>
      </c>
      <c r="U64">
        <f t="shared" si="9"/>
        <v>37</v>
      </c>
      <c r="V64">
        <f t="shared" si="10"/>
        <v>52</v>
      </c>
      <c r="W64">
        <f t="shared" si="11"/>
        <v>21</v>
      </c>
      <c r="X64">
        <f t="shared" si="12"/>
        <v>38</v>
      </c>
      <c r="Y64">
        <f t="shared" si="13"/>
        <v>18</v>
      </c>
      <c r="Z64">
        <f t="shared" si="2"/>
        <v>1000000</v>
      </c>
      <c r="AA64">
        <f t="shared" si="3"/>
        <v>1000298.2</v>
      </c>
      <c r="AF64" s="12" t="s">
        <v>1065</v>
      </c>
      <c r="AG64" s="13">
        <v>107</v>
      </c>
      <c r="AH64" s="13">
        <v>43</v>
      </c>
      <c r="AI64" s="13">
        <v>40</v>
      </c>
      <c r="AJ64" s="13">
        <v>12</v>
      </c>
      <c r="AK64" s="13">
        <v>109</v>
      </c>
      <c r="AL64" s="13">
        <v>116</v>
      </c>
      <c r="AM64" s="13">
        <v>77</v>
      </c>
      <c r="AN64" s="13">
        <v>40</v>
      </c>
      <c r="AO64" s="13">
        <v>120</v>
      </c>
      <c r="AP64" s="13">
        <v>66</v>
      </c>
      <c r="AQ64" s="13">
        <v>1000000</v>
      </c>
    </row>
    <row r="65" spans="1:43" ht="15" thickBot="1" x14ac:dyDescent="0.35">
      <c r="A65">
        <v>70055659</v>
      </c>
      <c r="B65" t="s">
        <v>62</v>
      </c>
      <c r="C65">
        <v>24</v>
      </c>
      <c r="D65">
        <v>11</v>
      </c>
      <c r="E65">
        <v>10</v>
      </c>
      <c r="F65">
        <v>11</v>
      </c>
      <c r="G65">
        <v>11</v>
      </c>
      <c r="H65">
        <v>11</v>
      </c>
      <c r="I65">
        <v>12</v>
      </c>
      <c r="J65">
        <v>9</v>
      </c>
      <c r="K65">
        <v>13</v>
      </c>
      <c r="L65">
        <v>11</v>
      </c>
      <c r="M65">
        <v>12</v>
      </c>
      <c r="N65">
        <v>1000000</v>
      </c>
      <c r="P65">
        <f t="shared" si="4"/>
        <v>41</v>
      </c>
      <c r="Q65">
        <f t="shared" si="5"/>
        <v>71</v>
      </c>
      <c r="R65">
        <f t="shared" si="6"/>
        <v>71</v>
      </c>
      <c r="S65">
        <f t="shared" si="7"/>
        <v>45</v>
      </c>
      <c r="T65">
        <f t="shared" si="8"/>
        <v>24</v>
      </c>
      <c r="U65">
        <f t="shared" si="9"/>
        <v>37</v>
      </c>
      <c r="V65">
        <f t="shared" si="10"/>
        <v>105</v>
      </c>
      <c r="W65">
        <f t="shared" si="11"/>
        <v>21</v>
      </c>
      <c r="X65">
        <f t="shared" si="12"/>
        <v>68</v>
      </c>
      <c r="Y65">
        <f t="shared" si="13"/>
        <v>37</v>
      </c>
      <c r="Z65">
        <f t="shared" si="2"/>
        <v>1000000</v>
      </c>
      <c r="AA65">
        <f t="shared" si="3"/>
        <v>1000047.2</v>
      </c>
      <c r="AF65" s="12" t="s">
        <v>1066</v>
      </c>
      <c r="AG65" s="13">
        <v>123</v>
      </c>
      <c r="AH65" s="13">
        <v>71</v>
      </c>
      <c r="AI65" s="13">
        <v>25</v>
      </c>
      <c r="AJ65" s="13">
        <v>104</v>
      </c>
      <c r="AK65" s="13">
        <v>63</v>
      </c>
      <c r="AL65" s="13">
        <v>61</v>
      </c>
      <c r="AM65" s="13">
        <v>10</v>
      </c>
      <c r="AN65" s="13">
        <v>86</v>
      </c>
      <c r="AO65" s="13">
        <v>112</v>
      </c>
      <c r="AP65" s="13">
        <v>95</v>
      </c>
      <c r="AQ65" s="13">
        <v>1000000</v>
      </c>
    </row>
    <row r="66" spans="1:43" ht="15" thickBot="1" x14ac:dyDescent="0.35">
      <c r="A66">
        <v>70056040</v>
      </c>
      <c r="B66" t="s">
        <v>63</v>
      </c>
      <c r="C66">
        <v>24</v>
      </c>
      <c r="D66">
        <v>10</v>
      </c>
      <c r="E66">
        <v>8</v>
      </c>
      <c r="F66">
        <v>8</v>
      </c>
      <c r="G66">
        <v>10</v>
      </c>
      <c r="H66">
        <v>7</v>
      </c>
      <c r="I66">
        <v>12</v>
      </c>
      <c r="J66">
        <v>9</v>
      </c>
      <c r="K66">
        <v>12</v>
      </c>
      <c r="L66">
        <v>11</v>
      </c>
      <c r="M66">
        <v>11</v>
      </c>
      <c r="N66">
        <v>1000000</v>
      </c>
      <c r="P66">
        <f t="shared" si="4"/>
        <v>64</v>
      </c>
      <c r="Q66">
        <f t="shared" si="5"/>
        <v>115</v>
      </c>
      <c r="R66">
        <f t="shared" si="6"/>
        <v>106</v>
      </c>
      <c r="S66">
        <f t="shared" si="7"/>
        <v>64</v>
      </c>
      <c r="T66">
        <f t="shared" si="8"/>
        <v>109</v>
      </c>
      <c r="U66">
        <f t="shared" si="9"/>
        <v>37</v>
      </c>
      <c r="V66">
        <f t="shared" si="10"/>
        <v>105</v>
      </c>
      <c r="W66">
        <f t="shared" si="11"/>
        <v>40</v>
      </c>
      <c r="X66">
        <f t="shared" si="12"/>
        <v>68</v>
      </c>
      <c r="Y66">
        <f t="shared" si="13"/>
        <v>66</v>
      </c>
      <c r="Z66">
        <f t="shared" si="2"/>
        <v>1000000</v>
      </c>
      <c r="AA66">
        <f t="shared" si="3"/>
        <v>999793.3</v>
      </c>
      <c r="AF66" s="12" t="s">
        <v>1067</v>
      </c>
      <c r="AG66" s="13">
        <v>3</v>
      </c>
      <c r="AH66" s="13">
        <v>43</v>
      </c>
      <c r="AI66" s="13">
        <v>71</v>
      </c>
      <c r="AJ66" s="13">
        <v>45</v>
      </c>
      <c r="AK66" s="13">
        <v>4</v>
      </c>
      <c r="AL66" s="13">
        <v>12</v>
      </c>
      <c r="AM66" s="13">
        <v>77</v>
      </c>
      <c r="AN66" s="13">
        <v>40</v>
      </c>
      <c r="AO66" s="13">
        <v>38</v>
      </c>
      <c r="AP66" s="13">
        <v>95</v>
      </c>
      <c r="AQ66" s="13">
        <v>1000000</v>
      </c>
    </row>
    <row r="67" spans="1:43" ht="15" thickBot="1" x14ac:dyDescent="0.35">
      <c r="A67">
        <v>70056560</v>
      </c>
      <c r="B67" t="s">
        <v>64</v>
      </c>
      <c r="C67">
        <v>23</v>
      </c>
      <c r="D67">
        <v>14</v>
      </c>
      <c r="E67">
        <v>11</v>
      </c>
      <c r="F67">
        <v>12</v>
      </c>
      <c r="G67">
        <v>14</v>
      </c>
      <c r="H67">
        <v>10</v>
      </c>
      <c r="I67">
        <v>12</v>
      </c>
      <c r="J67">
        <v>13</v>
      </c>
      <c r="K67">
        <v>10</v>
      </c>
      <c r="L67">
        <v>13</v>
      </c>
      <c r="M67">
        <v>12</v>
      </c>
      <c r="N67">
        <v>1000000</v>
      </c>
      <c r="P67">
        <f t="shared" si="4"/>
        <v>3</v>
      </c>
      <c r="Q67">
        <f t="shared" si="5"/>
        <v>43</v>
      </c>
      <c r="R67">
        <f t="shared" si="6"/>
        <v>56</v>
      </c>
      <c r="S67">
        <f t="shared" si="7"/>
        <v>5</v>
      </c>
      <c r="T67">
        <f t="shared" si="8"/>
        <v>41</v>
      </c>
      <c r="U67">
        <f t="shared" si="9"/>
        <v>37</v>
      </c>
      <c r="V67">
        <f t="shared" si="10"/>
        <v>35</v>
      </c>
      <c r="W67">
        <f t="shared" si="11"/>
        <v>86</v>
      </c>
      <c r="X67">
        <f t="shared" si="12"/>
        <v>20</v>
      </c>
      <c r="Y67">
        <f t="shared" si="13"/>
        <v>37</v>
      </c>
      <c r="Z67">
        <f t="shared" si="2"/>
        <v>1000000</v>
      </c>
      <c r="AA67">
        <f t="shared" si="3"/>
        <v>1000268.7</v>
      </c>
      <c r="AF67" s="12" t="s">
        <v>1068</v>
      </c>
      <c r="AG67" s="13">
        <v>9</v>
      </c>
      <c r="AH67" s="13">
        <v>22</v>
      </c>
      <c r="AI67" s="13">
        <v>40</v>
      </c>
      <c r="AJ67" s="13">
        <v>22</v>
      </c>
      <c r="AK67" s="13">
        <v>24</v>
      </c>
      <c r="AL67" s="13">
        <v>19</v>
      </c>
      <c r="AM67" s="13">
        <v>10</v>
      </c>
      <c r="AN67" s="13">
        <v>40</v>
      </c>
      <c r="AO67" s="13">
        <v>12</v>
      </c>
      <c r="AP67" s="13">
        <v>95</v>
      </c>
      <c r="AQ67" s="13">
        <v>1000000</v>
      </c>
    </row>
    <row r="68" spans="1:43" ht="15" thickBot="1" x14ac:dyDescent="0.35">
      <c r="A68">
        <v>70056719</v>
      </c>
      <c r="B68" t="s">
        <v>65</v>
      </c>
      <c r="C68">
        <v>22</v>
      </c>
      <c r="D68">
        <v>9</v>
      </c>
      <c r="E68">
        <v>13</v>
      </c>
      <c r="F68">
        <v>10</v>
      </c>
      <c r="G68">
        <v>12</v>
      </c>
      <c r="H68">
        <v>9</v>
      </c>
      <c r="I68">
        <v>8</v>
      </c>
      <c r="J68">
        <v>10</v>
      </c>
      <c r="K68">
        <v>12</v>
      </c>
      <c r="L68">
        <v>10</v>
      </c>
      <c r="M68">
        <v>11</v>
      </c>
      <c r="N68">
        <v>1000000</v>
      </c>
      <c r="P68">
        <f t="shared" si="4"/>
        <v>90</v>
      </c>
      <c r="Q68">
        <f t="shared" si="5"/>
        <v>11</v>
      </c>
      <c r="R68">
        <f t="shared" si="6"/>
        <v>82</v>
      </c>
      <c r="S68">
        <f t="shared" si="7"/>
        <v>22</v>
      </c>
      <c r="T68">
        <f t="shared" si="8"/>
        <v>63</v>
      </c>
      <c r="U68">
        <f t="shared" si="9"/>
        <v>107</v>
      </c>
      <c r="V68">
        <f t="shared" si="10"/>
        <v>89</v>
      </c>
      <c r="W68">
        <f t="shared" si="11"/>
        <v>40</v>
      </c>
      <c r="X68">
        <f t="shared" si="12"/>
        <v>85</v>
      </c>
      <c r="Y68">
        <f t="shared" si="13"/>
        <v>66</v>
      </c>
      <c r="Z68">
        <f t="shared" ref="Z68:Z131" si="14">N68</f>
        <v>1000000</v>
      </c>
      <c r="AA68">
        <f t="shared" ref="AA68:AA131" si="15">AQ465</f>
        <v>999912.3</v>
      </c>
      <c r="AF68" s="12" t="s">
        <v>1069</v>
      </c>
      <c r="AG68" s="13">
        <v>41</v>
      </c>
      <c r="AH68" s="13">
        <v>11</v>
      </c>
      <c r="AI68" s="13">
        <v>13</v>
      </c>
      <c r="AJ68" s="13">
        <v>12</v>
      </c>
      <c r="AK68" s="13">
        <v>41</v>
      </c>
      <c r="AL68" s="13">
        <v>37</v>
      </c>
      <c r="AM68" s="13">
        <v>52</v>
      </c>
      <c r="AN68" s="13">
        <v>21</v>
      </c>
      <c r="AO68" s="13">
        <v>38</v>
      </c>
      <c r="AP68" s="13">
        <v>18</v>
      </c>
      <c r="AQ68" s="13">
        <v>1000000</v>
      </c>
    </row>
    <row r="69" spans="1:43" ht="15" thickBot="1" x14ac:dyDescent="0.35">
      <c r="A69">
        <v>70056729</v>
      </c>
      <c r="B69" t="s">
        <v>66</v>
      </c>
      <c r="C69">
        <v>25</v>
      </c>
      <c r="D69">
        <v>11</v>
      </c>
      <c r="E69">
        <v>10</v>
      </c>
      <c r="F69">
        <v>8</v>
      </c>
      <c r="G69">
        <v>11</v>
      </c>
      <c r="H69">
        <v>9</v>
      </c>
      <c r="I69">
        <v>11</v>
      </c>
      <c r="J69">
        <v>5</v>
      </c>
      <c r="K69">
        <v>10</v>
      </c>
      <c r="L69">
        <v>11</v>
      </c>
      <c r="M69">
        <v>12</v>
      </c>
      <c r="N69">
        <v>1000000</v>
      </c>
      <c r="P69">
        <f t="shared" ref="P69:P132" si="16">RANK(D69,D$4:D$132,0)</f>
        <v>41</v>
      </c>
      <c r="Q69">
        <f t="shared" ref="Q69:Q132" si="17">RANK(E69,E$4:E$132,0)</f>
        <v>71</v>
      </c>
      <c r="R69">
        <f t="shared" ref="R69:R132" si="18">RANK(F69,F$4:F$132,0)</f>
        <v>106</v>
      </c>
      <c r="S69">
        <f t="shared" ref="S69:S132" si="19">RANK(G69,G$4:G$132,0)</f>
        <v>45</v>
      </c>
      <c r="T69">
        <f t="shared" ref="T69:T132" si="20">RANK(H69,H$4:H$132,0)</f>
        <v>63</v>
      </c>
      <c r="U69">
        <f t="shared" ref="U69:U132" si="21">RANK(I69,I$4:I$132,0)</f>
        <v>61</v>
      </c>
      <c r="V69">
        <f t="shared" ref="V69:V132" si="22">RANK(J69,J$4:J$132,0)</f>
        <v>126</v>
      </c>
      <c r="W69">
        <f t="shared" ref="W69:W132" si="23">RANK(K69,K$4:K$132,0)</f>
        <v>86</v>
      </c>
      <c r="X69">
        <f t="shared" ref="X69:X132" si="24">RANK(L69,L$4:L$132,0)</f>
        <v>68</v>
      </c>
      <c r="Y69">
        <f t="shared" ref="Y69:Y132" si="25">RANK(M69,M$4:M$132,0)</f>
        <v>37</v>
      </c>
      <c r="Z69">
        <f t="shared" si="14"/>
        <v>1000000</v>
      </c>
      <c r="AA69">
        <f t="shared" si="15"/>
        <v>999863.3</v>
      </c>
      <c r="AF69" s="12" t="s">
        <v>1070</v>
      </c>
      <c r="AG69" s="13">
        <v>41</v>
      </c>
      <c r="AH69" s="13">
        <v>71</v>
      </c>
      <c r="AI69" s="13">
        <v>71</v>
      </c>
      <c r="AJ69" s="13">
        <v>45</v>
      </c>
      <c r="AK69" s="13">
        <v>24</v>
      </c>
      <c r="AL69" s="13">
        <v>37</v>
      </c>
      <c r="AM69" s="13">
        <v>105</v>
      </c>
      <c r="AN69" s="13">
        <v>21</v>
      </c>
      <c r="AO69" s="13">
        <v>68</v>
      </c>
      <c r="AP69" s="13">
        <v>37</v>
      </c>
      <c r="AQ69" s="13">
        <v>1000000</v>
      </c>
    </row>
    <row r="70" spans="1:43" ht="15" thickBot="1" x14ac:dyDescent="0.35">
      <c r="A70">
        <v>70056874</v>
      </c>
      <c r="B70" t="s">
        <v>67</v>
      </c>
      <c r="C70">
        <v>26</v>
      </c>
      <c r="D70">
        <v>10</v>
      </c>
      <c r="E70">
        <v>14</v>
      </c>
      <c r="F70">
        <v>15</v>
      </c>
      <c r="G70">
        <v>9</v>
      </c>
      <c r="H70">
        <v>10</v>
      </c>
      <c r="I70">
        <v>13</v>
      </c>
      <c r="J70">
        <v>10</v>
      </c>
      <c r="K70">
        <v>12</v>
      </c>
      <c r="L70">
        <v>10</v>
      </c>
      <c r="M70">
        <v>12</v>
      </c>
      <c r="N70">
        <v>1000000</v>
      </c>
      <c r="P70">
        <f t="shared" si="16"/>
        <v>64</v>
      </c>
      <c r="Q70">
        <f t="shared" si="17"/>
        <v>4</v>
      </c>
      <c r="R70">
        <f t="shared" si="18"/>
        <v>13</v>
      </c>
      <c r="S70">
        <f t="shared" si="19"/>
        <v>86</v>
      </c>
      <c r="T70">
        <f t="shared" si="20"/>
        <v>41</v>
      </c>
      <c r="U70">
        <f t="shared" si="21"/>
        <v>27</v>
      </c>
      <c r="V70">
        <f t="shared" si="22"/>
        <v>89</v>
      </c>
      <c r="W70">
        <f t="shared" si="23"/>
        <v>40</v>
      </c>
      <c r="X70">
        <f t="shared" si="24"/>
        <v>85</v>
      </c>
      <c r="Y70">
        <f t="shared" si="25"/>
        <v>37</v>
      </c>
      <c r="Z70">
        <f t="shared" si="14"/>
        <v>1000000</v>
      </c>
      <c r="AA70">
        <f t="shared" si="15"/>
        <v>1000096.2</v>
      </c>
      <c r="AF70" s="12" t="s">
        <v>1071</v>
      </c>
      <c r="AG70" s="13">
        <v>64</v>
      </c>
      <c r="AH70" s="13">
        <v>115</v>
      </c>
      <c r="AI70" s="13">
        <v>106</v>
      </c>
      <c r="AJ70" s="13">
        <v>64</v>
      </c>
      <c r="AK70" s="13">
        <v>109</v>
      </c>
      <c r="AL70" s="13">
        <v>37</v>
      </c>
      <c r="AM70" s="13">
        <v>105</v>
      </c>
      <c r="AN70" s="13">
        <v>40</v>
      </c>
      <c r="AO70" s="13">
        <v>68</v>
      </c>
      <c r="AP70" s="13">
        <v>66</v>
      </c>
      <c r="AQ70" s="13">
        <v>1000000</v>
      </c>
    </row>
    <row r="71" spans="1:43" ht="15" thickBot="1" x14ac:dyDescent="0.35">
      <c r="A71">
        <v>70057322</v>
      </c>
      <c r="B71" t="s">
        <v>68</v>
      </c>
      <c r="C71">
        <v>25</v>
      </c>
      <c r="D71">
        <v>11</v>
      </c>
      <c r="E71">
        <v>8</v>
      </c>
      <c r="F71">
        <v>12</v>
      </c>
      <c r="G71">
        <v>9</v>
      </c>
      <c r="H71">
        <v>8</v>
      </c>
      <c r="I71">
        <v>10</v>
      </c>
      <c r="J71">
        <v>10</v>
      </c>
      <c r="K71">
        <v>12</v>
      </c>
      <c r="L71">
        <v>10</v>
      </c>
      <c r="M71">
        <v>10</v>
      </c>
      <c r="N71">
        <v>1000000</v>
      </c>
      <c r="P71">
        <f t="shared" si="16"/>
        <v>41</v>
      </c>
      <c r="Q71">
        <f t="shared" si="17"/>
        <v>115</v>
      </c>
      <c r="R71">
        <f t="shared" si="18"/>
        <v>56</v>
      </c>
      <c r="S71">
        <f t="shared" si="19"/>
        <v>86</v>
      </c>
      <c r="T71">
        <f t="shared" si="20"/>
        <v>88</v>
      </c>
      <c r="U71">
        <f t="shared" si="21"/>
        <v>74</v>
      </c>
      <c r="V71">
        <f t="shared" si="22"/>
        <v>89</v>
      </c>
      <c r="W71">
        <f t="shared" si="23"/>
        <v>40</v>
      </c>
      <c r="X71">
        <f t="shared" si="24"/>
        <v>85</v>
      </c>
      <c r="Y71">
        <f t="shared" si="25"/>
        <v>95</v>
      </c>
      <c r="Z71">
        <f t="shared" si="14"/>
        <v>1000000</v>
      </c>
      <c r="AA71">
        <f t="shared" si="15"/>
        <v>999798.3</v>
      </c>
      <c r="AF71" s="12" t="s">
        <v>1072</v>
      </c>
      <c r="AG71" s="13">
        <v>3</v>
      </c>
      <c r="AH71" s="13">
        <v>43</v>
      </c>
      <c r="AI71" s="13">
        <v>56</v>
      </c>
      <c r="AJ71" s="13">
        <v>5</v>
      </c>
      <c r="AK71" s="13">
        <v>41</v>
      </c>
      <c r="AL71" s="13">
        <v>37</v>
      </c>
      <c r="AM71" s="13">
        <v>35</v>
      </c>
      <c r="AN71" s="13">
        <v>86</v>
      </c>
      <c r="AO71" s="13">
        <v>20</v>
      </c>
      <c r="AP71" s="13">
        <v>37</v>
      </c>
      <c r="AQ71" s="13">
        <v>1000000</v>
      </c>
    </row>
    <row r="72" spans="1:43" ht="15" thickBot="1" x14ac:dyDescent="0.35">
      <c r="A72">
        <v>70057965</v>
      </c>
      <c r="B72" t="s">
        <v>69</v>
      </c>
      <c r="C72">
        <v>21</v>
      </c>
      <c r="D72">
        <v>7</v>
      </c>
      <c r="E72">
        <v>12</v>
      </c>
      <c r="F72">
        <v>14</v>
      </c>
      <c r="G72">
        <v>10</v>
      </c>
      <c r="H72">
        <v>7</v>
      </c>
      <c r="I72">
        <v>4</v>
      </c>
      <c r="J72">
        <v>11</v>
      </c>
      <c r="K72">
        <v>12</v>
      </c>
      <c r="L72">
        <v>11</v>
      </c>
      <c r="M72">
        <v>10</v>
      </c>
      <c r="N72">
        <v>1000000</v>
      </c>
      <c r="P72">
        <f t="shared" si="16"/>
        <v>123</v>
      </c>
      <c r="Q72">
        <f t="shared" si="17"/>
        <v>22</v>
      </c>
      <c r="R72">
        <f t="shared" si="18"/>
        <v>25</v>
      </c>
      <c r="S72">
        <f t="shared" si="19"/>
        <v>64</v>
      </c>
      <c r="T72">
        <f t="shared" si="20"/>
        <v>109</v>
      </c>
      <c r="U72">
        <f t="shared" si="21"/>
        <v>122</v>
      </c>
      <c r="V72">
        <f t="shared" si="22"/>
        <v>77</v>
      </c>
      <c r="W72">
        <f t="shared" si="23"/>
        <v>40</v>
      </c>
      <c r="X72">
        <f t="shared" si="24"/>
        <v>68</v>
      </c>
      <c r="Y72">
        <f t="shared" si="25"/>
        <v>95</v>
      </c>
      <c r="Z72">
        <f t="shared" si="14"/>
        <v>1000000</v>
      </c>
      <c r="AA72">
        <f t="shared" si="15"/>
        <v>999710.3</v>
      </c>
      <c r="AF72" s="12" t="s">
        <v>1073</v>
      </c>
      <c r="AG72" s="13">
        <v>90</v>
      </c>
      <c r="AH72" s="13">
        <v>11</v>
      </c>
      <c r="AI72" s="13">
        <v>82</v>
      </c>
      <c r="AJ72" s="13">
        <v>22</v>
      </c>
      <c r="AK72" s="13">
        <v>63</v>
      </c>
      <c r="AL72" s="13">
        <v>107</v>
      </c>
      <c r="AM72" s="13">
        <v>89</v>
      </c>
      <c r="AN72" s="13">
        <v>40</v>
      </c>
      <c r="AO72" s="13">
        <v>85</v>
      </c>
      <c r="AP72" s="13">
        <v>66</v>
      </c>
      <c r="AQ72" s="13">
        <v>1000000</v>
      </c>
    </row>
    <row r="73" spans="1:43" ht="15" thickBot="1" x14ac:dyDescent="0.35">
      <c r="A73">
        <v>70058740</v>
      </c>
      <c r="B73" t="s">
        <v>70</v>
      </c>
      <c r="C73">
        <v>23</v>
      </c>
      <c r="D73">
        <v>13</v>
      </c>
      <c r="E73">
        <v>11</v>
      </c>
      <c r="F73">
        <v>8</v>
      </c>
      <c r="G73">
        <v>12</v>
      </c>
      <c r="H73">
        <v>12</v>
      </c>
      <c r="I73">
        <v>10</v>
      </c>
      <c r="J73">
        <v>10</v>
      </c>
      <c r="K73">
        <v>11</v>
      </c>
      <c r="L73">
        <v>10</v>
      </c>
      <c r="M73">
        <v>11</v>
      </c>
      <c r="N73">
        <v>1000000</v>
      </c>
      <c r="P73">
        <f t="shared" si="16"/>
        <v>9</v>
      </c>
      <c r="Q73">
        <f t="shared" si="17"/>
        <v>43</v>
      </c>
      <c r="R73">
        <f t="shared" si="18"/>
        <v>106</v>
      </c>
      <c r="S73">
        <f t="shared" si="19"/>
        <v>22</v>
      </c>
      <c r="T73">
        <f t="shared" si="20"/>
        <v>12</v>
      </c>
      <c r="U73">
        <f t="shared" si="21"/>
        <v>74</v>
      </c>
      <c r="V73">
        <f t="shared" si="22"/>
        <v>89</v>
      </c>
      <c r="W73">
        <f t="shared" si="23"/>
        <v>72</v>
      </c>
      <c r="X73">
        <f t="shared" si="24"/>
        <v>85</v>
      </c>
      <c r="Y73">
        <f t="shared" si="25"/>
        <v>66</v>
      </c>
      <c r="Z73">
        <f t="shared" si="14"/>
        <v>1000000</v>
      </c>
      <c r="AA73">
        <f t="shared" si="15"/>
        <v>999989.3</v>
      </c>
      <c r="AF73" s="12" t="s">
        <v>1074</v>
      </c>
      <c r="AG73" s="13">
        <v>41</v>
      </c>
      <c r="AH73" s="13">
        <v>71</v>
      </c>
      <c r="AI73" s="13">
        <v>106</v>
      </c>
      <c r="AJ73" s="13">
        <v>45</v>
      </c>
      <c r="AK73" s="13">
        <v>63</v>
      </c>
      <c r="AL73" s="13">
        <v>61</v>
      </c>
      <c r="AM73" s="13">
        <v>126</v>
      </c>
      <c r="AN73" s="13">
        <v>86</v>
      </c>
      <c r="AO73" s="13">
        <v>68</v>
      </c>
      <c r="AP73" s="13">
        <v>37</v>
      </c>
      <c r="AQ73" s="13">
        <v>1000000</v>
      </c>
    </row>
    <row r="74" spans="1:43" ht="15" thickBot="1" x14ac:dyDescent="0.35">
      <c r="A74">
        <v>70058759</v>
      </c>
      <c r="B74" t="s">
        <v>71</v>
      </c>
      <c r="C74">
        <v>26</v>
      </c>
      <c r="D74">
        <v>9</v>
      </c>
      <c r="E74">
        <v>9</v>
      </c>
      <c r="F74">
        <v>10</v>
      </c>
      <c r="G74">
        <v>14</v>
      </c>
      <c r="H74">
        <v>8</v>
      </c>
      <c r="I74">
        <v>12</v>
      </c>
      <c r="J74">
        <v>14</v>
      </c>
      <c r="K74">
        <v>13</v>
      </c>
      <c r="L74">
        <v>12</v>
      </c>
      <c r="M74">
        <v>10</v>
      </c>
      <c r="N74">
        <v>1000000</v>
      </c>
      <c r="P74">
        <f t="shared" si="16"/>
        <v>90</v>
      </c>
      <c r="Q74">
        <f t="shared" si="17"/>
        <v>100</v>
      </c>
      <c r="R74">
        <f t="shared" si="18"/>
        <v>82</v>
      </c>
      <c r="S74">
        <f t="shared" si="19"/>
        <v>5</v>
      </c>
      <c r="T74">
        <f t="shared" si="20"/>
        <v>88</v>
      </c>
      <c r="U74">
        <f t="shared" si="21"/>
        <v>37</v>
      </c>
      <c r="V74">
        <f t="shared" si="22"/>
        <v>23</v>
      </c>
      <c r="W74">
        <f t="shared" si="23"/>
        <v>21</v>
      </c>
      <c r="X74">
        <f t="shared" si="24"/>
        <v>38</v>
      </c>
      <c r="Y74">
        <f t="shared" si="25"/>
        <v>95</v>
      </c>
      <c r="Z74">
        <f t="shared" si="14"/>
        <v>1000000</v>
      </c>
      <c r="AA74">
        <f t="shared" si="15"/>
        <v>1000020.7</v>
      </c>
      <c r="AF74" s="12" t="s">
        <v>1075</v>
      </c>
      <c r="AG74" s="13">
        <v>64</v>
      </c>
      <c r="AH74" s="13">
        <v>4</v>
      </c>
      <c r="AI74" s="13">
        <v>13</v>
      </c>
      <c r="AJ74" s="13">
        <v>86</v>
      </c>
      <c r="AK74" s="13">
        <v>41</v>
      </c>
      <c r="AL74" s="13">
        <v>27</v>
      </c>
      <c r="AM74" s="13">
        <v>89</v>
      </c>
      <c r="AN74" s="13">
        <v>40</v>
      </c>
      <c r="AO74" s="13">
        <v>85</v>
      </c>
      <c r="AP74" s="13">
        <v>37</v>
      </c>
      <c r="AQ74" s="13">
        <v>1000000</v>
      </c>
    </row>
    <row r="75" spans="1:43" ht="15" thickBot="1" x14ac:dyDescent="0.35">
      <c r="A75">
        <v>70062993</v>
      </c>
      <c r="B75" t="s">
        <v>72</v>
      </c>
      <c r="C75">
        <v>21</v>
      </c>
      <c r="D75">
        <v>12</v>
      </c>
      <c r="E75">
        <v>11</v>
      </c>
      <c r="F75">
        <v>12</v>
      </c>
      <c r="G75">
        <v>10</v>
      </c>
      <c r="H75">
        <v>10</v>
      </c>
      <c r="I75">
        <v>13</v>
      </c>
      <c r="J75">
        <v>12</v>
      </c>
      <c r="K75">
        <v>11</v>
      </c>
      <c r="L75">
        <v>10</v>
      </c>
      <c r="M75">
        <v>13</v>
      </c>
      <c r="N75">
        <v>1000000</v>
      </c>
      <c r="P75">
        <f t="shared" si="16"/>
        <v>28</v>
      </c>
      <c r="Q75">
        <f t="shared" si="17"/>
        <v>43</v>
      </c>
      <c r="R75">
        <f t="shared" si="18"/>
        <v>56</v>
      </c>
      <c r="S75">
        <f t="shared" si="19"/>
        <v>64</v>
      </c>
      <c r="T75">
        <f t="shared" si="20"/>
        <v>41</v>
      </c>
      <c r="U75">
        <f t="shared" si="21"/>
        <v>27</v>
      </c>
      <c r="V75">
        <f t="shared" si="22"/>
        <v>52</v>
      </c>
      <c r="W75">
        <f t="shared" si="23"/>
        <v>72</v>
      </c>
      <c r="X75">
        <f t="shared" si="24"/>
        <v>85</v>
      </c>
      <c r="Y75">
        <f t="shared" si="25"/>
        <v>18</v>
      </c>
      <c r="Z75">
        <f t="shared" si="14"/>
        <v>1000000</v>
      </c>
      <c r="AA75">
        <f t="shared" si="15"/>
        <v>1000081.2</v>
      </c>
      <c r="AF75" s="12" t="s">
        <v>1076</v>
      </c>
      <c r="AG75" s="13">
        <v>41</v>
      </c>
      <c r="AH75" s="13">
        <v>115</v>
      </c>
      <c r="AI75" s="13">
        <v>56</v>
      </c>
      <c r="AJ75" s="13">
        <v>86</v>
      </c>
      <c r="AK75" s="13">
        <v>88</v>
      </c>
      <c r="AL75" s="13">
        <v>74</v>
      </c>
      <c r="AM75" s="13">
        <v>89</v>
      </c>
      <c r="AN75" s="13">
        <v>40</v>
      </c>
      <c r="AO75" s="13">
        <v>85</v>
      </c>
      <c r="AP75" s="13">
        <v>95</v>
      </c>
      <c r="AQ75" s="13">
        <v>1000000</v>
      </c>
    </row>
    <row r="76" spans="1:43" ht="15" thickBot="1" x14ac:dyDescent="0.35">
      <c r="A76">
        <v>70063128</v>
      </c>
      <c r="B76" t="s">
        <v>73</v>
      </c>
      <c r="C76">
        <v>21</v>
      </c>
      <c r="D76">
        <v>10</v>
      </c>
      <c r="E76">
        <v>11</v>
      </c>
      <c r="F76">
        <v>14</v>
      </c>
      <c r="G76">
        <v>10</v>
      </c>
      <c r="H76">
        <v>8</v>
      </c>
      <c r="I76">
        <v>12</v>
      </c>
      <c r="J76">
        <v>13</v>
      </c>
      <c r="K76">
        <v>13</v>
      </c>
      <c r="L76">
        <v>12</v>
      </c>
      <c r="M76">
        <v>12</v>
      </c>
      <c r="N76">
        <v>1000000</v>
      </c>
      <c r="P76">
        <f t="shared" si="16"/>
        <v>64</v>
      </c>
      <c r="Q76">
        <f t="shared" si="17"/>
        <v>43</v>
      </c>
      <c r="R76">
        <f t="shared" si="18"/>
        <v>25</v>
      </c>
      <c r="S76">
        <f t="shared" si="19"/>
        <v>64</v>
      </c>
      <c r="T76">
        <f t="shared" si="20"/>
        <v>88</v>
      </c>
      <c r="U76">
        <f t="shared" si="21"/>
        <v>37</v>
      </c>
      <c r="V76">
        <f t="shared" si="22"/>
        <v>35</v>
      </c>
      <c r="W76">
        <f t="shared" si="23"/>
        <v>21</v>
      </c>
      <c r="X76">
        <f t="shared" si="24"/>
        <v>38</v>
      </c>
      <c r="Y76">
        <f t="shared" si="25"/>
        <v>37</v>
      </c>
      <c r="Z76">
        <f t="shared" si="14"/>
        <v>1000000</v>
      </c>
      <c r="AA76">
        <f t="shared" si="15"/>
        <v>1000115.2</v>
      </c>
      <c r="AF76" s="12" t="s">
        <v>1077</v>
      </c>
      <c r="AG76" s="13">
        <v>123</v>
      </c>
      <c r="AH76" s="13">
        <v>22</v>
      </c>
      <c r="AI76" s="13">
        <v>25</v>
      </c>
      <c r="AJ76" s="13">
        <v>64</v>
      </c>
      <c r="AK76" s="13">
        <v>109</v>
      </c>
      <c r="AL76" s="13">
        <v>122</v>
      </c>
      <c r="AM76" s="13">
        <v>77</v>
      </c>
      <c r="AN76" s="13">
        <v>40</v>
      </c>
      <c r="AO76" s="13">
        <v>68</v>
      </c>
      <c r="AP76" s="13">
        <v>95</v>
      </c>
      <c r="AQ76" s="13">
        <v>1000000</v>
      </c>
    </row>
    <row r="77" spans="1:43" ht="15" thickBot="1" x14ac:dyDescent="0.35">
      <c r="A77">
        <v>70063141</v>
      </c>
      <c r="B77" t="s">
        <v>74</v>
      </c>
      <c r="C77">
        <v>22</v>
      </c>
      <c r="D77">
        <v>12</v>
      </c>
      <c r="E77">
        <v>12</v>
      </c>
      <c r="F77">
        <v>13</v>
      </c>
      <c r="G77">
        <v>11</v>
      </c>
      <c r="H77">
        <v>13</v>
      </c>
      <c r="I77">
        <v>15</v>
      </c>
      <c r="J77">
        <v>14</v>
      </c>
      <c r="K77">
        <v>12</v>
      </c>
      <c r="L77">
        <v>13</v>
      </c>
      <c r="M77">
        <v>10</v>
      </c>
      <c r="N77">
        <v>1000000</v>
      </c>
      <c r="P77">
        <f t="shared" si="16"/>
        <v>28</v>
      </c>
      <c r="Q77">
        <f t="shared" si="17"/>
        <v>22</v>
      </c>
      <c r="R77">
        <f t="shared" si="18"/>
        <v>40</v>
      </c>
      <c r="S77">
        <f t="shared" si="19"/>
        <v>45</v>
      </c>
      <c r="T77">
        <f t="shared" si="20"/>
        <v>4</v>
      </c>
      <c r="U77">
        <f t="shared" si="21"/>
        <v>12</v>
      </c>
      <c r="V77">
        <f t="shared" si="22"/>
        <v>23</v>
      </c>
      <c r="W77">
        <f t="shared" si="23"/>
        <v>40</v>
      </c>
      <c r="X77">
        <f t="shared" si="24"/>
        <v>20</v>
      </c>
      <c r="Y77">
        <f t="shared" si="25"/>
        <v>95</v>
      </c>
      <c r="Z77">
        <f t="shared" si="14"/>
        <v>1000000</v>
      </c>
      <c r="AA77">
        <f t="shared" si="15"/>
        <v>1000270.7</v>
      </c>
      <c r="AF77" s="12" t="s">
        <v>1078</v>
      </c>
      <c r="AG77" s="13">
        <v>9</v>
      </c>
      <c r="AH77" s="13">
        <v>43</v>
      </c>
      <c r="AI77" s="13">
        <v>106</v>
      </c>
      <c r="AJ77" s="13">
        <v>22</v>
      </c>
      <c r="AK77" s="13">
        <v>12</v>
      </c>
      <c r="AL77" s="13">
        <v>74</v>
      </c>
      <c r="AM77" s="13">
        <v>89</v>
      </c>
      <c r="AN77" s="13">
        <v>72</v>
      </c>
      <c r="AO77" s="13">
        <v>85</v>
      </c>
      <c r="AP77" s="13">
        <v>66</v>
      </c>
      <c r="AQ77" s="13">
        <v>1000000</v>
      </c>
    </row>
    <row r="78" spans="1:43" ht="15" thickBot="1" x14ac:dyDescent="0.35">
      <c r="A78">
        <v>70063195</v>
      </c>
      <c r="B78" t="s">
        <v>75</v>
      </c>
      <c r="C78">
        <v>20</v>
      </c>
      <c r="D78">
        <v>11</v>
      </c>
      <c r="E78">
        <v>9</v>
      </c>
      <c r="F78">
        <v>7</v>
      </c>
      <c r="G78">
        <v>4</v>
      </c>
      <c r="H78">
        <v>8</v>
      </c>
      <c r="I78">
        <v>9</v>
      </c>
      <c r="J78">
        <v>10</v>
      </c>
      <c r="K78">
        <v>9</v>
      </c>
      <c r="L78">
        <v>10</v>
      </c>
      <c r="M78">
        <v>10</v>
      </c>
      <c r="N78">
        <v>1000000</v>
      </c>
      <c r="P78">
        <f t="shared" si="16"/>
        <v>41</v>
      </c>
      <c r="Q78">
        <f t="shared" si="17"/>
        <v>100</v>
      </c>
      <c r="R78">
        <f t="shared" si="18"/>
        <v>120</v>
      </c>
      <c r="S78">
        <f t="shared" si="19"/>
        <v>129</v>
      </c>
      <c r="T78">
        <f t="shared" si="20"/>
        <v>88</v>
      </c>
      <c r="U78">
        <f t="shared" si="21"/>
        <v>91</v>
      </c>
      <c r="V78">
        <f t="shared" si="22"/>
        <v>89</v>
      </c>
      <c r="W78">
        <f t="shared" si="23"/>
        <v>111</v>
      </c>
      <c r="X78">
        <f t="shared" si="24"/>
        <v>85</v>
      </c>
      <c r="Y78">
        <f t="shared" si="25"/>
        <v>95</v>
      </c>
      <c r="Z78">
        <f t="shared" si="14"/>
        <v>1000000</v>
      </c>
      <c r="AA78">
        <f t="shared" si="15"/>
        <v>999524.3</v>
      </c>
      <c r="AF78" s="12" t="s">
        <v>1079</v>
      </c>
      <c r="AG78" s="13">
        <v>90</v>
      </c>
      <c r="AH78" s="13">
        <v>100</v>
      </c>
      <c r="AI78" s="13">
        <v>82</v>
      </c>
      <c r="AJ78" s="13">
        <v>5</v>
      </c>
      <c r="AK78" s="13">
        <v>88</v>
      </c>
      <c r="AL78" s="13">
        <v>37</v>
      </c>
      <c r="AM78" s="13">
        <v>23</v>
      </c>
      <c r="AN78" s="13">
        <v>21</v>
      </c>
      <c r="AO78" s="13">
        <v>38</v>
      </c>
      <c r="AP78" s="13">
        <v>95</v>
      </c>
      <c r="AQ78" s="13">
        <v>1000000</v>
      </c>
    </row>
    <row r="79" spans="1:43" ht="15" thickBot="1" x14ac:dyDescent="0.35">
      <c r="A79">
        <v>70063197</v>
      </c>
      <c r="B79" t="s">
        <v>76</v>
      </c>
      <c r="C79">
        <v>21</v>
      </c>
      <c r="D79">
        <v>11</v>
      </c>
      <c r="E79">
        <v>9</v>
      </c>
      <c r="F79">
        <v>14</v>
      </c>
      <c r="G79">
        <v>9</v>
      </c>
      <c r="H79">
        <v>12</v>
      </c>
      <c r="I79">
        <v>9</v>
      </c>
      <c r="J79">
        <v>12</v>
      </c>
      <c r="K79">
        <v>12</v>
      </c>
      <c r="L79">
        <v>11</v>
      </c>
      <c r="M79">
        <v>10</v>
      </c>
      <c r="N79">
        <v>1000000</v>
      </c>
      <c r="P79">
        <f t="shared" si="16"/>
        <v>41</v>
      </c>
      <c r="Q79">
        <f t="shared" si="17"/>
        <v>100</v>
      </c>
      <c r="R79">
        <f t="shared" si="18"/>
        <v>25</v>
      </c>
      <c r="S79">
        <f t="shared" si="19"/>
        <v>86</v>
      </c>
      <c r="T79">
        <f t="shared" si="20"/>
        <v>12</v>
      </c>
      <c r="U79">
        <f t="shared" si="21"/>
        <v>91</v>
      </c>
      <c r="V79">
        <f t="shared" si="22"/>
        <v>52</v>
      </c>
      <c r="W79">
        <f t="shared" si="23"/>
        <v>40</v>
      </c>
      <c r="X79">
        <f t="shared" si="24"/>
        <v>68</v>
      </c>
      <c r="Y79">
        <f t="shared" si="25"/>
        <v>95</v>
      </c>
      <c r="Z79">
        <f t="shared" si="14"/>
        <v>1000000</v>
      </c>
      <c r="AA79">
        <f t="shared" si="15"/>
        <v>999957.3</v>
      </c>
      <c r="AF79" s="12" t="s">
        <v>1080</v>
      </c>
      <c r="AG79" s="13">
        <v>28</v>
      </c>
      <c r="AH79" s="13">
        <v>43</v>
      </c>
      <c r="AI79" s="13">
        <v>56</v>
      </c>
      <c r="AJ79" s="13">
        <v>64</v>
      </c>
      <c r="AK79" s="13">
        <v>41</v>
      </c>
      <c r="AL79" s="13">
        <v>27</v>
      </c>
      <c r="AM79" s="13">
        <v>52</v>
      </c>
      <c r="AN79" s="13">
        <v>72</v>
      </c>
      <c r="AO79" s="13">
        <v>85</v>
      </c>
      <c r="AP79" s="13">
        <v>18</v>
      </c>
      <c r="AQ79" s="13">
        <v>1000000</v>
      </c>
    </row>
    <row r="80" spans="1:43" ht="15" thickBot="1" x14ac:dyDescent="0.35">
      <c r="A80">
        <v>70063544</v>
      </c>
      <c r="B80" t="s">
        <v>77</v>
      </c>
      <c r="C80">
        <v>21</v>
      </c>
      <c r="D80">
        <v>11</v>
      </c>
      <c r="E80">
        <v>11</v>
      </c>
      <c r="F80">
        <v>11</v>
      </c>
      <c r="G80">
        <v>5</v>
      </c>
      <c r="H80">
        <v>6</v>
      </c>
      <c r="I80">
        <v>13</v>
      </c>
      <c r="J80">
        <v>15</v>
      </c>
      <c r="K80">
        <v>10</v>
      </c>
      <c r="L80">
        <v>14</v>
      </c>
      <c r="M80">
        <v>11</v>
      </c>
      <c r="N80">
        <v>1000000</v>
      </c>
      <c r="P80">
        <f t="shared" si="16"/>
        <v>41</v>
      </c>
      <c r="Q80">
        <f t="shared" si="17"/>
        <v>43</v>
      </c>
      <c r="R80">
        <f t="shared" si="18"/>
        <v>71</v>
      </c>
      <c r="S80">
        <f t="shared" si="19"/>
        <v>124</v>
      </c>
      <c r="T80">
        <f t="shared" si="20"/>
        <v>120</v>
      </c>
      <c r="U80">
        <f t="shared" si="21"/>
        <v>27</v>
      </c>
      <c r="V80">
        <f t="shared" si="22"/>
        <v>10</v>
      </c>
      <c r="W80">
        <f t="shared" si="23"/>
        <v>86</v>
      </c>
      <c r="X80">
        <f t="shared" si="24"/>
        <v>12</v>
      </c>
      <c r="Y80">
        <f t="shared" si="25"/>
        <v>66</v>
      </c>
      <c r="Z80">
        <f t="shared" si="14"/>
        <v>1000000</v>
      </c>
      <c r="AA80">
        <f t="shared" si="15"/>
        <v>999878.8</v>
      </c>
      <c r="AF80" s="12" t="s">
        <v>1081</v>
      </c>
      <c r="AG80" s="13">
        <v>64</v>
      </c>
      <c r="AH80" s="13">
        <v>43</v>
      </c>
      <c r="AI80" s="13">
        <v>25</v>
      </c>
      <c r="AJ80" s="13">
        <v>64</v>
      </c>
      <c r="AK80" s="13">
        <v>88</v>
      </c>
      <c r="AL80" s="13">
        <v>37</v>
      </c>
      <c r="AM80" s="13">
        <v>35</v>
      </c>
      <c r="AN80" s="13">
        <v>21</v>
      </c>
      <c r="AO80" s="13">
        <v>38</v>
      </c>
      <c r="AP80" s="13">
        <v>37</v>
      </c>
      <c r="AQ80" s="13">
        <v>1000000</v>
      </c>
    </row>
    <row r="81" spans="1:43" ht="15" thickBot="1" x14ac:dyDescent="0.35">
      <c r="A81">
        <v>70065895</v>
      </c>
      <c r="B81" t="s">
        <v>78</v>
      </c>
      <c r="C81">
        <v>20</v>
      </c>
      <c r="D81">
        <v>10</v>
      </c>
      <c r="E81">
        <v>10</v>
      </c>
      <c r="F81">
        <v>8</v>
      </c>
      <c r="G81">
        <v>12</v>
      </c>
      <c r="H81">
        <v>11</v>
      </c>
      <c r="I81">
        <v>7</v>
      </c>
      <c r="J81">
        <v>11</v>
      </c>
      <c r="K81">
        <v>8</v>
      </c>
      <c r="L81">
        <v>8</v>
      </c>
      <c r="M81">
        <v>12</v>
      </c>
      <c r="N81">
        <v>1000000</v>
      </c>
      <c r="P81">
        <f t="shared" si="16"/>
        <v>64</v>
      </c>
      <c r="Q81">
        <f t="shared" si="17"/>
        <v>71</v>
      </c>
      <c r="R81">
        <f t="shared" si="18"/>
        <v>106</v>
      </c>
      <c r="S81">
        <f t="shared" si="19"/>
        <v>22</v>
      </c>
      <c r="T81">
        <f t="shared" si="20"/>
        <v>24</v>
      </c>
      <c r="U81">
        <f t="shared" si="21"/>
        <v>111</v>
      </c>
      <c r="V81">
        <f t="shared" si="22"/>
        <v>77</v>
      </c>
      <c r="W81">
        <f t="shared" si="23"/>
        <v>118</v>
      </c>
      <c r="X81">
        <f t="shared" si="24"/>
        <v>120</v>
      </c>
      <c r="Y81">
        <f t="shared" si="25"/>
        <v>37</v>
      </c>
      <c r="Z81">
        <f t="shared" si="14"/>
        <v>1000000</v>
      </c>
      <c r="AA81">
        <f t="shared" si="15"/>
        <v>999791.8</v>
      </c>
      <c r="AF81" s="12" t="s">
        <v>1082</v>
      </c>
      <c r="AG81" s="13">
        <v>28</v>
      </c>
      <c r="AH81" s="13">
        <v>22</v>
      </c>
      <c r="AI81" s="13">
        <v>40</v>
      </c>
      <c r="AJ81" s="13">
        <v>45</v>
      </c>
      <c r="AK81" s="13">
        <v>4</v>
      </c>
      <c r="AL81" s="13">
        <v>12</v>
      </c>
      <c r="AM81" s="13">
        <v>23</v>
      </c>
      <c r="AN81" s="13">
        <v>40</v>
      </c>
      <c r="AO81" s="13">
        <v>20</v>
      </c>
      <c r="AP81" s="13">
        <v>95</v>
      </c>
      <c r="AQ81" s="13">
        <v>1000000</v>
      </c>
    </row>
    <row r="82" spans="1:43" ht="15" thickBot="1" x14ac:dyDescent="0.35">
      <c r="A82">
        <v>70076279</v>
      </c>
      <c r="B82" t="s">
        <v>79</v>
      </c>
      <c r="C82">
        <v>21</v>
      </c>
      <c r="D82">
        <v>8</v>
      </c>
      <c r="E82">
        <v>12</v>
      </c>
      <c r="F82">
        <v>12</v>
      </c>
      <c r="G82">
        <v>11</v>
      </c>
      <c r="H82">
        <v>10</v>
      </c>
      <c r="I82">
        <v>9</v>
      </c>
      <c r="J82">
        <v>14</v>
      </c>
      <c r="K82">
        <v>11</v>
      </c>
      <c r="L82">
        <v>12</v>
      </c>
      <c r="M82">
        <v>13</v>
      </c>
      <c r="N82">
        <v>1000000</v>
      </c>
      <c r="P82">
        <f t="shared" si="16"/>
        <v>107</v>
      </c>
      <c r="Q82">
        <f t="shared" si="17"/>
        <v>22</v>
      </c>
      <c r="R82">
        <f t="shared" si="18"/>
        <v>56</v>
      </c>
      <c r="S82">
        <f t="shared" si="19"/>
        <v>45</v>
      </c>
      <c r="T82">
        <f t="shared" si="20"/>
        <v>41</v>
      </c>
      <c r="U82">
        <f t="shared" si="21"/>
        <v>91</v>
      </c>
      <c r="V82">
        <f t="shared" si="22"/>
        <v>23</v>
      </c>
      <c r="W82">
        <f t="shared" si="23"/>
        <v>72</v>
      </c>
      <c r="X82">
        <f t="shared" si="24"/>
        <v>38</v>
      </c>
      <c r="Y82">
        <f t="shared" si="25"/>
        <v>18</v>
      </c>
      <c r="Z82">
        <f t="shared" si="14"/>
        <v>1000000</v>
      </c>
      <c r="AA82">
        <f t="shared" si="15"/>
        <v>1000054.2</v>
      </c>
      <c r="AF82" s="12" t="s">
        <v>1083</v>
      </c>
      <c r="AG82" s="13">
        <v>41</v>
      </c>
      <c r="AH82" s="13">
        <v>100</v>
      </c>
      <c r="AI82" s="13">
        <v>120</v>
      </c>
      <c r="AJ82" s="13">
        <v>129</v>
      </c>
      <c r="AK82" s="13">
        <v>88</v>
      </c>
      <c r="AL82" s="13">
        <v>91</v>
      </c>
      <c r="AM82" s="13">
        <v>89</v>
      </c>
      <c r="AN82" s="13">
        <v>111</v>
      </c>
      <c r="AO82" s="13">
        <v>85</v>
      </c>
      <c r="AP82" s="13">
        <v>95</v>
      </c>
      <c r="AQ82" s="13">
        <v>1000000</v>
      </c>
    </row>
    <row r="83" spans="1:43" ht="15" thickBot="1" x14ac:dyDescent="0.35">
      <c r="A83">
        <v>70076282</v>
      </c>
      <c r="B83" t="s">
        <v>80</v>
      </c>
      <c r="C83">
        <v>21</v>
      </c>
      <c r="D83">
        <v>13</v>
      </c>
      <c r="E83">
        <v>12</v>
      </c>
      <c r="F83">
        <v>15</v>
      </c>
      <c r="G83">
        <v>12</v>
      </c>
      <c r="H83">
        <v>12</v>
      </c>
      <c r="I83">
        <v>12</v>
      </c>
      <c r="J83">
        <v>16</v>
      </c>
      <c r="K83">
        <v>14</v>
      </c>
      <c r="L83">
        <v>16</v>
      </c>
      <c r="M83">
        <v>13</v>
      </c>
      <c r="N83">
        <v>1000000</v>
      </c>
      <c r="P83">
        <f t="shared" si="16"/>
        <v>9</v>
      </c>
      <c r="Q83">
        <f t="shared" si="17"/>
        <v>22</v>
      </c>
      <c r="R83">
        <f t="shared" si="18"/>
        <v>13</v>
      </c>
      <c r="S83">
        <f t="shared" si="19"/>
        <v>22</v>
      </c>
      <c r="T83">
        <f t="shared" si="20"/>
        <v>12</v>
      </c>
      <c r="U83">
        <f t="shared" si="21"/>
        <v>37</v>
      </c>
      <c r="V83">
        <f t="shared" si="22"/>
        <v>5</v>
      </c>
      <c r="W83">
        <f t="shared" si="23"/>
        <v>12</v>
      </c>
      <c r="X83">
        <f t="shared" si="24"/>
        <v>3</v>
      </c>
      <c r="Y83">
        <f t="shared" si="25"/>
        <v>18</v>
      </c>
      <c r="Z83">
        <f t="shared" si="14"/>
        <v>1000000</v>
      </c>
      <c r="AA83">
        <f t="shared" si="15"/>
        <v>1000429.2</v>
      </c>
      <c r="AF83" s="12" t="s">
        <v>1084</v>
      </c>
      <c r="AG83" s="13">
        <v>41</v>
      </c>
      <c r="AH83" s="13">
        <v>100</v>
      </c>
      <c r="AI83" s="13">
        <v>25</v>
      </c>
      <c r="AJ83" s="13">
        <v>86</v>
      </c>
      <c r="AK83" s="13">
        <v>12</v>
      </c>
      <c r="AL83" s="13">
        <v>91</v>
      </c>
      <c r="AM83" s="13">
        <v>52</v>
      </c>
      <c r="AN83" s="13">
        <v>40</v>
      </c>
      <c r="AO83" s="13">
        <v>68</v>
      </c>
      <c r="AP83" s="13">
        <v>95</v>
      </c>
      <c r="AQ83" s="13">
        <v>1000000</v>
      </c>
    </row>
    <row r="84" spans="1:43" ht="15" thickBot="1" x14ac:dyDescent="0.35">
      <c r="A84">
        <v>70078958</v>
      </c>
      <c r="B84" t="s">
        <v>81</v>
      </c>
      <c r="C84">
        <v>23</v>
      </c>
      <c r="D84">
        <v>8</v>
      </c>
      <c r="E84">
        <v>8</v>
      </c>
      <c r="F84">
        <v>13</v>
      </c>
      <c r="G84">
        <v>5</v>
      </c>
      <c r="H84">
        <v>6</v>
      </c>
      <c r="I84">
        <v>16</v>
      </c>
      <c r="J84">
        <v>14</v>
      </c>
      <c r="K84">
        <v>12</v>
      </c>
      <c r="L84">
        <v>11</v>
      </c>
      <c r="M84">
        <v>11</v>
      </c>
      <c r="N84">
        <v>1000000</v>
      </c>
      <c r="P84">
        <f t="shared" si="16"/>
        <v>107</v>
      </c>
      <c r="Q84">
        <f t="shared" si="17"/>
        <v>115</v>
      </c>
      <c r="R84">
        <f t="shared" si="18"/>
        <v>40</v>
      </c>
      <c r="S84">
        <f t="shared" si="19"/>
        <v>124</v>
      </c>
      <c r="T84">
        <f t="shared" si="20"/>
        <v>120</v>
      </c>
      <c r="U84">
        <f t="shared" si="21"/>
        <v>5</v>
      </c>
      <c r="V84">
        <f t="shared" si="22"/>
        <v>23</v>
      </c>
      <c r="W84">
        <f t="shared" si="23"/>
        <v>40</v>
      </c>
      <c r="X84">
        <f t="shared" si="24"/>
        <v>68</v>
      </c>
      <c r="Y84">
        <f t="shared" si="25"/>
        <v>66</v>
      </c>
      <c r="Z84">
        <f t="shared" si="14"/>
        <v>1000000</v>
      </c>
      <c r="AA84">
        <f t="shared" si="15"/>
        <v>999819.3</v>
      </c>
      <c r="AF84" s="12" t="s">
        <v>1085</v>
      </c>
      <c r="AG84" s="13">
        <v>41</v>
      </c>
      <c r="AH84" s="13">
        <v>43</v>
      </c>
      <c r="AI84" s="13">
        <v>71</v>
      </c>
      <c r="AJ84" s="13">
        <v>124</v>
      </c>
      <c r="AK84" s="13">
        <v>120</v>
      </c>
      <c r="AL84" s="13">
        <v>27</v>
      </c>
      <c r="AM84" s="13">
        <v>10</v>
      </c>
      <c r="AN84" s="13">
        <v>86</v>
      </c>
      <c r="AO84" s="13">
        <v>12</v>
      </c>
      <c r="AP84" s="13">
        <v>66</v>
      </c>
      <c r="AQ84" s="13">
        <v>1000000</v>
      </c>
    </row>
    <row r="85" spans="1:43" ht="15" thickBot="1" x14ac:dyDescent="0.35">
      <c r="A85">
        <v>70080329</v>
      </c>
      <c r="B85" t="s">
        <v>82</v>
      </c>
      <c r="C85">
        <v>20</v>
      </c>
      <c r="D85">
        <v>10</v>
      </c>
      <c r="E85">
        <v>14</v>
      </c>
      <c r="F85">
        <v>14</v>
      </c>
      <c r="G85">
        <v>12</v>
      </c>
      <c r="H85">
        <v>7</v>
      </c>
      <c r="I85">
        <v>12</v>
      </c>
      <c r="J85">
        <v>12</v>
      </c>
      <c r="K85">
        <v>14</v>
      </c>
      <c r="L85">
        <v>9</v>
      </c>
      <c r="M85">
        <v>15</v>
      </c>
      <c r="N85">
        <v>1000000</v>
      </c>
      <c r="P85">
        <f t="shared" si="16"/>
        <v>64</v>
      </c>
      <c r="Q85">
        <f t="shared" si="17"/>
        <v>4</v>
      </c>
      <c r="R85">
        <f t="shared" si="18"/>
        <v>25</v>
      </c>
      <c r="S85">
        <f t="shared" si="19"/>
        <v>22</v>
      </c>
      <c r="T85">
        <f t="shared" si="20"/>
        <v>109</v>
      </c>
      <c r="U85">
        <f t="shared" si="21"/>
        <v>37</v>
      </c>
      <c r="V85">
        <f t="shared" si="22"/>
        <v>52</v>
      </c>
      <c r="W85">
        <f t="shared" si="23"/>
        <v>12</v>
      </c>
      <c r="X85">
        <f t="shared" si="24"/>
        <v>112</v>
      </c>
      <c r="Y85">
        <f t="shared" si="25"/>
        <v>2</v>
      </c>
      <c r="Z85">
        <f t="shared" si="14"/>
        <v>1000000</v>
      </c>
      <c r="AA85">
        <f t="shared" si="15"/>
        <v>1000185.7</v>
      </c>
      <c r="AF85" s="12" t="s">
        <v>1086</v>
      </c>
      <c r="AG85" s="13">
        <v>64</v>
      </c>
      <c r="AH85" s="13">
        <v>71</v>
      </c>
      <c r="AI85" s="13">
        <v>106</v>
      </c>
      <c r="AJ85" s="13">
        <v>22</v>
      </c>
      <c r="AK85" s="13">
        <v>24</v>
      </c>
      <c r="AL85" s="13">
        <v>111</v>
      </c>
      <c r="AM85" s="13">
        <v>77</v>
      </c>
      <c r="AN85" s="13">
        <v>118</v>
      </c>
      <c r="AO85" s="13">
        <v>120</v>
      </c>
      <c r="AP85" s="13">
        <v>37</v>
      </c>
      <c r="AQ85" s="13">
        <v>1000000</v>
      </c>
    </row>
    <row r="86" spans="1:43" ht="15" thickBot="1" x14ac:dyDescent="0.35">
      <c r="A86">
        <v>70080426</v>
      </c>
      <c r="B86" t="s">
        <v>83</v>
      </c>
      <c r="C86">
        <v>23</v>
      </c>
      <c r="D86">
        <v>11</v>
      </c>
      <c r="E86">
        <v>11</v>
      </c>
      <c r="F86">
        <v>12</v>
      </c>
      <c r="G86">
        <v>13</v>
      </c>
      <c r="H86">
        <v>12</v>
      </c>
      <c r="I86">
        <v>11</v>
      </c>
      <c r="J86">
        <v>10</v>
      </c>
      <c r="K86">
        <v>13</v>
      </c>
      <c r="L86">
        <v>11</v>
      </c>
      <c r="M86">
        <v>11</v>
      </c>
      <c r="N86">
        <v>1000000</v>
      </c>
      <c r="P86">
        <f t="shared" si="16"/>
        <v>41</v>
      </c>
      <c r="Q86">
        <f t="shared" si="17"/>
        <v>43</v>
      </c>
      <c r="R86">
        <f t="shared" si="18"/>
        <v>56</v>
      </c>
      <c r="S86">
        <f t="shared" si="19"/>
        <v>12</v>
      </c>
      <c r="T86">
        <f t="shared" si="20"/>
        <v>12</v>
      </c>
      <c r="U86">
        <f t="shared" si="21"/>
        <v>61</v>
      </c>
      <c r="V86">
        <f t="shared" si="22"/>
        <v>89</v>
      </c>
      <c r="W86">
        <f t="shared" si="23"/>
        <v>21</v>
      </c>
      <c r="X86">
        <f t="shared" si="24"/>
        <v>68</v>
      </c>
      <c r="Y86">
        <f t="shared" si="25"/>
        <v>66</v>
      </c>
      <c r="Z86">
        <f t="shared" si="14"/>
        <v>1000000</v>
      </c>
      <c r="AA86">
        <f t="shared" si="15"/>
        <v>1000098.2</v>
      </c>
      <c r="AF86" s="12" t="s">
        <v>1087</v>
      </c>
      <c r="AG86" s="13">
        <v>107</v>
      </c>
      <c r="AH86" s="13">
        <v>22</v>
      </c>
      <c r="AI86" s="13">
        <v>56</v>
      </c>
      <c r="AJ86" s="13">
        <v>45</v>
      </c>
      <c r="AK86" s="13">
        <v>41</v>
      </c>
      <c r="AL86" s="13">
        <v>91</v>
      </c>
      <c r="AM86" s="13">
        <v>23</v>
      </c>
      <c r="AN86" s="13">
        <v>72</v>
      </c>
      <c r="AO86" s="13">
        <v>38</v>
      </c>
      <c r="AP86" s="13">
        <v>18</v>
      </c>
      <c r="AQ86" s="13">
        <v>1000000</v>
      </c>
    </row>
    <row r="87" spans="1:43" ht="15" thickBot="1" x14ac:dyDescent="0.35">
      <c r="A87">
        <v>70085928</v>
      </c>
      <c r="B87" t="s">
        <v>84</v>
      </c>
      <c r="C87">
        <v>19</v>
      </c>
      <c r="D87">
        <v>10</v>
      </c>
      <c r="E87">
        <v>12</v>
      </c>
      <c r="F87">
        <v>17</v>
      </c>
      <c r="G87">
        <v>11</v>
      </c>
      <c r="H87">
        <v>10</v>
      </c>
      <c r="I87">
        <v>7</v>
      </c>
      <c r="J87">
        <v>10</v>
      </c>
      <c r="K87">
        <v>12</v>
      </c>
      <c r="L87">
        <v>12</v>
      </c>
      <c r="M87">
        <v>14</v>
      </c>
      <c r="N87">
        <v>1000000</v>
      </c>
      <c r="P87">
        <f t="shared" si="16"/>
        <v>64</v>
      </c>
      <c r="Q87">
        <f t="shared" si="17"/>
        <v>22</v>
      </c>
      <c r="R87">
        <f t="shared" si="18"/>
        <v>3</v>
      </c>
      <c r="S87">
        <f t="shared" si="19"/>
        <v>45</v>
      </c>
      <c r="T87">
        <f t="shared" si="20"/>
        <v>41</v>
      </c>
      <c r="U87">
        <f t="shared" si="21"/>
        <v>111</v>
      </c>
      <c r="V87">
        <f t="shared" si="22"/>
        <v>89</v>
      </c>
      <c r="W87">
        <f t="shared" si="23"/>
        <v>40</v>
      </c>
      <c r="X87">
        <f t="shared" si="24"/>
        <v>38</v>
      </c>
      <c r="Y87">
        <f t="shared" si="25"/>
        <v>7</v>
      </c>
      <c r="Z87">
        <f t="shared" si="14"/>
        <v>1000000</v>
      </c>
      <c r="AA87">
        <f t="shared" si="15"/>
        <v>1000122.2</v>
      </c>
      <c r="AF87" s="12" t="s">
        <v>1088</v>
      </c>
      <c r="AG87" s="13">
        <v>9</v>
      </c>
      <c r="AH87" s="13">
        <v>22</v>
      </c>
      <c r="AI87" s="13">
        <v>13</v>
      </c>
      <c r="AJ87" s="13">
        <v>22</v>
      </c>
      <c r="AK87" s="13">
        <v>12</v>
      </c>
      <c r="AL87" s="13">
        <v>37</v>
      </c>
      <c r="AM87" s="13">
        <v>5</v>
      </c>
      <c r="AN87" s="13">
        <v>12</v>
      </c>
      <c r="AO87" s="13">
        <v>3</v>
      </c>
      <c r="AP87" s="13">
        <v>18</v>
      </c>
      <c r="AQ87" s="13">
        <v>1000000</v>
      </c>
    </row>
    <row r="88" spans="1:43" ht="15" thickBot="1" x14ac:dyDescent="0.35">
      <c r="A88">
        <v>70087488</v>
      </c>
      <c r="B88" t="s">
        <v>85</v>
      </c>
      <c r="C88">
        <v>19</v>
      </c>
      <c r="D88">
        <v>10</v>
      </c>
      <c r="E88">
        <v>10</v>
      </c>
      <c r="F88">
        <v>10</v>
      </c>
      <c r="G88">
        <v>13</v>
      </c>
      <c r="H88">
        <v>10</v>
      </c>
      <c r="I88">
        <v>15</v>
      </c>
      <c r="J88">
        <v>12</v>
      </c>
      <c r="K88">
        <v>12</v>
      </c>
      <c r="L88">
        <v>11</v>
      </c>
      <c r="M88">
        <v>12</v>
      </c>
      <c r="N88">
        <v>1000000</v>
      </c>
      <c r="P88">
        <f t="shared" si="16"/>
        <v>64</v>
      </c>
      <c r="Q88">
        <f t="shared" si="17"/>
        <v>71</v>
      </c>
      <c r="R88">
        <f t="shared" si="18"/>
        <v>82</v>
      </c>
      <c r="S88">
        <f t="shared" si="19"/>
        <v>12</v>
      </c>
      <c r="T88">
        <f t="shared" si="20"/>
        <v>41</v>
      </c>
      <c r="U88">
        <f t="shared" si="21"/>
        <v>12</v>
      </c>
      <c r="V88">
        <f t="shared" si="22"/>
        <v>52</v>
      </c>
      <c r="W88">
        <f t="shared" si="23"/>
        <v>40</v>
      </c>
      <c r="X88">
        <f t="shared" si="24"/>
        <v>68</v>
      </c>
      <c r="Y88">
        <f t="shared" si="25"/>
        <v>37</v>
      </c>
      <c r="Z88">
        <f t="shared" si="14"/>
        <v>1000000</v>
      </c>
      <c r="AA88">
        <f t="shared" si="15"/>
        <v>1000120.7</v>
      </c>
      <c r="AF88" s="12" t="s">
        <v>1089</v>
      </c>
      <c r="AG88" s="13">
        <v>107</v>
      </c>
      <c r="AH88" s="13">
        <v>115</v>
      </c>
      <c r="AI88" s="13">
        <v>40</v>
      </c>
      <c r="AJ88" s="13">
        <v>124</v>
      </c>
      <c r="AK88" s="13">
        <v>120</v>
      </c>
      <c r="AL88" s="13">
        <v>5</v>
      </c>
      <c r="AM88" s="13">
        <v>23</v>
      </c>
      <c r="AN88" s="13">
        <v>40</v>
      </c>
      <c r="AO88" s="13">
        <v>68</v>
      </c>
      <c r="AP88" s="13">
        <v>66</v>
      </c>
      <c r="AQ88" s="13">
        <v>1000000</v>
      </c>
    </row>
    <row r="89" spans="1:43" ht="15" thickBot="1" x14ac:dyDescent="0.35">
      <c r="A89">
        <v>70088292</v>
      </c>
      <c r="B89" t="s">
        <v>86</v>
      </c>
      <c r="C89">
        <v>23</v>
      </c>
      <c r="D89">
        <v>13</v>
      </c>
      <c r="E89">
        <v>11</v>
      </c>
      <c r="F89">
        <v>12</v>
      </c>
      <c r="G89">
        <v>10</v>
      </c>
      <c r="H89">
        <v>10</v>
      </c>
      <c r="I89">
        <v>16</v>
      </c>
      <c r="J89">
        <v>15</v>
      </c>
      <c r="K89">
        <v>9</v>
      </c>
      <c r="L89">
        <v>13</v>
      </c>
      <c r="M89">
        <v>12</v>
      </c>
      <c r="N89">
        <v>1000000</v>
      </c>
      <c r="P89">
        <f t="shared" si="16"/>
        <v>9</v>
      </c>
      <c r="Q89">
        <f t="shared" si="17"/>
        <v>43</v>
      </c>
      <c r="R89">
        <f t="shared" si="18"/>
        <v>56</v>
      </c>
      <c r="S89">
        <f t="shared" si="19"/>
        <v>64</v>
      </c>
      <c r="T89">
        <f t="shared" si="20"/>
        <v>41</v>
      </c>
      <c r="U89">
        <f t="shared" si="21"/>
        <v>5</v>
      </c>
      <c r="V89">
        <f t="shared" si="22"/>
        <v>10</v>
      </c>
      <c r="W89">
        <f t="shared" si="23"/>
        <v>111</v>
      </c>
      <c r="X89">
        <f t="shared" si="24"/>
        <v>20</v>
      </c>
      <c r="Y89">
        <f t="shared" si="25"/>
        <v>37</v>
      </c>
      <c r="Z89">
        <f t="shared" si="14"/>
        <v>1000000</v>
      </c>
      <c r="AA89">
        <f t="shared" si="15"/>
        <v>1000219.7</v>
      </c>
      <c r="AF89" s="12" t="s">
        <v>1090</v>
      </c>
      <c r="AG89" s="13">
        <v>64</v>
      </c>
      <c r="AH89" s="13">
        <v>4</v>
      </c>
      <c r="AI89" s="13">
        <v>25</v>
      </c>
      <c r="AJ89" s="13">
        <v>22</v>
      </c>
      <c r="AK89" s="13">
        <v>109</v>
      </c>
      <c r="AL89" s="13">
        <v>37</v>
      </c>
      <c r="AM89" s="13">
        <v>52</v>
      </c>
      <c r="AN89" s="13">
        <v>12</v>
      </c>
      <c r="AO89" s="13">
        <v>112</v>
      </c>
      <c r="AP89" s="13">
        <v>2</v>
      </c>
      <c r="AQ89" s="13">
        <v>1000000</v>
      </c>
    </row>
    <row r="90" spans="1:43" ht="15" thickBot="1" x14ac:dyDescent="0.35">
      <c r="A90">
        <v>70088391</v>
      </c>
      <c r="B90" t="s">
        <v>87</v>
      </c>
      <c r="C90">
        <v>22</v>
      </c>
      <c r="D90">
        <v>8</v>
      </c>
      <c r="E90">
        <v>7</v>
      </c>
      <c r="F90">
        <v>10</v>
      </c>
      <c r="G90">
        <v>8</v>
      </c>
      <c r="H90">
        <v>4</v>
      </c>
      <c r="I90">
        <v>12</v>
      </c>
      <c r="J90">
        <v>10</v>
      </c>
      <c r="K90">
        <v>13</v>
      </c>
      <c r="L90">
        <v>9</v>
      </c>
      <c r="M90">
        <v>12</v>
      </c>
      <c r="N90">
        <v>1000000</v>
      </c>
      <c r="P90">
        <f t="shared" si="16"/>
        <v>107</v>
      </c>
      <c r="Q90">
        <f t="shared" si="17"/>
        <v>124</v>
      </c>
      <c r="R90">
        <f t="shared" si="18"/>
        <v>82</v>
      </c>
      <c r="S90">
        <f t="shared" si="19"/>
        <v>104</v>
      </c>
      <c r="T90">
        <f t="shared" si="20"/>
        <v>129</v>
      </c>
      <c r="U90">
        <f t="shared" si="21"/>
        <v>37</v>
      </c>
      <c r="V90">
        <f t="shared" si="22"/>
        <v>89</v>
      </c>
      <c r="W90">
        <f t="shared" si="23"/>
        <v>21</v>
      </c>
      <c r="X90">
        <f t="shared" si="24"/>
        <v>112</v>
      </c>
      <c r="Y90">
        <f t="shared" si="25"/>
        <v>37</v>
      </c>
      <c r="Z90">
        <f t="shared" si="14"/>
        <v>1000000</v>
      </c>
      <c r="AA90">
        <f t="shared" si="15"/>
        <v>999577.8</v>
      </c>
      <c r="AF90" s="12" t="s">
        <v>1091</v>
      </c>
      <c r="AG90" s="13">
        <v>41</v>
      </c>
      <c r="AH90" s="13">
        <v>43</v>
      </c>
      <c r="AI90" s="13">
        <v>56</v>
      </c>
      <c r="AJ90" s="13">
        <v>12</v>
      </c>
      <c r="AK90" s="13">
        <v>12</v>
      </c>
      <c r="AL90" s="13">
        <v>61</v>
      </c>
      <c r="AM90" s="13">
        <v>89</v>
      </c>
      <c r="AN90" s="13">
        <v>21</v>
      </c>
      <c r="AO90" s="13">
        <v>68</v>
      </c>
      <c r="AP90" s="13">
        <v>66</v>
      </c>
      <c r="AQ90" s="13">
        <v>1000000</v>
      </c>
    </row>
    <row r="91" spans="1:43" ht="15" thickBot="1" x14ac:dyDescent="0.35">
      <c r="A91">
        <v>70089626</v>
      </c>
      <c r="B91" t="s">
        <v>88</v>
      </c>
      <c r="C91">
        <v>24</v>
      </c>
      <c r="D91">
        <v>10</v>
      </c>
      <c r="E91">
        <v>11</v>
      </c>
      <c r="F91">
        <v>11</v>
      </c>
      <c r="G91">
        <v>9</v>
      </c>
      <c r="H91">
        <v>11</v>
      </c>
      <c r="I91">
        <v>4</v>
      </c>
      <c r="J91">
        <v>9</v>
      </c>
      <c r="K91">
        <v>10</v>
      </c>
      <c r="L91">
        <v>10</v>
      </c>
      <c r="M91">
        <v>10</v>
      </c>
      <c r="N91">
        <v>1000000</v>
      </c>
      <c r="P91">
        <f t="shared" si="16"/>
        <v>64</v>
      </c>
      <c r="Q91">
        <f t="shared" si="17"/>
        <v>43</v>
      </c>
      <c r="R91">
        <f t="shared" si="18"/>
        <v>71</v>
      </c>
      <c r="S91">
        <f t="shared" si="19"/>
        <v>86</v>
      </c>
      <c r="T91">
        <f t="shared" si="20"/>
        <v>24</v>
      </c>
      <c r="U91">
        <f t="shared" si="21"/>
        <v>122</v>
      </c>
      <c r="V91">
        <f t="shared" si="22"/>
        <v>105</v>
      </c>
      <c r="W91">
        <f t="shared" si="23"/>
        <v>86</v>
      </c>
      <c r="X91">
        <f t="shared" si="24"/>
        <v>85</v>
      </c>
      <c r="Y91">
        <f t="shared" si="25"/>
        <v>95</v>
      </c>
      <c r="Z91">
        <f t="shared" si="14"/>
        <v>1000000</v>
      </c>
      <c r="AA91">
        <f t="shared" si="15"/>
        <v>999750.8</v>
      </c>
      <c r="AF91" s="12" t="s">
        <v>1092</v>
      </c>
      <c r="AG91" s="13">
        <v>64</v>
      </c>
      <c r="AH91" s="13">
        <v>22</v>
      </c>
      <c r="AI91" s="13">
        <v>3</v>
      </c>
      <c r="AJ91" s="13">
        <v>45</v>
      </c>
      <c r="AK91" s="13">
        <v>41</v>
      </c>
      <c r="AL91" s="13">
        <v>111</v>
      </c>
      <c r="AM91" s="13">
        <v>89</v>
      </c>
      <c r="AN91" s="13">
        <v>40</v>
      </c>
      <c r="AO91" s="13">
        <v>38</v>
      </c>
      <c r="AP91" s="13">
        <v>7</v>
      </c>
      <c r="AQ91" s="13">
        <v>1000000</v>
      </c>
    </row>
    <row r="92" spans="1:43" ht="15" thickBot="1" x14ac:dyDescent="0.35">
      <c r="A92">
        <v>70091317</v>
      </c>
      <c r="B92" t="s">
        <v>89</v>
      </c>
      <c r="C92">
        <v>20</v>
      </c>
      <c r="D92">
        <v>10</v>
      </c>
      <c r="E92">
        <v>11</v>
      </c>
      <c r="F92">
        <v>10</v>
      </c>
      <c r="G92">
        <v>9</v>
      </c>
      <c r="H92">
        <v>9</v>
      </c>
      <c r="I92">
        <v>9</v>
      </c>
      <c r="J92">
        <v>10</v>
      </c>
      <c r="K92">
        <v>7</v>
      </c>
      <c r="L92">
        <v>7</v>
      </c>
      <c r="M92">
        <v>11</v>
      </c>
      <c r="N92">
        <v>1000000</v>
      </c>
      <c r="P92">
        <f t="shared" si="16"/>
        <v>64</v>
      </c>
      <c r="Q92">
        <f t="shared" si="17"/>
        <v>43</v>
      </c>
      <c r="R92">
        <f t="shared" si="18"/>
        <v>82</v>
      </c>
      <c r="S92">
        <f t="shared" si="19"/>
        <v>86</v>
      </c>
      <c r="T92">
        <f t="shared" si="20"/>
        <v>63</v>
      </c>
      <c r="U92">
        <f t="shared" si="21"/>
        <v>91</v>
      </c>
      <c r="V92">
        <f t="shared" si="22"/>
        <v>89</v>
      </c>
      <c r="W92">
        <f t="shared" si="23"/>
        <v>125</v>
      </c>
      <c r="X92">
        <f t="shared" si="24"/>
        <v>125</v>
      </c>
      <c r="Y92">
        <f t="shared" si="25"/>
        <v>66</v>
      </c>
      <c r="Z92">
        <f t="shared" si="14"/>
        <v>1000000</v>
      </c>
      <c r="AA92">
        <f t="shared" si="15"/>
        <v>999692.80000000005</v>
      </c>
      <c r="AF92" s="12" t="s">
        <v>1093</v>
      </c>
      <c r="AG92" s="13">
        <v>64</v>
      </c>
      <c r="AH92" s="13">
        <v>71</v>
      </c>
      <c r="AI92" s="13">
        <v>82</v>
      </c>
      <c r="AJ92" s="13">
        <v>12</v>
      </c>
      <c r="AK92" s="13">
        <v>41</v>
      </c>
      <c r="AL92" s="13">
        <v>12</v>
      </c>
      <c r="AM92" s="13">
        <v>52</v>
      </c>
      <c r="AN92" s="13">
        <v>40</v>
      </c>
      <c r="AO92" s="13">
        <v>68</v>
      </c>
      <c r="AP92" s="13">
        <v>37</v>
      </c>
      <c r="AQ92" s="13">
        <v>1000000</v>
      </c>
    </row>
    <row r="93" spans="1:43" ht="15" thickBot="1" x14ac:dyDescent="0.35">
      <c r="A93">
        <v>70092189</v>
      </c>
      <c r="B93" t="s">
        <v>90</v>
      </c>
      <c r="C93">
        <v>20</v>
      </c>
      <c r="D93">
        <v>13</v>
      </c>
      <c r="E93">
        <v>10</v>
      </c>
      <c r="F93">
        <v>8</v>
      </c>
      <c r="G93">
        <v>12</v>
      </c>
      <c r="H93">
        <v>10</v>
      </c>
      <c r="I93">
        <v>12</v>
      </c>
      <c r="J93">
        <v>11</v>
      </c>
      <c r="K93">
        <v>13</v>
      </c>
      <c r="L93">
        <v>10</v>
      </c>
      <c r="M93">
        <v>10</v>
      </c>
      <c r="N93">
        <v>1000000</v>
      </c>
      <c r="P93">
        <f t="shared" si="16"/>
        <v>9</v>
      </c>
      <c r="Q93">
        <f t="shared" si="17"/>
        <v>71</v>
      </c>
      <c r="R93">
        <f t="shared" si="18"/>
        <v>106</v>
      </c>
      <c r="S93">
        <f t="shared" si="19"/>
        <v>22</v>
      </c>
      <c r="T93">
        <f t="shared" si="20"/>
        <v>41</v>
      </c>
      <c r="U93">
        <f t="shared" si="21"/>
        <v>37</v>
      </c>
      <c r="V93">
        <f t="shared" si="22"/>
        <v>77</v>
      </c>
      <c r="W93">
        <f t="shared" si="23"/>
        <v>21</v>
      </c>
      <c r="X93">
        <f t="shared" si="24"/>
        <v>85</v>
      </c>
      <c r="Y93">
        <f t="shared" si="25"/>
        <v>95</v>
      </c>
      <c r="Z93">
        <f t="shared" si="14"/>
        <v>1000000</v>
      </c>
      <c r="AA93">
        <f t="shared" si="15"/>
        <v>1000003.3</v>
      </c>
      <c r="AF93" s="12" t="s">
        <v>1094</v>
      </c>
      <c r="AG93" s="13">
        <v>9</v>
      </c>
      <c r="AH93" s="13">
        <v>43</v>
      </c>
      <c r="AI93" s="13">
        <v>56</v>
      </c>
      <c r="AJ93" s="13">
        <v>64</v>
      </c>
      <c r="AK93" s="13">
        <v>41</v>
      </c>
      <c r="AL93" s="13">
        <v>5</v>
      </c>
      <c r="AM93" s="13">
        <v>10</v>
      </c>
      <c r="AN93" s="13">
        <v>111</v>
      </c>
      <c r="AO93" s="13">
        <v>20</v>
      </c>
      <c r="AP93" s="13">
        <v>37</v>
      </c>
      <c r="AQ93" s="13">
        <v>1000000</v>
      </c>
    </row>
    <row r="94" spans="1:43" ht="15" thickBot="1" x14ac:dyDescent="0.35">
      <c r="A94">
        <v>70092388</v>
      </c>
      <c r="B94" t="s">
        <v>91</v>
      </c>
      <c r="C94">
        <v>20</v>
      </c>
      <c r="D94">
        <v>10</v>
      </c>
      <c r="E94">
        <v>10</v>
      </c>
      <c r="F94">
        <v>9</v>
      </c>
      <c r="G94">
        <v>13</v>
      </c>
      <c r="H94">
        <v>10</v>
      </c>
      <c r="I94">
        <v>11</v>
      </c>
      <c r="J94">
        <v>7</v>
      </c>
      <c r="K94">
        <v>13</v>
      </c>
      <c r="L94">
        <v>9</v>
      </c>
      <c r="M94">
        <v>12</v>
      </c>
      <c r="N94">
        <v>1000000</v>
      </c>
      <c r="P94">
        <f t="shared" si="16"/>
        <v>64</v>
      </c>
      <c r="Q94">
        <f t="shared" si="17"/>
        <v>71</v>
      </c>
      <c r="R94">
        <f t="shared" si="18"/>
        <v>103</v>
      </c>
      <c r="S94">
        <f t="shared" si="19"/>
        <v>12</v>
      </c>
      <c r="T94">
        <f t="shared" si="20"/>
        <v>41</v>
      </c>
      <c r="U94">
        <f t="shared" si="21"/>
        <v>61</v>
      </c>
      <c r="V94">
        <f t="shared" si="22"/>
        <v>120</v>
      </c>
      <c r="W94">
        <f t="shared" si="23"/>
        <v>21</v>
      </c>
      <c r="X94">
        <f t="shared" si="24"/>
        <v>112</v>
      </c>
      <c r="Y94">
        <f t="shared" si="25"/>
        <v>37</v>
      </c>
      <c r="Z94">
        <f t="shared" si="14"/>
        <v>1000000</v>
      </c>
      <c r="AA94">
        <f t="shared" si="15"/>
        <v>999925.3</v>
      </c>
      <c r="AF94" s="12" t="s">
        <v>1095</v>
      </c>
      <c r="AG94" s="13">
        <v>107</v>
      </c>
      <c r="AH94" s="13">
        <v>124</v>
      </c>
      <c r="AI94" s="13">
        <v>82</v>
      </c>
      <c r="AJ94" s="13">
        <v>104</v>
      </c>
      <c r="AK94" s="13">
        <v>129</v>
      </c>
      <c r="AL94" s="13">
        <v>37</v>
      </c>
      <c r="AM94" s="13">
        <v>89</v>
      </c>
      <c r="AN94" s="13">
        <v>21</v>
      </c>
      <c r="AO94" s="13">
        <v>112</v>
      </c>
      <c r="AP94" s="13">
        <v>37</v>
      </c>
      <c r="AQ94" s="13">
        <v>1000000</v>
      </c>
    </row>
    <row r="95" spans="1:43" ht="15" thickBot="1" x14ac:dyDescent="0.35">
      <c r="A95">
        <v>70093029</v>
      </c>
      <c r="B95" t="s">
        <v>92</v>
      </c>
      <c r="C95">
        <v>22</v>
      </c>
      <c r="D95">
        <v>9</v>
      </c>
      <c r="E95">
        <v>9</v>
      </c>
      <c r="F95">
        <v>12</v>
      </c>
      <c r="G95">
        <v>5</v>
      </c>
      <c r="H95">
        <v>5</v>
      </c>
      <c r="I95">
        <v>12</v>
      </c>
      <c r="J95">
        <v>12</v>
      </c>
      <c r="K95">
        <v>10</v>
      </c>
      <c r="L95">
        <v>12</v>
      </c>
      <c r="M95">
        <v>13</v>
      </c>
      <c r="N95">
        <v>1000000</v>
      </c>
      <c r="P95">
        <f t="shared" si="16"/>
        <v>90</v>
      </c>
      <c r="Q95">
        <f t="shared" si="17"/>
        <v>100</v>
      </c>
      <c r="R95">
        <f t="shared" si="18"/>
        <v>56</v>
      </c>
      <c r="S95">
        <f t="shared" si="19"/>
        <v>124</v>
      </c>
      <c r="T95">
        <f t="shared" si="20"/>
        <v>125</v>
      </c>
      <c r="U95">
        <f t="shared" si="21"/>
        <v>37</v>
      </c>
      <c r="V95">
        <f t="shared" si="22"/>
        <v>52</v>
      </c>
      <c r="W95">
        <f t="shared" si="23"/>
        <v>86</v>
      </c>
      <c r="X95">
        <f t="shared" si="24"/>
        <v>38</v>
      </c>
      <c r="Y95">
        <f t="shared" si="25"/>
        <v>18</v>
      </c>
      <c r="Z95">
        <f t="shared" si="14"/>
        <v>1000000</v>
      </c>
      <c r="AA95">
        <f t="shared" si="15"/>
        <v>999635.8</v>
      </c>
      <c r="AF95" s="12" t="s">
        <v>1096</v>
      </c>
      <c r="AG95" s="13">
        <v>64</v>
      </c>
      <c r="AH95" s="13">
        <v>43</v>
      </c>
      <c r="AI95" s="13">
        <v>71</v>
      </c>
      <c r="AJ95" s="13">
        <v>86</v>
      </c>
      <c r="AK95" s="13">
        <v>24</v>
      </c>
      <c r="AL95" s="13">
        <v>122</v>
      </c>
      <c r="AM95" s="13">
        <v>105</v>
      </c>
      <c r="AN95" s="13">
        <v>86</v>
      </c>
      <c r="AO95" s="13">
        <v>85</v>
      </c>
      <c r="AP95" s="13">
        <v>95</v>
      </c>
      <c r="AQ95" s="13">
        <v>1000000</v>
      </c>
    </row>
    <row r="96" spans="1:43" ht="15" thickBot="1" x14ac:dyDescent="0.35">
      <c r="A96">
        <v>70093800</v>
      </c>
      <c r="B96" t="s">
        <v>93</v>
      </c>
      <c r="C96">
        <v>20</v>
      </c>
      <c r="D96">
        <v>12</v>
      </c>
      <c r="E96">
        <v>12</v>
      </c>
      <c r="F96">
        <v>17</v>
      </c>
      <c r="G96">
        <v>12</v>
      </c>
      <c r="H96">
        <v>10</v>
      </c>
      <c r="I96">
        <v>16</v>
      </c>
      <c r="J96">
        <v>14</v>
      </c>
      <c r="K96">
        <v>15</v>
      </c>
      <c r="L96">
        <v>11</v>
      </c>
      <c r="M96">
        <v>14</v>
      </c>
      <c r="N96">
        <v>1000000</v>
      </c>
      <c r="P96">
        <f t="shared" si="16"/>
        <v>28</v>
      </c>
      <c r="Q96">
        <f t="shared" si="17"/>
        <v>22</v>
      </c>
      <c r="R96">
        <f t="shared" si="18"/>
        <v>3</v>
      </c>
      <c r="S96">
        <f t="shared" si="19"/>
        <v>22</v>
      </c>
      <c r="T96">
        <f t="shared" si="20"/>
        <v>41</v>
      </c>
      <c r="U96">
        <f t="shared" si="21"/>
        <v>5</v>
      </c>
      <c r="V96">
        <f t="shared" si="22"/>
        <v>23</v>
      </c>
      <c r="W96">
        <f t="shared" si="23"/>
        <v>5</v>
      </c>
      <c r="X96">
        <f t="shared" si="24"/>
        <v>68</v>
      </c>
      <c r="Y96">
        <f t="shared" si="25"/>
        <v>7</v>
      </c>
      <c r="Z96">
        <f t="shared" si="14"/>
        <v>1000000</v>
      </c>
      <c r="AA96">
        <f t="shared" si="15"/>
        <v>1000406.7</v>
      </c>
      <c r="AF96" s="12" t="s">
        <v>1097</v>
      </c>
      <c r="AG96" s="13">
        <v>64</v>
      </c>
      <c r="AH96" s="13">
        <v>43</v>
      </c>
      <c r="AI96" s="13">
        <v>82</v>
      </c>
      <c r="AJ96" s="13">
        <v>86</v>
      </c>
      <c r="AK96" s="13">
        <v>63</v>
      </c>
      <c r="AL96" s="13">
        <v>91</v>
      </c>
      <c r="AM96" s="13">
        <v>89</v>
      </c>
      <c r="AN96" s="13">
        <v>125</v>
      </c>
      <c r="AO96" s="13">
        <v>125</v>
      </c>
      <c r="AP96" s="13">
        <v>66</v>
      </c>
      <c r="AQ96" s="13">
        <v>1000000</v>
      </c>
    </row>
    <row r="97" spans="1:43" ht="15" thickBot="1" x14ac:dyDescent="0.35">
      <c r="A97">
        <v>70093829</v>
      </c>
      <c r="B97" t="s">
        <v>94</v>
      </c>
      <c r="C97">
        <v>18</v>
      </c>
      <c r="D97">
        <v>9</v>
      </c>
      <c r="E97">
        <v>8</v>
      </c>
      <c r="F97">
        <v>8</v>
      </c>
      <c r="G97">
        <v>8</v>
      </c>
      <c r="H97">
        <v>7</v>
      </c>
      <c r="I97">
        <v>6</v>
      </c>
      <c r="J97">
        <v>8</v>
      </c>
      <c r="K97">
        <v>12</v>
      </c>
      <c r="L97">
        <v>7</v>
      </c>
      <c r="M97">
        <v>11</v>
      </c>
      <c r="N97">
        <v>1000000</v>
      </c>
      <c r="P97">
        <f t="shared" si="16"/>
        <v>90</v>
      </c>
      <c r="Q97">
        <f t="shared" si="17"/>
        <v>115</v>
      </c>
      <c r="R97">
        <f t="shared" si="18"/>
        <v>106</v>
      </c>
      <c r="S97">
        <f t="shared" si="19"/>
        <v>104</v>
      </c>
      <c r="T97">
        <f t="shared" si="20"/>
        <v>109</v>
      </c>
      <c r="U97">
        <f t="shared" si="21"/>
        <v>116</v>
      </c>
      <c r="V97">
        <f t="shared" si="22"/>
        <v>112</v>
      </c>
      <c r="W97">
        <f t="shared" si="23"/>
        <v>40</v>
      </c>
      <c r="X97">
        <f t="shared" si="24"/>
        <v>125</v>
      </c>
      <c r="Y97">
        <f t="shared" si="25"/>
        <v>66</v>
      </c>
      <c r="Z97">
        <f t="shared" si="14"/>
        <v>1000000</v>
      </c>
      <c r="AA97">
        <f t="shared" si="15"/>
        <v>999584.3</v>
      </c>
      <c r="AF97" s="12" t="s">
        <v>1098</v>
      </c>
      <c r="AG97" s="13">
        <v>9</v>
      </c>
      <c r="AH97" s="13">
        <v>71</v>
      </c>
      <c r="AI97" s="13">
        <v>106</v>
      </c>
      <c r="AJ97" s="13">
        <v>22</v>
      </c>
      <c r="AK97" s="13">
        <v>41</v>
      </c>
      <c r="AL97" s="13">
        <v>37</v>
      </c>
      <c r="AM97" s="13">
        <v>77</v>
      </c>
      <c r="AN97" s="13">
        <v>21</v>
      </c>
      <c r="AO97" s="13">
        <v>85</v>
      </c>
      <c r="AP97" s="13">
        <v>95</v>
      </c>
      <c r="AQ97" s="13">
        <v>1000000</v>
      </c>
    </row>
    <row r="98" spans="1:43" ht="15" thickBot="1" x14ac:dyDescent="0.35">
      <c r="A98">
        <v>70096907</v>
      </c>
      <c r="B98" t="s">
        <v>95</v>
      </c>
      <c r="C98">
        <v>20</v>
      </c>
      <c r="D98">
        <v>12</v>
      </c>
      <c r="E98">
        <v>14</v>
      </c>
      <c r="F98">
        <v>15</v>
      </c>
      <c r="G98">
        <v>7</v>
      </c>
      <c r="H98">
        <v>8</v>
      </c>
      <c r="I98">
        <v>5</v>
      </c>
      <c r="J98">
        <v>14</v>
      </c>
      <c r="K98">
        <v>12</v>
      </c>
      <c r="L98">
        <v>11</v>
      </c>
      <c r="M98">
        <v>11</v>
      </c>
      <c r="N98">
        <v>1000000</v>
      </c>
      <c r="P98">
        <f t="shared" si="16"/>
        <v>28</v>
      </c>
      <c r="Q98">
        <f t="shared" si="17"/>
        <v>4</v>
      </c>
      <c r="R98">
        <f t="shared" si="18"/>
        <v>13</v>
      </c>
      <c r="S98">
        <f t="shared" si="19"/>
        <v>118</v>
      </c>
      <c r="T98">
        <f t="shared" si="20"/>
        <v>88</v>
      </c>
      <c r="U98">
        <f t="shared" si="21"/>
        <v>118</v>
      </c>
      <c r="V98">
        <f t="shared" si="22"/>
        <v>23</v>
      </c>
      <c r="W98">
        <f t="shared" si="23"/>
        <v>40</v>
      </c>
      <c r="X98">
        <f t="shared" si="24"/>
        <v>68</v>
      </c>
      <c r="Y98">
        <f t="shared" si="25"/>
        <v>66</v>
      </c>
      <c r="Z98">
        <f t="shared" si="14"/>
        <v>1000000</v>
      </c>
      <c r="AA98">
        <f t="shared" si="15"/>
        <v>1000016.2</v>
      </c>
      <c r="AF98" s="12" t="s">
        <v>1099</v>
      </c>
      <c r="AG98" s="13">
        <v>64</v>
      </c>
      <c r="AH98" s="13">
        <v>71</v>
      </c>
      <c r="AI98" s="13">
        <v>103</v>
      </c>
      <c r="AJ98" s="13">
        <v>12</v>
      </c>
      <c r="AK98" s="13">
        <v>41</v>
      </c>
      <c r="AL98" s="13">
        <v>61</v>
      </c>
      <c r="AM98" s="13">
        <v>120</v>
      </c>
      <c r="AN98" s="13">
        <v>21</v>
      </c>
      <c r="AO98" s="13">
        <v>112</v>
      </c>
      <c r="AP98" s="13">
        <v>37</v>
      </c>
      <c r="AQ98" s="13">
        <v>1000000</v>
      </c>
    </row>
    <row r="99" spans="1:43" ht="15" thickBot="1" x14ac:dyDescent="0.35">
      <c r="A99">
        <v>70097242</v>
      </c>
      <c r="B99" t="s">
        <v>96</v>
      </c>
      <c r="C99">
        <v>19</v>
      </c>
      <c r="D99">
        <v>13</v>
      </c>
      <c r="E99">
        <v>12</v>
      </c>
      <c r="F99">
        <v>7</v>
      </c>
      <c r="G99">
        <v>9</v>
      </c>
      <c r="H99">
        <v>11</v>
      </c>
      <c r="I99">
        <v>9</v>
      </c>
      <c r="J99">
        <v>12</v>
      </c>
      <c r="K99">
        <v>10</v>
      </c>
      <c r="L99">
        <v>11</v>
      </c>
      <c r="M99">
        <v>10</v>
      </c>
      <c r="N99">
        <v>1000000</v>
      </c>
      <c r="P99">
        <f t="shared" si="16"/>
        <v>9</v>
      </c>
      <c r="Q99">
        <f t="shared" si="17"/>
        <v>22</v>
      </c>
      <c r="R99">
        <f t="shared" si="18"/>
        <v>120</v>
      </c>
      <c r="S99">
        <f t="shared" si="19"/>
        <v>86</v>
      </c>
      <c r="T99">
        <f t="shared" si="20"/>
        <v>24</v>
      </c>
      <c r="U99">
        <f t="shared" si="21"/>
        <v>91</v>
      </c>
      <c r="V99">
        <f t="shared" si="22"/>
        <v>52</v>
      </c>
      <c r="W99">
        <f t="shared" si="23"/>
        <v>86</v>
      </c>
      <c r="X99">
        <f t="shared" si="24"/>
        <v>68</v>
      </c>
      <c r="Y99">
        <f t="shared" si="25"/>
        <v>95</v>
      </c>
      <c r="Z99">
        <f t="shared" si="14"/>
        <v>1000000</v>
      </c>
      <c r="AA99">
        <f t="shared" si="15"/>
        <v>999908.8</v>
      </c>
      <c r="AF99" s="12" t="s">
        <v>1100</v>
      </c>
      <c r="AG99" s="13">
        <v>90</v>
      </c>
      <c r="AH99" s="13">
        <v>100</v>
      </c>
      <c r="AI99" s="13">
        <v>56</v>
      </c>
      <c r="AJ99" s="13">
        <v>124</v>
      </c>
      <c r="AK99" s="13">
        <v>125</v>
      </c>
      <c r="AL99" s="13">
        <v>37</v>
      </c>
      <c r="AM99" s="13">
        <v>52</v>
      </c>
      <c r="AN99" s="13">
        <v>86</v>
      </c>
      <c r="AO99" s="13">
        <v>38</v>
      </c>
      <c r="AP99" s="13">
        <v>18</v>
      </c>
      <c r="AQ99" s="13">
        <v>1000000</v>
      </c>
    </row>
    <row r="100" spans="1:43" ht="15" thickBot="1" x14ac:dyDescent="0.35">
      <c r="A100">
        <v>70097248</v>
      </c>
      <c r="B100" t="s">
        <v>97</v>
      </c>
      <c r="C100">
        <v>19</v>
      </c>
      <c r="D100">
        <v>10</v>
      </c>
      <c r="E100">
        <v>10</v>
      </c>
      <c r="F100">
        <v>7</v>
      </c>
      <c r="G100">
        <v>5</v>
      </c>
      <c r="H100">
        <v>11</v>
      </c>
      <c r="I100">
        <v>17</v>
      </c>
      <c r="J100">
        <v>12</v>
      </c>
      <c r="K100">
        <v>11</v>
      </c>
      <c r="L100">
        <v>12</v>
      </c>
      <c r="M100">
        <v>12</v>
      </c>
      <c r="N100">
        <v>1000000</v>
      </c>
      <c r="P100">
        <f t="shared" si="16"/>
        <v>64</v>
      </c>
      <c r="Q100">
        <f t="shared" si="17"/>
        <v>71</v>
      </c>
      <c r="R100">
        <f t="shared" si="18"/>
        <v>120</v>
      </c>
      <c r="S100">
        <f t="shared" si="19"/>
        <v>124</v>
      </c>
      <c r="T100">
        <f t="shared" si="20"/>
        <v>24</v>
      </c>
      <c r="U100">
        <f t="shared" si="21"/>
        <v>2</v>
      </c>
      <c r="V100">
        <f t="shared" si="22"/>
        <v>52</v>
      </c>
      <c r="W100">
        <f t="shared" si="23"/>
        <v>72</v>
      </c>
      <c r="X100">
        <f t="shared" si="24"/>
        <v>38</v>
      </c>
      <c r="Y100">
        <f t="shared" si="25"/>
        <v>37</v>
      </c>
      <c r="Z100">
        <f t="shared" si="14"/>
        <v>1000000</v>
      </c>
      <c r="AA100">
        <f t="shared" si="15"/>
        <v>999975.3</v>
      </c>
      <c r="AF100" s="12" t="s">
        <v>1101</v>
      </c>
      <c r="AG100" s="13">
        <v>28</v>
      </c>
      <c r="AH100" s="13">
        <v>22</v>
      </c>
      <c r="AI100" s="13">
        <v>3</v>
      </c>
      <c r="AJ100" s="13">
        <v>22</v>
      </c>
      <c r="AK100" s="13">
        <v>41</v>
      </c>
      <c r="AL100" s="13">
        <v>5</v>
      </c>
      <c r="AM100" s="13">
        <v>23</v>
      </c>
      <c r="AN100" s="13">
        <v>5</v>
      </c>
      <c r="AO100" s="13">
        <v>68</v>
      </c>
      <c r="AP100" s="13">
        <v>7</v>
      </c>
      <c r="AQ100" s="13">
        <v>1000000</v>
      </c>
    </row>
    <row r="101" spans="1:43" ht="15" thickBot="1" x14ac:dyDescent="0.35">
      <c r="A101">
        <v>70097285</v>
      </c>
      <c r="B101" t="s">
        <v>98</v>
      </c>
      <c r="C101">
        <v>21</v>
      </c>
      <c r="D101">
        <v>11</v>
      </c>
      <c r="E101">
        <v>9</v>
      </c>
      <c r="F101">
        <v>8</v>
      </c>
      <c r="G101">
        <v>5</v>
      </c>
      <c r="H101">
        <v>14</v>
      </c>
      <c r="I101">
        <v>9</v>
      </c>
      <c r="J101">
        <v>6</v>
      </c>
      <c r="K101">
        <v>8</v>
      </c>
      <c r="L101">
        <v>7</v>
      </c>
      <c r="M101">
        <v>10</v>
      </c>
      <c r="N101">
        <v>1000000</v>
      </c>
      <c r="P101">
        <f t="shared" si="16"/>
        <v>41</v>
      </c>
      <c r="Q101">
        <f t="shared" si="17"/>
        <v>100</v>
      </c>
      <c r="R101">
        <f t="shared" si="18"/>
        <v>106</v>
      </c>
      <c r="S101">
        <f t="shared" si="19"/>
        <v>124</v>
      </c>
      <c r="T101">
        <f t="shared" si="20"/>
        <v>1</v>
      </c>
      <c r="U101">
        <f t="shared" si="21"/>
        <v>91</v>
      </c>
      <c r="V101">
        <f t="shared" si="22"/>
        <v>125</v>
      </c>
      <c r="W101">
        <f t="shared" si="23"/>
        <v>118</v>
      </c>
      <c r="X101">
        <f t="shared" si="24"/>
        <v>125</v>
      </c>
      <c r="Y101">
        <f t="shared" si="25"/>
        <v>95</v>
      </c>
      <c r="Z101">
        <f t="shared" si="14"/>
        <v>1000000</v>
      </c>
      <c r="AA101">
        <f t="shared" si="15"/>
        <v>999535.3</v>
      </c>
      <c r="AF101" s="12" t="s">
        <v>1102</v>
      </c>
      <c r="AG101" s="13">
        <v>90</v>
      </c>
      <c r="AH101" s="13">
        <v>115</v>
      </c>
      <c r="AI101" s="13">
        <v>106</v>
      </c>
      <c r="AJ101" s="13">
        <v>104</v>
      </c>
      <c r="AK101" s="13">
        <v>109</v>
      </c>
      <c r="AL101" s="13">
        <v>116</v>
      </c>
      <c r="AM101" s="13">
        <v>112</v>
      </c>
      <c r="AN101" s="13">
        <v>40</v>
      </c>
      <c r="AO101" s="13">
        <v>125</v>
      </c>
      <c r="AP101" s="13">
        <v>66</v>
      </c>
      <c r="AQ101" s="13">
        <v>1000000</v>
      </c>
    </row>
    <row r="102" spans="1:43" ht="15" thickBot="1" x14ac:dyDescent="0.35">
      <c r="A102">
        <v>70097801</v>
      </c>
      <c r="B102" t="s">
        <v>99</v>
      </c>
      <c r="C102">
        <v>19</v>
      </c>
      <c r="D102">
        <v>10</v>
      </c>
      <c r="E102">
        <v>9</v>
      </c>
      <c r="F102">
        <v>8</v>
      </c>
      <c r="G102">
        <v>11</v>
      </c>
      <c r="H102">
        <v>9</v>
      </c>
      <c r="I102">
        <v>3</v>
      </c>
      <c r="J102">
        <v>12</v>
      </c>
      <c r="K102">
        <v>10</v>
      </c>
      <c r="L102">
        <v>10</v>
      </c>
      <c r="M102">
        <v>10</v>
      </c>
      <c r="N102">
        <v>1000000</v>
      </c>
      <c r="P102">
        <f t="shared" si="16"/>
        <v>64</v>
      </c>
      <c r="Q102">
        <f t="shared" si="17"/>
        <v>100</v>
      </c>
      <c r="R102">
        <f t="shared" si="18"/>
        <v>106</v>
      </c>
      <c r="S102">
        <f t="shared" si="19"/>
        <v>45</v>
      </c>
      <c r="T102">
        <f t="shared" si="20"/>
        <v>63</v>
      </c>
      <c r="U102">
        <f t="shared" si="21"/>
        <v>125</v>
      </c>
      <c r="V102">
        <f t="shared" si="22"/>
        <v>52</v>
      </c>
      <c r="W102">
        <f t="shared" si="23"/>
        <v>86</v>
      </c>
      <c r="X102">
        <f t="shared" si="24"/>
        <v>85</v>
      </c>
      <c r="Y102">
        <f t="shared" si="25"/>
        <v>95</v>
      </c>
      <c r="Z102">
        <f t="shared" si="14"/>
        <v>1000000</v>
      </c>
      <c r="AA102">
        <f t="shared" si="15"/>
        <v>999710.8</v>
      </c>
      <c r="AF102" s="12" t="s">
        <v>1103</v>
      </c>
      <c r="AG102" s="13">
        <v>28</v>
      </c>
      <c r="AH102" s="13">
        <v>4</v>
      </c>
      <c r="AI102" s="13">
        <v>13</v>
      </c>
      <c r="AJ102" s="13">
        <v>118</v>
      </c>
      <c r="AK102" s="13">
        <v>88</v>
      </c>
      <c r="AL102" s="13">
        <v>118</v>
      </c>
      <c r="AM102" s="13">
        <v>23</v>
      </c>
      <c r="AN102" s="13">
        <v>40</v>
      </c>
      <c r="AO102" s="13">
        <v>68</v>
      </c>
      <c r="AP102" s="13">
        <v>66</v>
      </c>
      <c r="AQ102" s="13">
        <v>1000000</v>
      </c>
    </row>
    <row r="103" spans="1:43" ht="15" thickBot="1" x14ac:dyDescent="0.35">
      <c r="A103">
        <v>70099180</v>
      </c>
      <c r="B103" t="s">
        <v>100</v>
      </c>
      <c r="C103">
        <v>20</v>
      </c>
      <c r="D103">
        <v>9</v>
      </c>
      <c r="E103">
        <v>7</v>
      </c>
      <c r="F103">
        <v>14</v>
      </c>
      <c r="G103">
        <v>6</v>
      </c>
      <c r="H103">
        <v>8</v>
      </c>
      <c r="I103">
        <v>14</v>
      </c>
      <c r="J103">
        <v>12</v>
      </c>
      <c r="K103">
        <v>14</v>
      </c>
      <c r="L103">
        <v>10</v>
      </c>
      <c r="M103">
        <v>13</v>
      </c>
      <c r="N103">
        <v>1000000</v>
      </c>
      <c r="P103">
        <f t="shared" si="16"/>
        <v>90</v>
      </c>
      <c r="Q103">
        <f t="shared" si="17"/>
        <v>124</v>
      </c>
      <c r="R103">
        <f t="shared" si="18"/>
        <v>25</v>
      </c>
      <c r="S103">
        <f t="shared" si="19"/>
        <v>122</v>
      </c>
      <c r="T103">
        <f t="shared" si="20"/>
        <v>88</v>
      </c>
      <c r="U103">
        <f t="shared" si="21"/>
        <v>19</v>
      </c>
      <c r="V103">
        <f t="shared" si="22"/>
        <v>52</v>
      </c>
      <c r="W103">
        <f t="shared" si="23"/>
        <v>12</v>
      </c>
      <c r="X103">
        <f t="shared" si="24"/>
        <v>85</v>
      </c>
      <c r="Y103">
        <f t="shared" si="25"/>
        <v>18</v>
      </c>
      <c r="Z103">
        <f t="shared" si="14"/>
        <v>1000000</v>
      </c>
      <c r="AA103">
        <f t="shared" si="15"/>
        <v>999843.8</v>
      </c>
      <c r="AF103" s="12" t="s">
        <v>1104</v>
      </c>
      <c r="AG103" s="13">
        <v>9</v>
      </c>
      <c r="AH103" s="13">
        <v>22</v>
      </c>
      <c r="AI103" s="13">
        <v>120</v>
      </c>
      <c r="AJ103" s="13">
        <v>86</v>
      </c>
      <c r="AK103" s="13">
        <v>24</v>
      </c>
      <c r="AL103" s="13">
        <v>91</v>
      </c>
      <c r="AM103" s="13">
        <v>52</v>
      </c>
      <c r="AN103" s="13">
        <v>86</v>
      </c>
      <c r="AO103" s="13">
        <v>68</v>
      </c>
      <c r="AP103" s="13">
        <v>95</v>
      </c>
      <c r="AQ103" s="13">
        <v>1000000</v>
      </c>
    </row>
    <row r="104" spans="1:43" ht="15" thickBot="1" x14ac:dyDescent="0.35">
      <c r="A104">
        <v>70099745</v>
      </c>
      <c r="B104" t="s">
        <v>101</v>
      </c>
      <c r="C104">
        <v>19</v>
      </c>
      <c r="D104">
        <v>9</v>
      </c>
      <c r="E104">
        <v>10</v>
      </c>
      <c r="F104">
        <v>10</v>
      </c>
      <c r="G104">
        <v>9</v>
      </c>
      <c r="H104">
        <v>7</v>
      </c>
      <c r="I104">
        <v>13</v>
      </c>
      <c r="J104">
        <v>11</v>
      </c>
      <c r="K104">
        <v>11</v>
      </c>
      <c r="L104">
        <v>13</v>
      </c>
      <c r="M104">
        <v>12</v>
      </c>
      <c r="N104">
        <v>1000000</v>
      </c>
      <c r="P104">
        <f t="shared" si="16"/>
        <v>90</v>
      </c>
      <c r="Q104">
        <f t="shared" si="17"/>
        <v>71</v>
      </c>
      <c r="R104">
        <f t="shared" si="18"/>
        <v>82</v>
      </c>
      <c r="S104">
        <f t="shared" si="19"/>
        <v>86</v>
      </c>
      <c r="T104">
        <f t="shared" si="20"/>
        <v>109</v>
      </c>
      <c r="U104">
        <f t="shared" si="21"/>
        <v>27</v>
      </c>
      <c r="V104">
        <f t="shared" si="22"/>
        <v>77</v>
      </c>
      <c r="W104">
        <f t="shared" si="23"/>
        <v>72</v>
      </c>
      <c r="X104">
        <f t="shared" si="24"/>
        <v>20</v>
      </c>
      <c r="Y104">
        <f t="shared" si="25"/>
        <v>37</v>
      </c>
      <c r="Z104">
        <f t="shared" si="14"/>
        <v>1000000</v>
      </c>
      <c r="AA104">
        <f t="shared" si="15"/>
        <v>999896.3</v>
      </c>
      <c r="AF104" s="12" t="s">
        <v>1105</v>
      </c>
      <c r="AG104" s="13">
        <v>64</v>
      </c>
      <c r="AH104" s="13">
        <v>71</v>
      </c>
      <c r="AI104" s="13">
        <v>120</v>
      </c>
      <c r="AJ104" s="13">
        <v>124</v>
      </c>
      <c r="AK104" s="13">
        <v>24</v>
      </c>
      <c r="AL104" s="13">
        <v>2</v>
      </c>
      <c r="AM104" s="13">
        <v>52</v>
      </c>
      <c r="AN104" s="13">
        <v>72</v>
      </c>
      <c r="AO104" s="13">
        <v>38</v>
      </c>
      <c r="AP104" s="13">
        <v>37</v>
      </c>
      <c r="AQ104" s="13">
        <v>1000000</v>
      </c>
    </row>
    <row r="105" spans="1:43" ht="15" thickBot="1" x14ac:dyDescent="0.35">
      <c r="A105">
        <v>70099761</v>
      </c>
      <c r="B105" t="s">
        <v>102</v>
      </c>
      <c r="C105">
        <v>19</v>
      </c>
      <c r="D105">
        <v>6</v>
      </c>
      <c r="E105">
        <v>11</v>
      </c>
      <c r="F105">
        <v>2</v>
      </c>
      <c r="G105">
        <v>11</v>
      </c>
      <c r="H105">
        <v>13</v>
      </c>
      <c r="I105">
        <v>5</v>
      </c>
      <c r="J105">
        <v>7</v>
      </c>
      <c r="K105">
        <v>11</v>
      </c>
      <c r="L105">
        <v>9</v>
      </c>
      <c r="M105">
        <v>11</v>
      </c>
      <c r="N105">
        <v>1000000</v>
      </c>
      <c r="P105">
        <f t="shared" si="16"/>
        <v>127</v>
      </c>
      <c r="Q105">
        <f t="shared" si="17"/>
        <v>43</v>
      </c>
      <c r="R105">
        <f t="shared" si="18"/>
        <v>129</v>
      </c>
      <c r="S105">
        <f t="shared" si="19"/>
        <v>45</v>
      </c>
      <c r="T105">
        <f t="shared" si="20"/>
        <v>4</v>
      </c>
      <c r="U105">
        <f t="shared" si="21"/>
        <v>118</v>
      </c>
      <c r="V105">
        <f t="shared" si="22"/>
        <v>120</v>
      </c>
      <c r="W105">
        <f t="shared" si="23"/>
        <v>72</v>
      </c>
      <c r="X105">
        <f t="shared" si="24"/>
        <v>112</v>
      </c>
      <c r="Y105">
        <f t="shared" si="25"/>
        <v>66</v>
      </c>
      <c r="Z105">
        <f t="shared" si="14"/>
        <v>1000000</v>
      </c>
      <c r="AA105">
        <f t="shared" si="15"/>
        <v>999580.3</v>
      </c>
      <c r="AF105" s="12" t="s">
        <v>1106</v>
      </c>
      <c r="AG105" s="13">
        <v>41</v>
      </c>
      <c r="AH105" s="13">
        <v>100</v>
      </c>
      <c r="AI105" s="13">
        <v>106</v>
      </c>
      <c r="AJ105" s="13">
        <v>124</v>
      </c>
      <c r="AK105" s="13">
        <v>1</v>
      </c>
      <c r="AL105" s="13">
        <v>91</v>
      </c>
      <c r="AM105" s="13">
        <v>125</v>
      </c>
      <c r="AN105" s="13">
        <v>118</v>
      </c>
      <c r="AO105" s="13">
        <v>125</v>
      </c>
      <c r="AP105" s="13">
        <v>95</v>
      </c>
      <c r="AQ105" s="13">
        <v>1000000</v>
      </c>
    </row>
    <row r="106" spans="1:43" ht="15" thickBot="1" x14ac:dyDescent="0.35">
      <c r="A106">
        <v>70103402</v>
      </c>
      <c r="B106" t="s">
        <v>103</v>
      </c>
      <c r="C106">
        <v>19</v>
      </c>
      <c r="D106">
        <v>8</v>
      </c>
      <c r="E106">
        <v>5</v>
      </c>
      <c r="F106">
        <v>8</v>
      </c>
      <c r="G106">
        <v>8</v>
      </c>
      <c r="H106">
        <v>6</v>
      </c>
      <c r="I106">
        <v>7</v>
      </c>
      <c r="J106">
        <v>5</v>
      </c>
      <c r="K106">
        <v>9</v>
      </c>
      <c r="L106">
        <v>6</v>
      </c>
      <c r="M106">
        <v>10</v>
      </c>
      <c r="N106">
        <v>1000000</v>
      </c>
      <c r="P106">
        <f t="shared" si="16"/>
        <v>107</v>
      </c>
      <c r="Q106">
        <f t="shared" si="17"/>
        <v>129</v>
      </c>
      <c r="R106">
        <f t="shared" si="18"/>
        <v>106</v>
      </c>
      <c r="S106">
        <f t="shared" si="19"/>
        <v>104</v>
      </c>
      <c r="T106">
        <f t="shared" si="20"/>
        <v>120</v>
      </c>
      <c r="U106">
        <f t="shared" si="21"/>
        <v>111</v>
      </c>
      <c r="V106">
        <f t="shared" si="22"/>
        <v>126</v>
      </c>
      <c r="W106">
        <f t="shared" si="23"/>
        <v>111</v>
      </c>
      <c r="X106">
        <f t="shared" si="24"/>
        <v>128</v>
      </c>
      <c r="Y106">
        <f t="shared" si="25"/>
        <v>95</v>
      </c>
      <c r="Z106">
        <f t="shared" si="14"/>
        <v>1000000</v>
      </c>
      <c r="AA106">
        <f t="shared" si="15"/>
        <v>999430.3</v>
      </c>
      <c r="AF106" s="12" t="s">
        <v>1107</v>
      </c>
      <c r="AG106" s="13">
        <v>64</v>
      </c>
      <c r="AH106" s="13">
        <v>100</v>
      </c>
      <c r="AI106" s="13">
        <v>106</v>
      </c>
      <c r="AJ106" s="13">
        <v>45</v>
      </c>
      <c r="AK106" s="13">
        <v>63</v>
      </c>
      <c r="AL106" s="13">
        <v>125</v>
      </c>
      <c r="AM106" s="13">
        <v>52</v>
      </c>
      <c r="AN106" s="13">
        <v>86</v>
      </c>
      <c r="AO106" s="13">
        <v>85</v>
      </c>
      <c r="AP106" s="13">
        <v>95</v>
      </c>
      <c r="AQ106" s="13">
        <v>1000000</v>
      </c>
    </row>
    <row r="107" spans="1:43" ht="15" thickBot="1" x14ac:dyDescent="0.35">
      <c r="A107">
        <v>70106700</v>
      </c>
      <c r="B107" t="s">
        <v>104</v>
      </c>
      <c r="C107">
        <v>19</v>
      </c>
      <c r="D107">
        <v>12</v>
      </c>
      <c r="E107">
        <v>11</v>
      </c>
      <c r="F107">
        <v>8</v>
      </c>
      <c r="G107">
        <v>14</v>
      </c>
      <c r="H107">
        <v>5</v>
      </c>
      <c r="I107">
        <v>8</v>
      </c>
      <c r="J107">
        <v>9</v>
      </c>
      <c r="K107">
        <v>9</v>
      </c>
      <c r="L107">
        <v>10</v>
      </c>
      <c r="M107">
        <v>11</v>
      </c>
      <c r="N107">
        <v>1000000</v>
      </c>
      <c r="P107">
        <f t="shared" si="16"/>
        <v>28</v>
      </c>
      <c r="Q107">
        <f t="shared" si="17"/>
        <v>43</v>
      </c>
      <c r="R107">
        <f t="shared" si="18"/>
        <v>106</v>
      </c>
      <c r="S107">
        <f t="shared" si="19"/>
        <v>5</v>
      </c>
      <c r="T107">
        <f t="shared" si="20"/>
        <v>125</v>
      </c>
      <c r="U107">
        <f t="shared" si="21"/>
        <v>107</v>
      </c>
      <c r="V107">
        <f t="shared" si="22"/>
        <v>105</v>
      </c>
      <c r="W107">
        <f t="shared" si="23"/>
        <v>111</v>
      </c>
      <c r="X107">
        <f t="shared" si="24"/>
        <v>85</v>
      </c>
      <c r="Y107">
        <f t="shared" si="25"/>
        <v>66</v>
      </c>
      <c r="Z107">
        <f t="shared" si="14"/>
        <v>1000000</v>
      </c>
      <c r="AA107">
        <f t="shared" si="15"/>
        <v>999701.8</v>
      </c>
      <c r="AF107" s="12" t="s">
        <v>1108</v>
      </c>
      <c r="AG107" s="13">
        <v>90</v>
      </c>
      <c r="AH107" s="13">
        <v>124</v>
      </c>
      <c r="AI107" s="13">
        <v>25</v>
      </c>
      <c r="AJ107" s="13">
        <v>122</v>
      </c>
      <c r="AK107" s="13">
        <v>88</v>
      </c>
      <c r="AL107" s="13">
        <v>19</v>
      </c>
      <c r="AM107" s="13">
        <v>52</v>
      </c>
      <c r="AN107" s="13">
        <v>12</v>
      </c>
      <c r="AO107" s="13">
        <v>85</v>
      </c>
      <c r="AP107" s="13">
        <v>18</v>
      </c>
      <c r="AQ107" s="13">
        <v>1000000</v>
      </c>
    </row>
    <row r="108" spans="1:43" ht="15" thickBot="1" x14ac:dyDescent="0.35">
      <c r="A108">
        <v>8440958</v>
      </c>
      <c r="B108" t="s">
        <v>105</v>
      </c>
      <c r="C108">
        <v>29</v>
      </c>
      <c r="D108">
        <v>9</v>
      </c>
      <c r="E108">
        <v>13</v>
      </c>
      <c r="F108">
        <v>15</v>
      </c>
      <c r="G108">
        <v>10</v>
      </c>
      <c r="H108">
        <v>9</v>
      </c>
      <c r="I108">
        <v>15</v>
      </c>
      <c r="J108">
        <v>13</v>
      </c>
      <c r="K108">
        <v>15</v>
      </c>
      <c r="L108">
        <v>14</v>
      </c>
      <c r="M108">
        <v>15</v>
      </c>
      <c r="N108">
        <v>1000000</v>
      </c>
      <c r="P108">
        <f t="shared" si="16"/>
        <v>90</v>
      </c>
      <c r="Q108">
        <f t="shared" si="17"/>
        <v>11</v>
      </c>
      <c r="R108">
        <f t="shared" si="18"/>
        <v>13</v>
      </c>
      <c r="S108">
        <f t="shared" si="19"/>
        <v>64</v>
      </c>
      <c r="T108">
        <f t="shared" si="20"/>
        <v>63</v>
      </c>
      <c r="U108">
        <f t="shared" si="21"/>
        <v>12</v>
      </c>
      <c r="V108">
        <f t="shared" si="22"/>
        <v>35</v>
      </c>
      <c r="W108">
        <f t="shared" si="23"/>
        <v>5</v>
      </c>
      <c r="X108">
        <f t="shared" si="24"/>
        <v>12</v>
      </c>
      <c r="Y108">
        <f t="shared" si="25"/>
        <v>2</v>
      </c>
      <c r="Z108">
        <f t="shared" si="14"/>
        <v>1000000</v>
      </c>
      <c r="AA108">
        <f t="shared" si="15"/>
        <v>1000365.2</v>
      </c>
      <c r="AF108" s="12" t="s">
        <v>1109</v>
      </c>
      <c r="AG108" s="13">
        <v>90</v>
      </c>
      <c r="AH108" s="13">
        <v>71</v>
      </c>
      <c r="AI108" s="13">
        <v>82</v>
      </c>
      <c r="AJ108" s="13">
        <v>86</v>
      </c>
      <c r="AK108" s="13">
        <v>109</v>
      </c>
      <c r="AL108" s="13">
        <v>27</v>
      </c>
      <c r="AM108" s="13">
        <v>77</v>
      </c>
      <c r="AN108" s="13">
        <v>72</v>
      </c>
      <c r="AO108" s="13">
        <v>20</v>
      </c>
      <c r="AP108" s="13">
        <v>37</v>
      </c>
      <c r="AQ108" s="13">
        <v>1000000</v>
      </c>
    </row>
    <row r="109" spans="1:43" ht="15" thickBot="1" x14ac:dyDescent="0.35">
      <c r="A109">
        <v>8476259</v>
      </c>
      <c r="B109" t="s">
        <v>106</v>
      </c>
      <c r="C109">
        <v>29</v>
      </c>
      <c r="D109">
        <v>8</v>
      </c>
      <c r="E109">
        <v>11</v>
      </c>
      <c r="F109">
        <v>10</v>
      </c>
      <c r="G109">
        <v>8</v>
      </c>
      <c r="H109">
        <v>9</v>
      </c>
      <c r="I109">
        <v>12</v>
      </c>
      <c r="J109">
        <v>13</v>
      </c>
      <c r="K109">
        <v>12</v>
      </c>
      <c r="L109">
        <v>13</v>
      </c>
      <c r="M109">
        <v>11</v>
      </c>
      <c r="N109">
        <v>1000000</v>
      </c>
      <c r="P109">
        <f t="shared" si="16"/>
        <v>107</v>
      </c>
      <c r="Q109">
        <f t="shared" si="17"/>
        <v>43</v>
      </c>
      <c r="R109">
        <f t="shared" si="18"/>
        <v>82</v>
      </c>
      <c r="S109">
        <f t="shared" si="19"/>
        <v>104</v>
      </c>
      <c r="T109">
        <f t="shared" si="20"/>
        <v>63</v>
      </c>
      <c r="U109">
        <f t="shared" si="21"/>
        <v>37</v>
      </c>
      <c r="V109">
        <f t="shared" si="22"/>
        <v>35</v>
      </c>
      <c r="W109">
        <f t="shared" si="23"/>
        <v>40</v>
      </c>
      <c r="X109">
        <f t="shared" si="24"/>
        <v>20</v>
      </c>
      <c r="Y109">
        <f t="shared" si="25"/>
        <v>66</v>
      </c>
      <c r="Z109">
        <f t="shared" si="14"/>
        <v>1000000</v>
      </c>
      <c r="AA109">
        <f t="shared" si="15"/>
        <v>999970.3</v>
      </c>
      <c r="AF109" s="12" t="s">
        <v>1110</v>
      </c>
      <c r="AG109" s="13">
        <v>127</v>
      </c>
      <c r="AH109" s="13">
        <v>43</v>
      </c>
      <c r="AI109" s="13">
        <v>129</v>
      </c>
      <c r="AJ109" s="13">
        <v>45</v>
      </c>
      <c r="AK109" s="13">
        <v>4</v>
      </c>
      <c r="AL109" s="13">
        <v>118</v>
      </c>
      <c r="AM109" s="13">
        <v>120</v>
      </c>
      <c r="AN109" s="13">
        <v>72</v>
      </c>
      <c r="AO109" s="13">
        <v>112</v>
      </c>
      <c r="AP109" s="13">
        <v>66</v>
      </c>
      <c r="AQ109" s="13">
        <v>1000000</v>
      </c>
    </row>
    <row r="110" spans="1:43" ht="15" thickBot="1" x14ac:dyDescent="0.35">
      <c r="A110">
        <v>8480767</v>
      </c>
      <c r="B110" t="s">
        <v>107</v>
      </c>
      <c r="C110">
        <v>28</v>
      </c>
      <c r="D110">
        <v>9</v>
      </c>
      <c r="E110">
        <v>10</v>
      </c>
      <c r="F110">
        <v>7</v>
      </c>
      <c r="G110">
        <v>8</v>
      </c>
      <c r="H110">
        <v>7</v>
      </c>
      <c r="I110">
        <v>8</v>
      </c>
      <c r="J110">
        <v>13</v>
      </c>
      <c r="K110">
        <v>10</v>
      </c>
      <c r="L110">
        <v>11</v>
      </c>
      <c r="M110">
        <v>11</v>
      </c>
      <c r="N110">
        <v>1000000</v>
      </c>
      <c r="P110">
        <f t="shared" si="16"/>
        <v>90</v>
      </c>
      <c r="Q110">
        <f t="shared" si="17"/>
        <v>71</v>
      </c>
      <c r="R110">
        <f t="shared" si="18"/>
        <v>120</v>
      </c>
      <c r="S110">
        <f t="shared" si="19"/>
        <v>104</v>
      </c>
      <c r="T110">
        <f t="shared" si="20"/>
        <v>109</v>
      </c>
      <c r="U110">
        <f t="shared" si="21"/>
        <v>107</v>
      </c>
      <c r="V110">
        <f t="shared" si="22"/>
        <v>35</v>
      </c>
      <c r="W110">
        <f t="shared" si="23"/>
        <v>86</v>
      </c>
      <c r="X110">
        <f t="shared" si="24"/>
        <v>68</v>
      </c>
      <c r="Y110">
        <f t="shared" si="25"/>
        <v>66</v>
      </c>
      <c r="Z110">
        <f t="shared" si="14"/>
        <v>1000000</v>
      </c>
      <c r="AA110">
        <f t="shared" si="15"/>
        <v>999705.8</v>
      </c>
      <c r="AF110" s="12" t="s">
        <v>1111</v>
      </c>
      <c r="AG110" s="13">
        <v>107</v>
      </c>
      <c r="AH110" s="13">
        <v>129</v>
      </c>
      <c r="AI110" s="13">
        <v>106</v>
      </c>
      <c r="AJ110" s="13">
        <v>104</v>
      </c>
      <c r="AK110" s="13">
        <v>120</v>
      </c>
      <c r="AL110" s="13">
        <v>111</v>
      </c>
      <c r="AM110" s="13">
        <v>126</v>
      </c>
      <c r="AN110" s="13">
        <v>111</v>
      </c>
      <c r="AO110" s="13">
        <v>128</v>
      </c>
      <c r="AP110" s="13">
        <v>95</v>
      </c>
      <c r="AQ110" s="13">
        <v>1000000</v>
      </c>
    </row>
    <row r="111" spans="1:43" ht="15" thickBot="1" x14ac:dyDescent="0.35">
      <c r="A111">
        <v>8486035</v>
      </c>
      <c r="B111" t="s">
        <v>108</v>
      </c>
      <c r="C111">
        <v>30</v>
      </c>
      <c r="D111">
        <v>10</v>
      </c>
      <c r="E111">
        <v>12</v>
      </c>
      <c r="F111">
        <v>13</v>
      </c>
      <c r="G111">
        <v>9</v>
      </c>
      <c r="H111">
        <v>10</v>
      </c>
      <c r="I111">
        <v>16</v>
      </c>
      <c r="J111">
        <v>15</v>
      </c>
      <c r="K111">
        <v>13</v>
      </c>
      <c r="L111">
        <v>14</v>
      </c>
      <c r="M111">
        <v>12</v>
      </c>
      <c r="N111">
        <v>1000000</v>
      </c>
      <c r="P111">
        <f t="shared" si="16"/>
        <v>64</v>
      </c>
      <c r="Q111">
        <f t="shared" si="17"/>
        <v>22</v>
      </c>
      <c r="R111">
        <f t="shared" si="18"/>
        <v>40</v>
      </c>
      <c r="S111">
        <f t="shared" si="19"/>
        <v>86</v>
      </c>
      <c r="T111">
        <f t="shared" si="20"/>
        <v>41</v>
      </c>
      <c r="U111">
        <f t="shared" si="21"/>
        <v>5</v>
      </c>
      <c r="V111">
        <f t="shared" si="22"/>
        <v>10</v>
      </c>
      <c r="W111">
        <f t="shared" si="23"/>
        <v>21</v>
      </c>
      <c r="X111">
        <f t="shared" si="24"/>
        <v>12</v>
      </c>
      <c r="Y111">
        <f t="shared" si="25"/>
        <v>37</v>
      </c>
      <c r="Z111">
        <f t="shared" si="14"/>
        <v>1000000</v>
      </c>
      <c r="AA111">
        <f t="shared" si="15"/>
        <v>1000277.7</v>
      </c>
      <c r="AF111" s="12" t="s">
        <v>1112</v>
      </c>
      <c r="AG111" s="13">
        <v>28</v>
      </c>
      <c r="AH111" s="13">
        <v>43</v>
      </c>
      <c r="AI111" s="13">
        <v>106</v>
      </c>
      <c r="AJ111" s="13">
        <v>5</v>
      </c>
      <c r="AK111" s="13">
        <v>125</v>
      </c>
      <c r="AL111" s="13">
        <v>107</v>
      </c>
      <c r="AM111" s="13">
        <v>105</v>
      </c>
      <c r="AN111" s="13">
        <v>111</v>
      </c>
      <c r="AO111" s="13">
        <v>85</v>
      </c>
      <c r="AP111" s="13">
        <v>66</v>
      </c>
      <c r="AQ111" s="13">
        <v>1000000</v>
      </c>
    </row>
    <row r="112" spans="1:43" ht="15" thickBot="1" x14ac:dyDescent="0.35">
      <c r="A112">
        <v>8486100</v>
      </c>
      <c r="B112" t="s">
        <v>109</v>
      </c>
      <c r="C112">
        <v>28</v>
      </c>
      <c r="D112">
        <v>8</v>
      </c>
      <c r="E112">
        <v>10</v>
      </c>
      <c r="F112">
        <v>16</v>
      </c>
      <c r="G112">
        <v>17</v>
      </c>
      <c r="H112">
        <v>9</v>
      </c>
      <c r="I112">
        <v>10</v>
      </c>
      <c r="J112">
        <v>13</v>
      </c>
      <c r="K112">
        <v>12</v>
      </c>
      <c r="L112">
        <v>13</v>
      </c>
      <c r="M112">
        <v>12</v>
      </c>
      <c r="N112">
        <v>1000000</v>
      </c>
      <c r="P112">
        <f t="shared" si="16"/>
        <v>107</v>
      </c>
      <c r="Q112">
        <f t="shared" si="17"/>
        <v>71</v>
      </c>
      <c r="R112">
        <f t="shared" si="18"/>
        <v>9</v>
      </c>
      <c r="S112">
        <f t="shared" si="19"/>
        <v>1</v>
      </c>
      <c r="T112">
        <f t="shared" si="20"/>
        <v>63</v>
      </c>
      <c r="U112">
        <f t="shared" si="21"/>
        <v>74</v>
      </c>
      <c r="V112">
        <f t="shared" si="22"/>
        <v>35</v>
      </c>
      <c r="W112">
        <f t="shared" si="23"/>
        <v>40</v>
      </c>
      <c r="X112">
        <f t="shared" si="24"/>
        <v>20</v>
      </c>
      <c r="Y112">
        <f t="shared" si="25"/>
        <v>37</v>
      </c>
      <c r="Z112">
        <f t="shared" si="14"/>
        <v>1000000</v>
      </c>
      <c r="AA112">
        <f t="shared" si="15"/>
        <v>1000290.2</v>
      </c>
      <c r="AF112" s="12" t="s">
        <v>1113</v>
      </c>
      <c r="AG112" s="13">
        <v>90</v>
      </c>
      <c r="AH112" s="13">
        <v>11</v>
      </c>
      <c r="AI112" s="13">
        <v>13</v>
      </c>
      <c r="AJ112" s="13">
        <v>64</v>
      </c>
      <c r="AK112" s="13">
        <v>63</v>
      </c>
      <c r="AL112" s="13">
        <v>12</v>
      </c>
      <c r="AM112" s="13">
        <v>35</v>
      </c>
      <c r="AN112" s="13">
        <v>5</v>
      </c>
      <c r="AO112" s="13">
        <v>12</v>
      </c>
      <c r="AP112" s="13">
        <v>2</v>
      </c>
      <c r="AQ112" s="13">
        <v>1000000</v>
      </c>
    </row>
    <row r="113" spans="1:43" ht="15" thickBot="1" x14ac:dyDescent="0.35">
      <c r="A113">
        <v>8489926</v>
      </c>
      <c r="B113" t="s">
        <v>110</v>
      </c>
      <c r="C113">
        <v>27</v>
      </c>
      <c r="D113">
        <v>15</v>
      </c>
      <c r="E113">
        <v>12</v>
      </c>
      <c r="F113">
        <v>14</v>
      </c>
      <c r="G113">
        <v>12</v>
      </c>
      <c r="H113">
        <v>9</v>
      </c>
      <c r="I113">
        <v>16</v>
      </c>
      <c r="J113">
        <v>15</v>
      </c>
      <c r="K113">
        <v>12</v>
      </c>
      <c r="L113">
        <v>15</v>
      </c>
      <c r="M113">
        <v>11</v>
      </c>
      <c r="N113">
        <v>1000000</v>
      </c>
      <c r="P113">
        <f t="shared" si="16"/>
        <v>1</v>
      </c>
      <c r="Q113">
        <f t="shared" si="17"/>
        <v>22</v>
      </c>
      <c r="R113">
        <f t="shared" si="18"/>
        <v>25</v>
      </c>
      <c r="S113">
        <f t="shared" si="19"/>
        <v>22</v>
      </c>
      <c r="T113">
        <f t="shared" si="20"/>
        <v>63</v>
      </c>
      <c r="U113">
        <f t="shared" si="21"/>
        <v>5</v>
      </c>
      <c r="V113">
        <f t="shared" si="22"/>
        <v>10</v>
      </c>
      <c r="W113">
        <f t="shared" si="23"/>
        <v>40</v>
      </c>
      <c r="X113">
        <f t="shared" si="24"/>
        <v>4</v>
      </c>
      <c r="Y113">
        <f t="shared" si="25"/>
        <v>66</v>
      </c>
      <c r="Z113">
        <f t="shared" si="14"/>
        <v>1000000</v>
      </c>
      <c r="AA113">
        <f t="shared" si="15"/>
        <v>1000389.7</v>
      </c>
      <c r="AF113" s="12" t="s">
        <v>1114</v>
      </c>
      <c r="AG113" s="13">
        <v>107</v>
      </c>
      <c r="AH113" s="13">
        <v>43</v>
      </c>
      <c r="AI113" s="13">
        <v>82</v>
      </c>
      <c r="AJ113" s="13">
        <v>104</v>
      </c>
      <c r="AK113" s="13">
        <v>63</v>
      </c>
      <c r="AL113" s="13">
        <v>37</v>
      </c>
      <c r="AM113" s="13">
        <v>35</v>
      </c>
      <c r="AN113" s="13">
        <v>40</v>
      </c>
      <c r="AO113" s="13">
        <v>20</v>
      </c>
      <c r="AP113" s="13">
        <v>66</v>
      </c>
      <c r="AQ113" s="13">
        <v>1000000</v>
      </c>
    </row>
    <row r="114" spans="1:43" ht="15" thickBot="1" x14ac:dyDescent="0.35">
      <c r="A114">
        <v>860354</v>
      </c>
      <c r="B114" t="s">
        <v>111</v>
      </c>
      <c r="C114">
        <v>29</v>
      </c>
      <c r="D114">
        <v>10</v>
      </c>
      <c r="E114">
        <v>10</v>
      </c>
      <c r="F114">
        <v>11</v>
      </c>
      <c r="G114">
        <v>9</v>
      </c>
      <c r="H114">
        <v>8</v>
      </c>
      <c r="I114">
        <v>13</v>
      </c>
      <c r="J114">
        <v>13</v>
      </c>
      <c r="K114">
        <v>12</v>
      </c>
      <c r="L114">
        <v>12</v>
      </c>
      <c r="M114">
        <v>13</v>
      </c>
      <c r="N114">
        <v>1000000</v>
      </c>
      <c r="P114">
        <f t="shared" si="16"/>
        <v>64</v>
      </c>
      <c r="Q114">
        <f t="shared" si="17"/>
        <v>71</v>
      </c>
      <c r="R114">
        <f t="shared" si="18"/>
        <v>71</v>
      </c>
      <c r="S114">
        <f t="shared" si="19"/>
        <v>86</v>
      </c>
      <c r="T114">
        <f t="shared" si="20"/>
        <v>88</v>
      </c>
      <c r="U114">
        <f t="shared" si="21"/>
        <v>27</v>
      </c>
      <c r="V114">
        <f t="shared" si="22"/>
        <v>35</v>
      </c>
      <c r="W114">
        <f t="shared" si="23"/>
        <v>40</v>
      </c>
      <c r="X114">
        <f t="shared" si="24"/>
        <v>38</v>
      </c>
      <c r="Y114">
        <f t="shared" si="25"/>
        <v>18</v>
      </c>
      <c r="Z114">
        <f t="shared" si="14"/>
        <v>1000000</v>
      </c>
      <c r="AA114">
        <f t="shared" si="15"/>
        <v>1000029.2</v>
      </c>
      <c r="AF114" s="12" t="s">
        <v>1115</v>
      </c>
      <c r="AG114" s="13">
        <v>90</v>
      </c>
      <c r="AH114" s="13">
        <v>71</v>
      </c>
      <c r="AI114" s="13">
        <v>120</v>
      </c>
      <c r="AJ114" s="13">
        <v>104</v>
      </c>
      <c r="AK114" s="13">
        <v>109</v>
      </c>
      <c r="AL114" s="13">
        <v>107</v>
      </c>
      <c r="AM114" s="13">
        <v>35</v>
      </c>
      <c r="AN114" s="13">
        <v>86</v>
      </c>
      <c r="AO114" s="13">
        <v>68</v>
      </c>
      <c r="AP114" s="13">
        <v>66</v>
      </c>
      <c r="AQ114" s="13">
        <v>1000000</v>
      </c>
    </row>
    <row r="115" spans="1:43" ht="15" thickBot="1" x14ac:dyDescent="0.35">
      <c r="A115">
        <v>91000354</v>
      </c>
      <c r="B115" t="s">
        <v>112</v>
      </c>
      <c r="C115">
        <v>26</v>
      </c>
      <c r="D115">
        <v>11</v>
      </c>
      <c r="E115">
        <v>16</v>
      </c>
      <c r="F115">
        <v>14</v>
      </c>
      <c r="G115">
        <v>12</v>
      </c>
      <c r="H115">
        <v>13</v>
      </c>
      <c r="I115">
        <v>11</v>
      </c>
      <c r="J115">
        <v>12</v>
      </c>
      <c r="K115">
        <v>15</v>
      </c>
      <c r="L115">
        <v>13</v>
      </c>
      <c r="M115">
        <v>14</v>
      </c>
      <c r="N115">
        <v>1000000</v>
      </c>
      <c r="P115">
        <f t="shared" si="16"/>
        <v>41</v>
      </c>
      <c r="Q115">
        <f t="shared" si="17"/>
        <v>1</v>
      </c>
      <c r="R115">
        <f t="shared" si="18"/>
        <v>25</v>
      </c>
      <c r="S115">
        <f t="shared" si="19"/>
        <v>22</v>
      </c>
      <c r="T115">
        <f t="shared" si="20"/>
        <v>4</v>
      </c>
      <c r="U115">
        <f t="shared" si="21"/>
        <v>61</v>
      </c>
      <c r="V115">
        <f t="shared" si="22"/>
        <v>52</v>
      </c>
      <c r="W115">
        <f t="shared" si="23"/>
        <v>5</v>
      </c>
      <c r="X115">
        <f t="shared" si="24"/>
        <v>20</v>
      </c>
      <c r="Y115">
        <f t="shared" si="25"/>
        <v>7</v>
      </c>
      <c r="Z115">
        <f t="shared" si="14"/>
        <v>1000000</v>
      </c>
      <c r="AA115">
        <f t="shared" si="15"/>
        <v>1000329.2</v>
      </c>
      <c r="AF115" s="12" t="s">
        <v>1116</v>
      </c>
      <c r="AG115" s="13">
        <v>64</v>
      </c>
      <c r="AH115" s="13">
        <v>22</v>
      </c>
      <c r="AI115" s="13">
        <v>40</v>
      </c>
      <c r="AJ115" s="13">
        <v>86</v>
      </c>
      <c r="AK115" s="13">
        <v>41</v>
      </c>
      <c r="AL115" s="13">
        <v>5</v>
      </c>
      <c r="AM115" s="13">
        <v>10</v>
      </c>
      <c r="AN115" s="13">
        <v>21</v>
      </c>
      <c r="AO115" s="13">
        <v>12</v>
      </c>
      <c r="AP115" s="13">
        <v>37</v>
      </c>
      <c r="AQ115" s="13">
        <v>1000000</v>
      </c>
    </row>
    <row r="116" spans="1:43" ht="15" thickBot="1" x14ac:dyDescent="0.35">
      <c r="A116">
        <v>91001078</v>
      </c>
      <c r="B116" t="s">
        <v>113</v>
      </c>
      <c r="C116">
        <v>25</v>
      </c>
      <c r="D116">
        <v>9</v>
      </c>
      <c r="E116">
        <v>14</v>
      </c>
      <c r="F116">
        <v>13</v>
      </c>
      <c r="G116">
        <v>14</v>
      </c>
      <c r="H116">
        <v>10</v>
      </c>
      <c r="I116">
        <v>12</v>
      </c>
      <c r="J116">
        <v>10</v>
      </c>
      <c r="K116">
        <v>12</v>
      </c>
      <c r="L116">
        <v>13</v>
      </c>
      <c r="M116">
        <v>13</v>
      </c>
      <c r="N116">
        <v>1000000</v>
      </c>
      <c r="P116">
        <f t="shared" si="16"/>
        <v>90</v>
      </c>
      <c r="Q116">
        <f t="shared" si="17"/>
        <v>4</v>
      </c>
      <c r="R116">
        <f t="shared" si="18"/>
        <v>40</v>
      </c>
      <c r="S116">
        <f t="shared" si="19"/>
        <v>5</v>
      </c>
      <c r="T116">
        <f t="shared" si="20"/>
        <v>41</v>
      </c>
      <c r="U116">
        <f t="shared" si="21"/>
        <v>37</v>
      </c>
      <c r="V116">
        <f t="shared" si="22"/>
        <v>89</v>
      </c>
      <c r="W116">
        <f t="shared" si="23"/>
        <v>40</v>
      </c>
      <c r="X116">
        <f t="shared" si="24"/>
        <v>20</v>
      </c>
      <c r="Y116">
        <f t="shared" si="25"/>
        <v>18</v>
      </c>
      <c r="Z116">
        <f t="shared" si="14"/>
        <v>1000000</v>
      </c>
      <c r="AA116">
        <f t="shared" si="15"/>
        <v>1000215.7</v>
      </c>
      <c r="AF116" s="12" t="s">
        <v>1117</v>
      </c>
      <c r="AG116" s="13">
        <v>107</v>
      </c>
      <c r="AH116" s="13">
        <v>71</v>
      </c>
      <c r="AI116" s="13">
        <v>9</v>
      </c>
      <c r="AJ116" s="13">
        <v>1</v>
      </c>
      <c r="AK116" s="13">
        <v>63</v>
      </c>
      <c r="AL116" s="13">
        <v>74</v>
      </c>
      <c r="AM116" s="13">
        <v>35</v>
      </c>
      <c r="AN116" s="13">
        <v>40</v>
      </c>
      <c r="AO116" s="13">
        <v>20</v>
      </c>
      <c r="AP116" s="13">
        <v>37</v>
      </c>
      <c r="AQ116" s="13">
        <v>1000000</v>
      </c>
    </row>
    <row r="117" spans="1:43" ht="15" thickBot="1" x14ac:dyDescent="0.35">
      <c r="A117">
        <v>91004434</v>
      </c>
      <c r="B117" t="s">
        <v>114</v>
      </c>
      <c r="C117">
        <v>24</v>
      </c>
      <c r="D117">
        <v>11</v>
      </c>
      <c r="E117">
        <v>8</v>
      </c>
      <c r="F117">
        <v>12</v>
      </c>
      <c r="G117">
        <v>10</v>
      </c>
      <c r="H117">
        <v>6</v>
      </c>
      <c r="I117">
        <v>10</v>
      </c>
      <c r="J117">
        <v>12</v>
      </c>
      <c r="K117">
        <v>11</v>
      </c>
      <c r="L117">
        <v>10</v>
      </c>
      <c r="M117">
        <v>11</v>
      </c>
      <c r="N117">
        <v>1000000</v>
      </c>
      <c r="P117">
        <f t="shared" si="16"/>
        <v>41</v>
      </c>
      <c r="Q117">
        <f t="shared" si="17"/>
        <v>115</v>
      </c>
      <c r="R117">
        <f t="shared" si="18"/>
        <v>56</v>
      </c>
      <c r="S117">
        <f t="shared" si="19"/>
        <v>64</v>
      </c>
      <c r="T117">
        <f t="shared" si="20"/>
        <v>120</v>
      </c>
      <c r="U117">
        <f t="shared" si="21"/>
        <v>74</v>
      </c>
      <c r="V117">
        <f t="shared" si="22"/>
        <v>52</v>
      </c>
      <c r="W117">
        <f t="shared" si="23"/>
        <v>72</v>
      </c>
      <c r="X117">
        <f t="shared" si="24"/>
        <v>85</v>
      </c>
      <c r="Y117">
        <f t="shared" si="25"/>
        <v>66</v>
      </c>
      <c r="Z117">
        <f t="shared" si="14"/>
        <v>1000000</v>
      </c>
      <c r="AA117">
        <f t="shared" si="15"/>
        <v>999822.3</v>
      </c>
      <c r="AF117" s="12" t="s">
        <v>1118</v>
      </c>
      <c r="AG117" s="13">
        <v>1</v>
      </c>
      <c r="AH117" s="13">
        <v>22</v>
      </c>
      <c r="AI117" s="13">
        <v>25</v>
      </c>
      <c r="AJ117" s="13">
        <v>22</v>
      </c>
      <c r="AK117" s="13">
        <v>63</v>
      </c>
      <c r="AL117" s="13">
        <v>5</v>
      </c>
      <c r="AM117" s="13">
        <v>10</v>
      </c>
      <c r="AN117" s="13">
        <v>40</v>
      </c>
      <c r="AO117" s="13">
        <v>4</v>
      </c>
      <c r="AP117" s="13">
        <v>66</v>
      </c>
      <c r="AQ117" s="13">
        <v>1000000</v>
      </c>
    </row>
    <row r="118" spans="1:43" ht="15" thickBot="1" x14ac:dyDescent="0.35">
      <c r="A118">
        <v>91017837</v>
      </c>
      <c r="B118" t="s">
        <v>115</v>
      </c>
      <c r="C118">
        <v>26</v>
      </c>
      <c r="D118">
        <v>12</v>
      </c>
      <c r="E118">
        <v>12</v>
      </c>
      <c r="F118">
        <v>8</v>
      </c>
      <c r="G118">
        <v>10</v>
      </c>
      <c r="H118">
        <v>9</v>
      </c>
      <c r="I118">
        <v>11</v>
      </c>
      <c r="J118">
        <v>13</v>
      </c>
      <c r="K118">
        <v>13</v>
      </c>
      <c r="L118">
        <v>13</v>
      </c>
      <c r="M118">
        <v>11</v>
      </c>
      <c r="N118">
        <v>1000000</v>
      </c>
      <c r="P118">
        <f t="shared" si="16"/>
        <v>28</v>
      </c>
      <c r="Q118">
        <f t="shared" si="17"/>
        <v>22</v>
      </c>
      <c r="R118">
        <f t="shared" si="18"/>
        <v>106</v>
      </c>
      <c r="S118">
        <f t="shared" si="19"/>
        <v>64</v>
      </c>
      <c r="T118">
        <f t="shared" si="20"/>
        <v>63</v>
      </c>
      <c r="U118">
        <f t="shared" si="21"/>
        <v>61</v>
      </c>
      <c r="V118">
        <f t="shared" si="22"/>
        <v>35</v>
      </c>
      <c r="W118">
        <f t="shared" si="23"/>
        <v>21</v>
      </c>
      <c r="X118">
        <f t="shared" si="24"/>
        <v>20</v>
      </c>
      <c r="Y118">
        <f t="shared" si="25"/>
        <v>66</v>
      </c>
      <c r="Z118">
        <f t="shared" si="14"/>
        <v>1000000</v>
      </c>
      <c r="AA118">
        <f t="shared" si="15"/>
        <v>1000081.2</v>
      </c>
      <c r="AF118" s="12" t="s">
        <v>1119</v>
      </c>
      <c r="AG118" s="13">
        <v>64</v>
      </c>
      <c r="AH118" s="13">
        <v>71</v>
      </c>
      <c r="AI118" s="13">
        <v>71</v>
      </c>
      <c r="AJ118" s="13">
        <v>86</v>
      </c>
      <c r="AK118" s="13">
        <v>88</v>
      </c>
      <c r="AL118" s="13">
        <v>27</v>
      </c>
      <c r="AM118" s="13">
        <v>35</v>
      </c>
      <c r="AN118" s="13">
        <v>40</v>
      </c>
      <c r="AO118" s="13">
        <v>38</v>
      </c>
      <c r="AP118" s="13">
        <v>18</v>
      </c>
      <c r="AQ118" s="13">
        <v>1000000</v>
      </c>
    </row>
    <row r="119" spans="1:43" ht="15" thickBot="1" x14ac:dyDescent="0.35">
      <c r="A119">
        <v>91100534</v>
      </c>
      <c r="B119" t="s">
        <v>116</v>
      </c>
      <c r="C119">
        <v>21</v>
      </c>
      <c r="D119">
        <v>14</v>
      </c>
      <c r="E119">
        <v>13</v>
      </c>
      <c r="F119">
        <v>10</v>
      </c>
      <c r="G119">
        <v>15</v>
      </c>
      <c r="H119">
        <v>13</v>
      </c>
      <c r="I119">
        <v>12</v>
      </c>
      <c r="J119">
        <v>10</v>
      </c>
      <c r="K119">
        <v>13</v>
      </c>
      <c r="L119">
        <v>12</v>
      </c>
      <c r="M119">
        <v>12</v>
      </c>
      <c r="N119">
        <v>1000000</v>
      </c>
      <c r="P119">
        <f t="shared" si="16"/>
        <v>3</v>
      </c>
      <c r="Q119">
        <f t="shared" si="17"/>
        <v>11</v>
      </c>
      <c r="R119">
        <f t="shared" si="18"/>
        <v>82</v>
      </c>
      <c r="S119">
        <f t="shared" si="19"/>
        <v>2</v>
      </c>
      <c r="T119">
        <f t="shared" si="20"/>
        <v>4</v>
      </c>
      <c r="U119">
        <f t="shared" si="21"/>
        <v>37</v>
      </c>
      <c r="V119">
        <f t="shared" si="22"/>
        <v>89</v>
      </c>
      <c r="W119">
        <f t="shared" si="23"/>
        <v>21</v>
      </c>
      <c r="X119">
        <f t="shared" si="24"/>
        <v>38</v>
      </c>
      <c r="Y119">
        <f t="shared" si="25"/>
        <v>37</v>
      </c>
      <c r="Z119">
        <f t="shared" si="14"/>
        <v>1000000</v>
      </c>
      <c r="AA119">
        <f t="shared" si="15"/>
        <v>1000307.7</v>
      </c>
      <c r="AF119" s="12" t="s">
        <v>1120</v>
      </c>
      <c r="AG119" s="13">
        <v>41</v>
      </c>
      <c r="AH119" s="13">
        <v>1</v>
      </c>
      <c r="AI119" s="13">
        <v>25</v>
      </c>
      <c r="AJ119" s="13">
        <v>22</v>
      </c>
      <c r="AK119" s="13">
        <v>4</v>
      </c>
      <c r="AL119" s="13">
        <v>61</v>
      </c>
      <c r="AM119" s="13">
        <v>52</v>
      </c>
      <c r="AN119" s="13">
        <v>5</v>
      </c>
      <c r="AO119" s="13">
        <v>20</v>
      </c>
      <c r="AP119" s="13">
        <v>7</v>
      </c>
      <c r="AQ119" s="13">
        <v>1000000</v>
      </c>
    </row>
    <row r="120" spans="1:43" ht="15" thickBot="1" x14ac:dyDescent="0.35">
      <c r="A120">
        <v>91104583</v>
      </c>
      <c r="B120" t="s">
        <v>117</v>
      </c>
      <c r="C120">
        <v>22</v>
      </c>
      <c r="D120">
        <v>15</v>
      </c>
      <c r="E120">
        <v>11</v>
      </c>
      <c r="F120">
        <v>14</v>
      </c>
      <c r="G120">
        <v>14</v>
      </c>
      <c r="H120">
        <v>12</v>
      </c>
      <c r="I120">
        <v>11</v>
      </c>
      <c r="J120">
        <v>16</v>
      </c>
      <c r="K120">
        <v>10</v>
      </c>
      <c r="L120">
        <v>15</v>
      </c>
      <c r="M120">
        <v>11</v>
      </c>
      <c r="N120">
        <v>1000000</v>
      </c>
      <c r="P120">
        <f t="shared" si="16"/>
        <v>1</v>
      </c>
      <c r="Q120">
        <f t="shared" si="17"/>
        <v>43</v>
      </c>
      <c r="R120">
        <f t="shared" si="18"/>
        <v>25</v>
      </c>
      <c r="S120">
        <f t="shared" si="19"/>
        <v>5</v>
      </c>
      <c r="T120">
        <f t="shared" si="20"/>
        <v>12</v>
      </c>
      <c r="U120">
        <f t="shared" si="21"/>
        <v>61</v>
      </c>
      <c r="V120">
        <f t="shared" si="22"/>
        <v>5</v>
      </c>
      <c r="W120">
        <f t="shared" si="23"/>
        <v>86</v>
      </c>
      <c r="X120">
        <f t="shared" si="24"/>
        <v>4</v>
      </c>
      <c r="Y120">
        <f t="shared" si="25"/>
        <v>66</v>
      </c>
      <c r="Z120">
        <f t="shared" si="14"/>
        <v>1000000</v>
      </c>
      <c r="AA120">
        <f t="shared" si="15"/>
        <v>1000323.7</v>
      </c>
      <c r="AF120" s="12" t="s">
        <v>1121</v>
      </c>
      <c r="AG120" s="13">
        <v>90</v>
      </c>
      <c r="AH120" s="13">
        <v>4</v>
      </c>
      <c r="AI120" s="13">
        <v>40</v>
      </c>
      <c r="AJ120" s="13">
        <v>5</v>
      </c>
      <c r="AK120" s="13">
        <v>41</v>
      </c>
      <c r="AL120" s="13">
        <v>37</v>
      </c>
      <c r="AM120" s="13">
        <v>89</v>
      </c>
      <c r="AN120" s="13">
        <v>40</v>
      </c>
      <c r="AO120" s="13">
        <v>20</v>
      </c>
      <c r="AP120" s="13">
        <v>18</v>
      </c>
      <c r="AQ120" s="13">
        <v>1000000</v>
      </c>
    </row>
    <row r="121" spans="1:43" ht="15" thickBot="1" x14ac:dyDescent="0.35">
      <c r="A121">
        <v>91104803</v>
      </c>
      <c r="B121" t="s">
        <v>118</v>
      </c>
      <c r="C121">
        <v>22</v>
      </c>
      <c r="D121">
        <v>13</v>
      </c>
      <c r="E121">
        <v>10</v>
      </c>
      <c r="F121">
        <v>10</v>
      </c>
      <c r="G121">
        <v>10</v>
      </c>
      <c r="H121">
        <v>10</v>
      </c>
      <c r="I121">
        <v>9</v>
      </c>
      <c r="J121">
        <v>12</v>
      </c>
      <c r="K121">
        <v>10</v>
      </c>
      <c r="L121">
        <v>12</v>
      </c>
      <c r="M121">
        <v>10</v>
      </c>
      <c r="N121">
        <v>1000000</v>
      </c>
      <c r="P121">
        <f t="shared" si="16"/>
        <v>9</v>
      </c>
      <c r="Q121">
        <f t="shared" si="17"/>
        <v>71</v>
      </c>
      <c r="R121">
        <f t="shared" si="18"/>
        <v>82</v>
      </c>
      <c r="S121">
        <f t="shared" si="19"/>
        <v>64</v>
      </c>
      <c r="T121">
        <f t="shared" si="20"/>
        <v>41</v>
      </c>
      <c r="U121">
        <f t="shared" si="21"/>
        <v>91</v>
      </c>
      <c r="V121">
        <f t="shared" si="22"/>
        <v>52</v>
      </c>
      <c r="W121">
        <f t="shared" si="23"/>
        <v>86</v>
      </c>
      <c r="X121">
        <f t="shared" si="24"/>
        <v>38</v>
      </c>
      <c r="Y121">
        <f t="shared" si="25"/>
        <v>95</v>
      </c>
      <c r="Z121">
        <f t="shared" si="14"/>
        <v>1000000</v>
      </c>
      <c r="AA121">
        <f t="shared" si="15"/>
        <v>999938.3</v>
      </c>
      <c r="AF121" s="12" t="s">
        <v>1122</v>
      </c>
      <c r="AG121" s="13">
        <v>41</v>
      </c>
      <c r="AH121" s="13">
        <v>115</v>
      </c>
      <c r="AI121" s="13">
        <v>56</v>
      </c>
      <c r="AJ121" s="13">
        <v>64</v>
      </c>
      <c r="AK121" s="13">
        <v>120</v>
      </c>
      <c r="AL121" s="13">
        <v>74</v>
      </c>
      <c r="AM121" s="13">
        <v>52</v>
      </c>
      <c r="AN121" s="13">
        <v>72</v>
      </c>
      <c r="AO121" s="13">
        <v>85</v>
      </c>
      <c r="AP121" s="13">
        <v>66</v>
      </c>
      <c r="AQ121" s="13">
        <v>1000000</v>
      </c>
    </row>
    <row r="122" spans="1:43" ht="15" thickBot="1" x14ac:dyDescent="0.35">
      <c r="A122">
        <v>91107170</v>
      </c>
      <c r="B122" t="s">
        <v>119</v>
      </c>
      <c r="C122">
        <v>24</v>
      </c>
      <c r="D122">
        <v>13</v>
      </c>
      <c r="E122">
        <v>12</v>
      </c>
      <c r="F122">
        <v>13</v>
      </c>
      <c r="G122">
        <v>15</v>
      </c>
      <c r="H122">
        <v>13</v>
      </c>
      <c r="I122">
        <v>12</v>
      </c>
      <c r="J122">
        <v>19</v>
      </c>
      <c r="K122">
        <v>12</v>
      </c>
      <c r="L122">
        <v>18</v>
      </c>
      <c r="M122">
        <v>14</v>
      </c>
      <c r="N122">
        <v>1000000</v>
      </c>
      <c r="P122">
        <f t="shared" si="16"/>
        <v>9</v>
      </c>
      <c r="Q122">
        <f t="shared" si="17"/>
        <v>22</v>
      </c>
      <c r="R122">
        <f t="shared" si="18"/>
        <v>40</v>
      </c>
      <c r="S122">
        <f t="shared" si="19"/>
        <v>2</v>
      </c>
      <c r="T122">
        <f t="shared" si="20"/>
        <v>4</v>
      </c>
      <c r="U122">
        <f t="shared" si="21"/>
        <v>37</v>
      </c>
      <c r="V122">
        <f t="shared" si="22"/>
        <v>1</v>
      </c>
      <c r="W122">
        <f t="shared" si="23"/>
        <v>40</v>
      </c>
      <c r="X122">
        <f t="shared" si="24"/>
        <v>1</v>
      </c>
      <c r="Y122">
        <f t="shared" si="25"/>
        <v>7</v>
      </c>
      <c r="Z122">
        <f t="shared" si="14"/>
        <v>1000000</v>
      </c>
      <c r="AA122">
        <f t="shared" si="15"/>
        <v>1000436.7</v>
      </c>
      <c r="AF122" s="12" t="s">
        <v>1123</v>
      </c>
      <c r="AG122" s="13">
        <v>28</v>
      </c>
      <c r="AH122" s="13">
        <v>22</v>
      </c>
      <c r="AI122" s="13">
        <v>106</v>
      </c>
      <c r="AJ122" s="13">
        <v>64</v>
      </c>
      <c r="AK122" s="13">
        <v>63</v>
      </c>
      <c r="AL122" s="13">
        <v>61</v>
      </c>
      <c r="AM122" s="13">
        <v>35</v>
      </c>
      <c r="AN122" s="13">
        <v>21</v>
      </c>
      <c r="AO122" s="13">
        <v>20</v>
      </c>
      <c r="AP122" s="13">
        <v>66</v>
      </c>
      <c r="AQ122" s="13">
        <v>1000000</v>
      </c>
    </row>
    <row r="123" spans="1:43" ht="15" thickBot="1" x14ac:dyDescent="0.35">
      <c r="A123">
        <v>91107556</v>
      </c>
      <c r="B123" t="s">
        <v>120</v>
      </c>
      <c r="C123">
        <v>22</v>
      </c>
      <c r="D123">
        <v>10</v>
      </c>
      <c r="E123">
        <v>10</v>
      </c>
      <c r="F123">
        <v>10</v>
      </c>
      <c r="G123">
        <v>12</v>
      </c>
      <c r="H123">
        <v>12</v>
      </c>
      <c r="I123">
        <v>11</v>
      </c>
      <c r="J123">
        <v>12</v>
      </c>
      <c r="K123">
        <v>11</v>
      </c>
      <c r="L123">
        <v>12</v>
      </c>
      <c r="M123">
        <v>11</v>
      </c>
      <c r="N123">
        <v>1000000</v>
      </c>
      <c r="P123">
        <f t="shared" si="16"/>
        <v>64</v>
      </c>
      <c r="Q123">
        <f t="shared" si="17"/>
        <v>71</v>
      </c>
      <c r="R123">
        <f t="shared" si="18"/>
        <v>82</v>
      </c>
      <c r="S123">
        <f t="shared" si="19"/>
        <v>22</v>
      </c>
      <c r="T123">
        <f t="shared" si="20"/>
        <v>12</v>
      </c>
      <c r="U123">
        <f t="shared" si="21"/>
        <v>61</v>
      </c>
      <c r="V123">
        <f t="shared" si="22"/>
        <v>52</v>
      </c>
      <c r="W123">
        <f t="shared" si="23"/>
        <v>72</v>
      </c>
      <c r="X123">
        <f t="shared" si="24"/>
        <v>38</v>
      </c>
      <c r="Y123">
        <f t="shared" si="25"/>
        <v>66</v>
      </c>
      <c r="Z123">
        <f t="shared" si="14"/>
        <v>1000000</v>
      </c>
      <c r="AA123">
        <f t="shared" si="15"/>
        <v>1000027.2</v>
      </c>
      <c r="AF123" s="12" t="s">
        <v>1124</v>
      </c>
      <c r="AG123" s="13">
        <v>3</v>
      </c>
      <c r="AH123" s="13">
        <v>11</v>
      </c>
      <c r="AI123" s="13">
        <v>82</v>
      </c>
      <c r="AJ123" s="13">
        <v>2</v>
      </c>
      <c r="AK123" s="13">
        <v>4</v>
      </c>
      <c r="AL123" s="13">
        <v>37</v>
      </c>
      <c r="AM123" s="13">
        <v>89</v>
      </c>
      <c r="AN123" s="13">
        <v>21</v>
      </c>
      <c r="AO123" s="13">
        <v>38</v>
      </c>
      <c r="AP123" s="13">
        <v>37</v>
      </c>
      <c r="AQ123" s="13">
        <v>1000000</v>
      </c>
    </row>
    <row r="124" spans="1:43" ht="15" thickBot="1" x14ac:dyDescent="0.35">
      <c r="A124">
        <v>91121536</v>
      </c>
      <c r="B124" t="s">
        <v>121</v>
      </c>
      <c r="C124">
        <v>22</v>
      </c>
      <c r="D124">
        <v>12</v>
      </c>
      <c r="E124">
        <v>12</v>
      </c>
      <c r="F124">
        <v>10</v>
      </c>
      <c r="G124">
        <v>10</v>
      </c>
      <c r="H124">
        <v>9</v>
      </c>
      <c r="I124">
        <v>9</v>
      </c>
      <c r="J124">
        <v>9</v>
      </c>
      <c r="K124">
        <v>10</v>
      </c>
      <c r="L124">
        <v>12</v>
      </c>
      <c r="M124">
        <v>12</v>
      </c>
      <c r="N124">
        <v>1000000</v>
      </c>
      <c r="P124">
        <f t="shared" si="16"/>
        <v>28</v>
      </c>
      <c r="Q124">
        <f t="shared" si="17"/>
        <v>22</v>
      </c>
      <c r="R124">
        <f t="shared" si="18"/>
        <v>82</v>
      </c>
      <c r="S124">
        <f t="shared" si="19"/>
        <v>64</v>
      </c>
      <c r="T124">
        <f t="shared" si="20"/>
        <v>63</v>
      </c>
      <c r="U124">
        <f t="shared" si="21"/>
        <v>91</v>
      </c>
      <c r="V124">
        <f t="shared" si="22"/>
        <v>105</v>
      </c>
      <c r="W124">
        <f t="shared" si="23"/>
        <v>86</v>
      </c>
      <c r="X124">
        <f t="shared" si="24"/>
        <v>38</v>
      </c>
      <c r="Y124">
        <f t="shared" si="25"/>
        <v>37</v>
      </c>
      <c r="Z124">
        <f t="shared" si="14"/>
        <v>1000000</v>
      </c>
      <c r="AA124">
        <f t="shared" si="15"/>
        <v>999951.3</v>
      </c>
      <c r="AF124" s="12" t="s">
        <v>1125</v>
      </c>
      <c r="AG124" s="13">
        <v>1</v>
      </c>
      <c r="AH124" s="13">
        <v>43</v>
      </c>
      <c r="AI124" s="13">
        <v>25</v>
      </c>
      <c r="AJ124" s="13">
        <v>5</v>
      </c>
      <c r="AK124" s="13">
        <v>12</v>
      </c>
      <c r="AL124" s="13">
        <v>61</v>
      </c>
      <c r="AM124" s="13">
        <v>5</v>
      </c>
      <c r="AN124" s="13">
        <v>86</v>
      </c>
      <c r="AO124" s="13">
        <v>4</v>
      </c>
      <c r="AP124" s="13">
        <v>66</v>
      </c>
      <c r="AQ124" s="13">
        <v>1000000</v>
      </c>
    </row>
    <row r="125" spans="1:43" ht="15" thickBot="1" x14ac:dyDescent="0.35">
      <c r="A125">
        <v>91126197</v>
      </c>
      <c r="B125" t="s">
        <v>122</v>
      </c>
      <c r="C125">
        <v>22</v>
      </c>
      <c r="D125">
        <v>9</v>
      </c>
      <c r="E125">
        <v>8</v>
      </c>
      <c r="F125">
        <v>10</v>
      </c>
      <c r="G125">
        <v>13</v>
      </c>
      <c r="H125">
        <v>8</v>
      </c>
      <c r="I125">
        <v>11</v>
      </c>
      <c r="J125">
        <v>8</v>
      </c>
      <c r="K125">
        <v>13</v>
      </c>
      <c r="L125">
        <v>9</v>
      </c>
      <c r="M125">
        <v>14</v>
      </c>
      <c r="N125">
        <v>1000000</v>
      </c>
      <c r="P125">
        <f t="shared" si="16"/>
        <v>90</v>
      </c>
      <c r="Q125">
        <f t="shared" si="17"/>
        <v>115</v>
      </c>
      <c r="R125">
        <f t="shared" si="18"/>
        <v>82</v>
      </c>
      <c r="S125">
        <f t="shared" si="19"/>
        <v>12</v>
      </c>
      <c r="T125">
        <f t="shared" si="20"/>
        <v>88</v>
      </c>
      <c r="U125">
        <f t="shared" si="21"/>
        <v>61</v>
      </c>
      <c r="V125">
        <f t="shared" si="22"/>
        <v>112</v>
      </c>
      <c r="W125">
        <f t="shared" si="23"/>
        <v>21</v>
      </c>
      <c r="X125">
        <f t="shared" si="24"/>
        <v>112</v>
      </c>
      <c r="Y125">
        <f t="shared" si="25"/>
        <v>7</v>
      </c>
      <c r="Z125">
        <f t="shared" si="14"/>
        <v>1000000</v>
      </c>
      <c r="AA125">
        <f t="shared" si="15"/>
        <v>999867.3</v>
      </c>
      <c r="AF125" s="12" t="s">
        <v>1126</v>
      </c>
      <c r="AG125" s="13">
        <v>9</v>
      </c>
      <c r="AH125" s="13">
        <v>71</v>
      </c>
      <c r="AI125" s="13">
        <v>82</v>
      </c>
      <c r="AJ125" s="13">
        <v>64</v>
      </c>
      <c r="AK125" s="13">
        <v>41</v>
      </c>
      <c r="AL125" s="13">
        <v>91</v>
      </c>
      <c r="AM125" s="13">
        <v>52</v>
      </c>
      <c r="AN125" s="13">
        <v>86</v>
      </c>
      <c r="AO125" s="13">
        <v>38</v>
      </c>
      <c r="AP125" s="13">
        <v>95</v>
      </c>
      <c r="AQ125" s="13">
        <v>1000000</v>
      </c>
    </row>
    <row r="126" spans="1:43" ht="15" thickBot="1" x14ac:dyDescent="0.35">
      <c r="A126">
        <v>91175035</v>
      </c>
      <c r="B126" t="s">
        <v>123</v>
      </c>
      <c r="C126">
        <v>24</v>
      </c>
      <c r="D126">
        <v>8</v>
      </c>
      <c r="E126">
        <v>9</v>
      </c>
      <c r="F126">
        <v>4</v>
      </c>
      <c r="G126">
        <v>8</v>
      </c>
      <c r="H126">
        <v>9</v>
      </c>
      <c r="I126">
        <v>14</v>
      </c>
      <c r="J126">
        <v>7</v>
      </c>
      <c r="K126">
        <v>7</v>
      </c>
      <c r="L126">
        <v>11</v>
      </c>
      <c r="M126">
        <v>11</v>
      </c>
      <c r="N126">
        <v>1000000</v>
      </c>
      <c r="P126">
        <f t="shared" si="16"/>
        <v>107</v>
      </c>
      <c r="Q126">
        <f t="shared" si="17"/>
        <v>100</v>
      </c>
      <c r="R126">
        <f t="shared" si="18"/>
        <v>128</v>
      </c>
      <c r="S126">
        <f t="shared" si="19"/>
        <v>104</v>
      </c>
      <c r="T126">
        <f t="shared" si="20"/>
        <v>63</v>
      </c>
      <c r="U126">
        <f t="shared" si="21"/>
        <v>19</v>
      </c>
      <c r="V126">
        <f t="shared" si="22"/>
        <v>120</v>
      </c>
      <c r="W126">
        <f t="shared" si="23"/>
        <v>125</v>
      </c>
      <c r="X126">
        <f t="shared" si="24"/>
        <v>68</v>
      </c>
      <c r="Y126">
        <f t="shared" si="25"/>
        <v>66</v>
      </c>
      <c r="Z126">
        <f t="shared" si="14"/>
        <v>1000000</v>
      </c>
      <c r="AA126">
        <f t="shared" si="15"/>
        <v>999552.3</v>
      </c>
      <c r="AF126" s="12" t="s">
        <v>1127</v>
      </c>
      <c r="AG126" s="13">
        <v>9</v>
      </c>
      <c r="AH126" s="13">
        <v>22</v>
      </c>
      <c r="AI126" s="13">
        <v>40</v>
      </c>
      <c r="AJ126" s="13">
        <v>2</v>
      </c>
      <c r="AK126" s="13">
        <v>4</v>
      </c>
      <c r="AL126" s="13">
        <v>37</v>
      </c>
      <c r="AM126" s="13">
        <v>1</v>
      </c>
      <c r="AN126" s="13">
        <v>40</v>
      </c>
      <c r="AO126" s="13">
        <v>1</v>
      </c>
      <c r="AP126" s="13">
        <v>7</v>
      </c>
      <c r="AQ126" s="13">
        <v>1000000</v>
      </c>
    </row>
    <row r="127" spans="1:43" ht="15" thickBot="1" x14ac:dyDescent="0.35">
      <c r="A127">
        <v>92014216</v>
      </c>
      <c r="B127" t="s">
        <v>124</v>
      </c>
      <c r="C127">
        <v>25</v>
      </c>
      <c r="D127">
        <v>13</v>
      </c>
      <c r="E127">
        <v>10</v>
      </c>
      <c r="F127">
        <v>12</v>
      </c>
      <c r="G127">
        <v>11</v>
      </c>
      <c r="H127">
        <v>8</v>
      </c>
      <c r="I127">
        <v>14</v>
      </c>
      <c r="J127">
        <v>14</v>
      </c>
      <c r="K127">
        <v>10</v>
      </c>
      <c r="L127">
        <v>11</v>
      </c>
      <c r="M127">
        <v>10</v>
      </c>
      <c r="N127">
        <v>1000000</v>
      </c>
      <c r="P127">
        <f t="shared" si="16"/>
        <v>9</v>
      </c>
      <c r="Q127">
        <f t="shared" si="17"/>
        <v>71</v>
      </c>
      <c r="R127">
        <f t="shared" si="18"/>
        <v>56</v>
      </c>
      <c r="S127">
        <f t="shared" si="19"/>
        <v>45</v>
      </c>
      <c r="T127">
        <f t="shared" si="20"/>
        <v>88</v>
      </c>
      <c r="U127">
        <f t="shared" si="21"/>
        <v>19</v>
      </c>
      <c r="V127">
        <f t="shared" si="22"/>
        <v>23</v>
      </c>
      <c r="W127">
        <f t="shared" si="23"/>
        <v>86</v>
      </c>
      <c r="X127">
        <f t="shared" si="24"/>
        <v>68</v>
      </c>
      <c r="Y127">
        <f t="shared" si="25"/>
        <v>95</v>
      </c>
      <c r="Z127">
        <f t="shared" si="14"/>
        <v>1000000</v>
      </c>
      <c r="AA127">
        <f t="shared" si="15"/>
        <v>1000007.3</v>
      </c>
      <c r="AF127" s="12" t="s">
        <v>1128</v>
      </c>
      <c r="AG127" s="13">
        <v>64</v>
      </c>
      <c r="AH127" s="13">
        <v>71</v>
      </c>
      <c r="AI127" s="13">
        <v>82</v>
      </c>
      <c r="AJ127" s="13">
        <v>22</v>
      </c>
      <c r="AK127" s="13">
        <v>12</v>
      </c>
      <c r="AL127" s="13">
        <v>61</v>
      </c>
      <c r="AM127" s="13">
        <v>52</v>
      </c>
      <c r="AN127" s="13">
        <v>72</v>
      </c>
      <c r="AO127" s="13">
        <v>38</v>
      </c>
      <c r="AP127" s="13">
        <v>66</v>
      </c>
      <c r="AQ127" s="13">
        <v>1000000</v>
      </c>
    </row>
    <row r="128" spans="1:43" ht="15" thickBot="1" x14ac:dyDescent="0.35">
      <c r="A128">
        <v>92016697</v>
      </c>
      <c r="B128" t="s">
        <v>125</v>
      </c>
      <c r="C128">
        <v>23</v>
      </c>
      <c r="D128">
        <v>10</v>
      </c>
      <c r="E128">
        <v>11</v>
      </c>
      <c r="F128">
        <v>10</v>
      </c>
      <c r="G128">
        <v>12</v>
      </c>
      <c r="H128">
        <v>9</v>
      </c>
      <c r="I128">
        <v>9</v>
      </c>
      <c r="J128">
        <v>8</v>
      </c>
      <c r="K128">
        <v>10</v>
      </c>
      <c r="L128">
        <v>10</v>
      </c>
      <c r="M128">
        <v>10</v>
      </c>
      <c r="N128">
        <v>1000000</v>
      </c>
      <c r="P128">
        <f t="shared" si="16"/>
        <v>64</v>
      </c>
      <c r="Q128">
        <f t="shared" si="17"/>
        <v>43</v>
      </c>
      <c r="R128">
        <f t="shared" si="18"/>
        <v>82</v>
      </c>
      <c r="S128">
        <f t="shared" si="19"/>
        <v>22</v>
      </c>
      <c r="T128">
        <f t="shared" si="20"/>
        <v>63</v>
      </c>
      <c r="U128">
        <f t="shared" si="21"/>
        <v>91</v>
      </c>
      <c r="V128">
        <f t="shared" si="22"/>
        <v>112</v>
      </c>
      <c r="W128">
        <f t="shared" si="23"/>
        <v>86</v>
      </c>
      <c r="X128">
        <f t="shared" si="24"/>
        <v>85</v>
      </c>
      <c r="Y128">
        <f t="shared" si="25"/>
        <v>95</v>
      </c>
      <c r="Z128">
        <f t="shared" si="14"/>
        <v>1000000</v>
      </c>
      <c r="AA128">
        <f t="shared" si="15"/>
        <v>999824.3</v>
      </c>
      <c r="AF128" s="12" t="s">
        <v>1129</v>
      </c>
      <c r="AG128" s="13">
        <v>28</v>
      </c>
      <c r="AH128" s="13">
        <v>22</v>
      </c>
      <c r="AI128" s="13">
        <v>82</v>
      </c>
      <c r="AJ128" s="13">
        <v>64</v>
      </c>
      <c r="AK128" s="13">
        <v>63</v>
      </c>
      <c r="AL128" s="13">
        <v>91</v>
      </c>
      <c r="AM128" s="13">
        <v>105</v>
      </c>
      <c r="AN128" s="13">
        <v>86</v>
      </c>
      <c r="AO128" s="13">
        <v>38</v>
      </c>
      <c r="AP128" s="13">
        <v>37</v>
      </c>
      <c r="AQ128" s="13">
        <v>1000000</v>
      </c>
    </row>
    <row r="129" spans="1:43" ht="15" thickBot="1" x14ac:dyDescent="0.35">
      <c r="A129">
        <v>92017254</v>
      </c>
      <c r="B129" t="s">
        <v>126</v>
      </c>
      <c r="C129">
        <v>25</v>
      </c>
      <c r="D129">
        <v>12</v>
      </c>
      <c r="E129">
        <v>11</v>
      </c>
      <c r="F129">
        <v>13</v>
      </c>
      <c r="G129">
        <v>10</v>
      </c>
      <c r="H129">
        <v>9</v>
      </c>
      <c r="I129">
        <v>9</v>
      </c>
      <c r="J129">
        <v>11</v>
      </c>
      <c r="K129">
        <v>10</v>
      </c>
      <c r="L129">
        <v>10</v>
      </c>
      <c r="M129">
        <v>13</v>
      </c>
      <c r="N129">
        <v>1000000</v>
      </c>
      <c r="P129">
        <f t="shared" si="16"/>
        <v>28</v>
      </c>
      <c r="Q129">
        <f t="shared" si="17"/>
        <v>43</v>
      </c>
      <c r="R129">
        <f t="shared" si="18"/>
        <v>40</v>
      </c>
      <c r="S129">
        <f t="shared" si="19"/>
        <v>64</v>
      </c>
      <c r="T129">
        <f t="shared" si="20"/>
        <v>63</v>
      </c>
      <c r="U129">
        <f t="shared" si="21"/>
        <v>91</v>
      </c>
      <c r="V129">
        <f t="shared" si="22"/>
        <v>77</v>
      </c>
      <c r="W129">
        <f t="shared" si="23"/>
        <v>86</v>
      </c>
      <c r="X129">
        <f t="shared" si="24"/>
        <v>85</v>
      </c>
      <c r="Y129">
        <f t="shared" si="25"/>
        <v>18</v>
      </c>
      <c r="Z129">
        <f t="shared" si="14"/>
        <v>1000000</v>
      </c>
      <c r="AA129">
        <f t="shared" si="15"/>
        <v>999972.3</v>
      </c>
      <c r="AF129" s="12" t="s">
        <v>1130</v>
      </c>
      <c r="AG129" s="13">
        <v>90</v>
      </c>
      <c r="AH129" s="13">
        <v>115</v>
      </c>
      <c r="AI129" s="13">
        <v>82</v>
      </c>
      <c r="AJ129" s="13">
        <v>12</v>
      </c>
      <c r="AK129" s="13">
        <v>88</v>
      </c>
      <c r="AL129" s="13">
        <v>61</v>
      </c>
      <c r="AM129" s="13">
        <v>112</v>
      </c>
      <c r="AN129" s="13">
        <v>21</v>
      </c>
      <c r="AO129" s="13">
        <v>112</v>
      </c>
      <c r="AP129" s="13">
        <v>7</v>
      </c>
      <c r="AQ129" s="13">
        <v>1000000</v>
      </c>
    </row>
    <row r="130" spans="1:43" ht="15" thickBot="1" x14ac:dyDescent="0.35">
      <c r="A130">
        <v>92018032</v>
      </c>
      <c r="B130" t="s">
        <v>127</v>
      </c>
      <c r="C130">
        <v>26</v>
      </c>
      <c r="D130">
        <v>11</v>
      </c>
      <c r="E130">
        <v>9</v>
      </c>
      <c r="F130">
        <v>6</v>
      </c>
      <c r="G130">
        <v>10</v>
      </c>
      <c r="H130">
        <v>8</v>
      </c>
      <c r="I130">
        <v>11</v>
      </c>
      <c r="J130">
        <v>12</v>
      </c>
      <c r="K130">
        <v>10</v>
      </c>
      <c r="L130">
        <v>10</v>
      </c>
      <c r="M130">
        <v>11</v>
      </c>
      <c r="N130">
        <v>1000000</v>
      </c>
      <c r="P130">
        <f t="shared" si="16"/>
        <v>41</v>
      </c>
      <c r="Q130">
        <f t="shared" si="17"/>
        <v>100</v>
      </c>
      <c r="R130">
        <f t="shared" si="18"/>
        <v>125</v>
      </c>
      <c r="S130">
        <f t="shared" si="19"/>
        <v>64</v>
      </c>
      <c r="T130">
        <f t="shared" si="20"/>
        <v>88</v>
      </c>
      <c r="U130">
        <f t="shared" si="21"/>
        <v>61</v>
      </c>
      <c r="V130">
        <f t="shared" si="22"/>
        <v>52</v>
      </c>
      <c r="W130">
        <f t="shared" si="23"/>
        <v>86</v>
      </c>
      <c r="X130">
        <f t="shared" si="24"/>
        <v>85</v>
      </c>
      <c r="Y130">
        <f t="shared" si="25"/>
        <v>66</v>
      </c>
      <c r="Z130">
        <f t="shared" si="14"/>
        <v>1000000</v>
      </c>
      <c r="AA130">
        <f t="shared" si="15"/>
        <v>999724.8</v>
      </c>
      <c r="AF130" s="12" t="s">
        <v>1131</v>
      </c>
      <c r="AG130" s="13">
        <v>107</v>
      </c>
      <c r="AH130" s="13">
        <v>100</v>
      </c>
      <c r="AI130" s="13">
        <v>128</v>
      </c>
      <c r="AJ130" s="13">
        <v>104</v>
      </c>
      <c r="AK130" s="13">
        <v>63</v>
      </c>
      <c r="AL130" s="13">
        <v>19</v>
      </c>
      <c r="AM130" s="13">
        <v>120</v>
      </c>
      <c r="AN130" s="13">
        <v>125</v>
      </c>
      <c r="AO130" s="13">
        <v>68</v>
      </c>
      <c r="AP130" s="13">
        <v>66</v>
      </c>
      <c r="AQ130" s="13">
        <v>1000000</v>
      </c>
    </row>
    <row r="131" spans="1:43" ht="15" thickBot="1" x14ac:dyDescent="0.35">
      <c r="A131">
        <v>92025972</v>
      </c>
      <c r="B131" t="s">
        <v>128</v>
      </c>
      <c r="C131">
        <v>24</v>
      </c>
      <c r="D131">
        <v>9</v>
      </c>
      <c r="E131">
        <v>13</v>
      </c>
      <c r="F131">
        <v>5</v>
      </c>
      <c r="G131">
        <v>11</v>
      </c>
      <c r="H131">
        <v>8</v>
      </c>
      <c r="I131">
        <v>5</v>
      </c>
      <c r="J131">
        <v>7</v>
      </c>
      <c r="K131">
        <v>6</v>
      </c>
      <c r="L131">
        <v>10</v>
      </c>
      <c r="M131">
        <v>10</v>
      </c>
      <c r="N131">
        <v>1000000</v>
      </c>
      <c r="P131">
        <f t="shared" si="16"/>
        <v>90</v>
      </c>
      <c r="Q131">
        <f t="shared" si="17"/>
        <v>11</v>
      </c>
      <c r="R131">
        <f t="shared" si="18"/>
        <v>127</v>
      </c>
      <c r="S131">
        <f t="shared" si="19"/>
        <v>45</v>
      </c>
      <c r="T131">
        <f t="shared" si="20"/>
        <v>88</v>
      </c>
      <c r="U131">
        <f t="shared" si="21"/>
        <v>118</v>
      </c>
      <c r="V131">
        <f t="shared" si="22"/>
        <v>120</v>
      </c>
      <c r="W131">
        <f t="shared" si="23"/>
        <v>129</v>
      </c>
      <c r="X131">
        <f t="shared" si="24"/>
        <v>85</v>
      </c>
      <c r="Y131">
        <f t="shared" si="25"/>
        <v>95</v>
      </c>
      <c r="Z131">
        <f t="shared" si="14"/>
        <v>1000000</v>
      </c>
      <c r="AA131">
        <f t="shared" si="15"/>
        <v>999544.3</v>
      </c>
      <c r="AF131" s="12" t="s">
        <v>1132</v>
      </c>
      <c r="AG131" s="13">
        <v>9</v>
      </c>
      <c r="AH131" s="13">
        <v>71</v>
      </c>
      <c r="AI131" s="13">
        <v>56</v>
      </c>
      <c r="AJ131" s="13">
        <v>45</v>
      </c>
      <c r="AK131" s="13">
        <v>88</v>
      </c>
      <c r="AL131" s="13">
        <v>19</v>
      </c>
      <c r="AM131" s="13">
        <v>23</v>
      </c>
      <c r="AN131" s="13">
        <v>86</v>
      </c>
      <c r="AO131" s="13">
        <v>68</v>
      </c>
      <c r="AP131" s="13">
        <v>95</v>
      </c>
      <c r="AQ131" s="13">
        <v>1000000</v>
      </c>
    </row>
    <row r="132" spans="1:43" ht="15" thickBot="1" x14ac:dyDescent="0.35">
      <c r="A132">
        <v>92071861</v>
      </c>
      <c r="B132" t="s">
        <v>129</v>
      </c>
      <c r="C132">
        <v>18</v>
      </c>
      <c r="D132">
        <v>13</v>
      </c>
      <c r="E132">
        <v>12</v>
      </c>
      <c r="F132">
        <v>15</v>
      </c>
      <c r="G132">
        <v>12</v>
      </c>
      <c r="H132">
        <v>10</v>
      </c>
      <c r="I132">
        <v>12</v>
      </c>
      <c r="J132">
        <v>10</v>
      </c>
      <c r="K132">
        <v>16</v>
      </c>
      <c r="L132">
        <v>11</v>
      </c>
      <c r="M132">
        <v>13</v>
      </c>
      <c r="N132">
        <v>1000000</v>
      </c>
      <c r="P132">
        <f t="shared" si="16"/>
        <v>9</v>
      </c>
      <c r="Q132">
        <f t="shared" si="17"/>
        <v>22</v>
      </c>
      <c r="R132">
        <f t="shared" si="18"/>
        <v>13</v>
      </c>
      <c r="S132">
        <f t="shared" si="19"/>
        <v>22</v>
      </c>
      <c r="T132">
        <f t="shared" si="20"/>
        <v>41</v>
      </c>
      <c r="U132">
        <f t="shared" si="21"/>
        <v>37</v>
      </c>
      <c r="V132">
        <f t="shared" si="22"/>
        <v>89</v>
      </c>
      <c r="W132">
        <f t="shared" si="23"/>
        <v>2</v>
      </c>
      <c r="X132">
        <f t="shared" si="24"/>
        <v>68</v>
      </c>
      <c r="Y132">
        <f t="shared" si="25"/>
        <v>18</v>
      </c>
      <c r="Z132">
        <f t="shared" ref="Z132" si="26">N132</f>
        <v>1000000</v>
      </c>
      <c r="AA132">
        <f t="shared" ref="AA132" si="27">AQ529</f>
        <v>1000302.2</v>
      </c>
      <c r="AF132" s="12" t="s">
        <v>1133</v>
      </c>
      <c r="AG132" s="13">
        <v>64</v>
      </c>
      <c r="AH132" s="13">
        <v>43</v>
      </c>
      <c r="AI132" s="13">
        <v>82</v>
      </c>
      <c r="AJ132" s="13">
        <v>22</v>
      </c>
      <c r="AK132" s="13">
        <v>63</v>
      </c>
      <c r="AL132" s="13">
        <v>91</v>
      </c>
      <c r="AM132" s="13">
        <v>112</v>
      </c>
      <c r="AN132" s="13">
        <v>86</v>
      </c>
      <c r="AO132" s="13">
        <v>85</v>
      </c>
      <c r="AP132" s="13">
        <v>95</v>
      </c>
      <c r="AQ132" s="13">
        <v>1000000</v>
      </c>
    </row>
    <row r="133" spans="1:43" ht="15" thickBot="1" x14ac:dyDescent="0.35">
      <c r="AF133" s="12" t="s">
        <v>1134</v>
      </c>
      <c r="AG133" s="13">
        <v>28</v>
      </c>
      <c r="AH133" s="13">
        <v>43</v>
      </c>
      <c r="AI133" s="13">
        <v>40</v>
      </c>
      <c r="AJ133" s="13">
        <v>64</v>
      </c>
      <c r="AK133" s="13">
        <v>63</v>
      </c>
      <c r="AL133" s="13">
        <v>91</v>
      </c>
      <c r="AM133" s="13">
        <v>77</v>
      </c>
      <c r="AN133" s="13">
        <v>86</v>
      </c>
      <c r="AO133" s="13">
        <v>85</v>
      </c>
      <c r="AP133" s="13">
        <v>18</v>
      </c>
      <c r="AQ133" s="13">
        <v>1000000</v>
      </c>
    </row>
    <row r="134" spans="1:43" ht="15" thickBot="1" x14ac:dyDescent="0.35">
      <c r="AF134" s="12" t="s">
        <v>1135</v>
      </c>
      <c r="AG134" s="13">
        <v>41</v>
      </c>
      <c r="AH134" s="13">
        <v>100</v>
      </c>
      <c r="AI134" s="13">
        <v>125</v>
      </c>
      <c r="AJ134" s="13">
        <v>64</v>
      </c>
      <c r="AK134" s="13">
        <v>88</v>
      </c>
      <c r="AL134" s="13">
        <v>61</v>
      </c>
      <c r="AM134" s="13">
        <v>52</v>
      </c>
      <c r="AN134" s="13">
        <v>86</v>
      </c>
      <c r="AO134" s="13">
        <v>85</v>
      </c>
      <c r="AP134" s="13">
        <v>66</v>
      </c>
      <c r="AQ134" s="13">
        <v>1000000</v>
      </c>
    </row>
    <row r="135" spans="1:43" ht="15" thickBot="1" x14ac:dyDescent="0.35">
      <c r="AF135" s="12" t="s">
        <v>1136</v>
      </c>
      <c r="AG135" s="13">
        <v>90</v>
      </c>
      <c r="AH135" s="13">
        <v>11</v>
      </c>
      <c r="AI135" s="13">
        <v>127</v>
      </c>
      <c r="AJ135" s="13">
        <v>45</v>
      </c>
      <c r="AK135" s="13">
        <v>88</v>
      </c>
      <c r="AL135" s="13">
        <v>118</v>
      </c>
      <c r="AM135" s="13">
        <v>120</v>
      </c>
      <c r="AN135" s="13">
        <v>129</v>
      </c>
      <c r="AO135" s="13">
        <v>85</v>
      </c>
      <c r="AP135" s="13">
        <v>95</v>
      </c>
      <c r="AQ135" s="13">
        <v>1000000</v>
      </c>
    </row>
    <row r="136" spans="1:43" ht="15" thickBot="1" x14ac:dyDescent="0.35">
      <c r="AF136" s="12" t="s">
        <v>1137</v>
      </c>
      <c r="AG136" s="13">
        <v>9</v>
      </c>
      <c r="AH136" s="13">
        <v>22</v>
      </c>
      <c r="AI136" s="13">
        <v>13</v>
      </c>
      <c r="AJ136" s="13">
        <v>22</v>
      </c>
      <c r="AK136" s="13">
        <v>41</v>
      </c>
      <c r="AL136" s="13">
        <v>37</v>
      </c>
      <c r="AM136" s="13">
        <v>89</v>
      </c>
      <c r="AN136" s="13">
        <v>2</v>
      </c>
      <c r="AO136" s="13">
        <v>68</v>
      </c>
      <c r="AP136" s="13">
        <v>18</v>
      </c>
      <c r="AQ136" s="13">
        <v>1000000</v>
      </c>
    </row>
    <row r="137" spans="1:43" ht="18.600000000000001" thickBot="1" x14ac:dyDescent="0.35">
      <c r="AF137" s="8"/>
    </row>
    <row r="138" spans="1:43" ht="15" thickBot="1" x14ac:dyDescent="0.35">
      <c r="AF138" s="12" t="s">
        <v>1138</v>
      </c>
      <c r="AG138" s="12" t="s">
        <v>998</v>
      </c>
      <c r="AH138" s="12" t="s">
        <v>999</v>
      </c>
      <c r="AI138" s="12" t="s">
        <v>1000</v>
      </c>
      <c r="AJ138" s="12" t="s">
        <v>1001</v>
      </c>
      <c r="AK138" s="12" t="s">
        <v>1002</v>
      </c>
      <c r="AL138" s="12" t="s">
        <v>1003</v>
      </c>
      <c r="AM138" s="12" t="s">
        <v>1004</v>
      </c>
      <c r="AN138" s="12" t="s">
        <v>1005</v>
      </c>
      <c r="AO138" s="12" t="s">
        <v>1006</v>
      </c>
      <c r="AP138" s="12" t="s">
        <v>1007</v>
      </c>
    </row>
    <row r="139" spans="1:43" ht="15" thickBot="1" x14ac:dyDescent="0.35">
      <c r="AF139" s="12" t="s">
        <v>1139</v>
      </c>
      <c r="AG139" s="13" t="s">
        <v>1140</v>
      </c>
      <c r="AH139" s="13" t="s">
        <v>1141</v>
      </c>
      <c r="AI139" s="13" t="s">
        <v>1142</v>
      </c>
      <c r="AJ139" s="13" t="s">
        <v>1143</v>
      </c>
      <c r="AK139" s="13" t="s">
        <v>1144</v>
      </c>
      <c r="AL139" s="13" t="s">
        <v>1145</v>
      </c>
      <c r="AM139" s="13" t="s">
        <v>1141</v>
      </c>
      <c r="AN139" s="13" t="s">
        <v>1146</v>
      </c>
      <c r="AO139" s="13" t="s">
        <v>1141</v>
      </c>
      <c r="AP139" s="13" t="s">
        <v>1147</v>
      </c>
    </row>
    <row r="140" spans="1:43" ht="15" thickBot="1" x14ac:dyDescent="0.35">
      <c r="AF140" s="12" t="s">
        <v>1148</v>
      </c>
      <c r="AG140" s="13" t="s">
        <v>1149</v>
      </c>
      <c r="AH140" s="13" t="s">
        <v>1150</v>
      </c>
      <c r="AI140" s="13" t="s">
        <v>1151</v>
      </c>
      <c r="AJ140" s="13" t="s">
        <v>1152</v>
      </c>
      <c r="AK140" s="13" t="s">
        <v>1153</v>
      </c>
      <c r="AL140" s="13" t="s">
        <v>1154</v>
      </c>
      <c r="AM140" s="13" t="s">
        <v>1150</v>
      </c>
      <c r="AN140" s="13" t="s">
        <v>1155</v>
      </c>
      <c r="AO140" s="13" t="s">
        <v>1150</v>
      </c>
      <c r="AP140" s="13" t="s">
        <v>1156</v>
      </c>
    </row>
    <row r="141" spans="1:43" ht="15" thickBot="1" x14ac:dyDescent="0.35">
      <c r="AF141" s="12" t="s">
        <v>1157</v>
      </c>
      <c r="AG141" s="13" t="s">
        <v>1158</v>
      </c>
      <c r="AH141" s="13" t="s">
        <v>1159</v>
      </c>
      <c r="AI141" s="13" t="s">
        <v>1160</v>
      </c>
      <c r="AJ141" s="13" t="s">
        <v>1161</v>
      </c>
      <c r="AK141" s="13" t="s">
        <v>1162</v>
      </c>
      <c r="AL141" s="13" t="s">
        <v>1163</v>
      </c>
      <c r="AM141" s="13" t="s">
        <v>1159</v>
      </c>
      <c r="AN141" s="13" t="s">
        <v>1164</v>
      </c>
      <c r="AO141" s="13" t="s">
        <v>1159</v>
      </c>
      <c r="AP141" s="13" t="s">
        <v>1159</v>
      </c>
    </row>
    <row r="142" spans="1:43" ht="15" thickBot="1" x14ac:dyDescent="0.35">
      <c r="AF142" s="12" t="s">
        <v>1165</v>
      </c>
      <c r="AG142" s="13" t="s">
        <v>1166</v>
      </c>
      <c r="AH142" s="13" t="s">
        <v>1167</v>
      </c>
      <c r="AI142" s="13" t="s">
        <v>1168</v>
      </c>
      <c r="AJ142" s="13" t="s">
        <v>1169</v>
      </c>
      <c r="AK142" s="13" t="s">
        <v>1170</v>
      </c>
      <c r="AL142" s="13" t="s">
        <v>1171</v>
      </c>
      <c r="AM142" s="13" t="s">
        <v>1167</v>
      </c>
      <c r="AN142" s="13" t="s">
        <v>1172</v>
      </c>
      <c r="AO142" s="13" t="s">
        <v>1167</v>
      </c>
      <c r="AP142" s="13" t="s">
        <v>1167</v>
      </c>
    </row>
    <row r="143" spans="1:43" ht="15" thickBot="1" x14ac:dyDescent="0.35">
      <c r="AF143" s="12" t="s">
        <v>1173</v>
      </c>
      <c r="AG143" s="13" t="s">
        <v>1174</v>
      </c>
      <c r="AH143" s="13" t="s">
        <v>1175</v>
      </c>
      <c r="AI143" s="13" t="s">
        <v>1176</v>
      </c>
      <c r="AJ143" s="13" t="s">
        <v>1177</v>
      </c>
      <c r="AK143" s="13" t="s">
        <v>1178</v>
      </c>
      <c r="AL143" s="13" t="s">
        <v>1179</v>
      </c>
      <c r="AM143" s="13" t="s">
        <v>1175</v>
      </c>
      <c r="AN143" s="13" t="s">
        <v>1180</v>
      </c>
      <c r="AO143" s="13" t="s">
        <v>1175</v>
      </c>
      <c r="AP143" s="13" t="s">
        <v>1175</v>
      </c>
    </row>
    <row r="144" spans="1:43" ht="15" thickBot="1" x14ac:dyDescent="0.35">
      <c r="AF144" s="12" t="s">
        <v>1181</v>
      </c>
      <c r="AG144" s="13" t="s">
        <v>1182</v>
      </c>
      <c r="AH144" s="13" t="s">
        <v>1183</v>
      </c>
      <c r="AI144" s="13" t="s">
        <v>1184</v>
      </c>
      <c r="AJ144" s="13" t="s">
        <v>1185</v>
      </c>
      <c r="AK144" s="13" t="s">
        <v>1186</v>
      </c>
      <c r="AL144" s="13" t="s">
        <v>1187</v>
      </c>
      <c r="AM144" s="13" t="s">
        <v>1183</v>
      </c>
      <c r="AN144" s="13" t="s">
        <v>1188</v>
      </c>
      <c r="AO144" s="13" t="s">
        <v>1183</v>
      </c>
      <c r="AP144" s="13" t="s">
        <v>1183</v>
      </c>
    </row>
    <row r="145" spans="32:42" ht="15" thickBot="1" x14ac:dyDescent="0.35">
      <c r="AF145" s="12" t="s">
        <v>1189</v>
      </c>
      <c r="AG145" s="13" t="s">
        <v>1190</v>
      </c>
      <c r="AH145" s="13" t="s">
        <v>1191</v>
      </c>
      <c r="AI145" s="13" t="s">
        <v>1192</v>
      </c>
      <c r="AJ145" s="13" t="s">
        <v>1193</v>
      </c>
      <c r="AK145" s="13" t="s">
        <v>1194</v>
      </c>
      <c r="AL145" s="13" t="s">
        <v>1195</v>
      </c>
      <c r="AM145" s="13" t="s">
        <v>1191</v>
      </c>
      <c r="AN145" s="13" t="s">
        <v>1196</v>
      </c>
      <c r="AO145" s="13" t="s">
        <v>1191</v>
      </c>
      <c r="AP145" s="13" t="s">
        <v>1191</v>
      </c>
    </row>
    <row r="146" spans="32:42" ht="15" thickBot="1" x14ac:dyDescent="0.35">
      <c r="AF146" s="12" t="s">
        <v>1197</v>
      </c>
      <c r="AG146" s="13" t="s">
        <v>1198</v>
      </c>
      <c r="AH146" s="13" t="s">
        <v>1199</v>
      </c>
      <c r="AI146" s="13" t="s">
        <v>1200</v>
      </c>
      <c r="AJ146" s="13" t="s">
        <v>1201</v>
      </c>
      <c r="AK146" s="13" t="s">
        <v>1202</v>
      </c>
      <c r="AL146" s="13" t="s">
        <v>1203</v>
      </c>
      <c r="AM146" s="13" t="s">
        <v>1199</v>
      </c>
      <c r="AN146" s="13" t="s">
        <v>1204</v>
      </c>
      <c r="AO146" s="13" t="s">
        <v>1199</v>
      </c>
      <c r="AP146" s="13" t="s">
        <v>1199</v>
      </c>
    </row>
    <row r="147" spans="32:42" ht="15" thickBot="1" x14ac:dyDescent="0.35">
      <c r="AF147" s="12" t="s">
        <v>1205</v>
      </c>
      <c r="AG147" s="13" t="s">
        <v>1206</v>
      </c>
      <c r="AH147" s="13" t="s">
        <v>1207</v>
      </c>
      <c r="AI147" s="13" t="s">
        <v>1208</v>
      </c>
      <c r="AJ147" s="13" t="s">
        <v>1209</v>
      </c>
      <c r="AK147" s="13" t="s">
        <v>1210</v>
      </c>
      <c r="AL147" s="13" t="s">
        <v>1211</v>
      </c>
      <c r="AM147" s="13" t="s">
        <v>1207</v>
      </c>
      <c r="AN147" s="13" t="s">
        <v>1212</v>
      </c>
      <c r="AO147" s="13" t="s">
        <v>1207</v>
      </c>
      <c r="AP147" s="13" t="s">
        <v>1207</v>
      </c>
    </row>
    <row r="148" spans="32:42" ht="15" thickBot="1" x14ac:dyDescent="0.35">
      <c r="AF148" s="12" t="s">
        <v>1213</v>
      </c>
      <c r="AG148" s="13" t="s">
        <v>1214</v>
      </c>
      <c r="AH148" s="13" t="s">
        <v>1215</v>
      </c>
      <c r="AI148" s="13" t="s">
        <v>1216</v>
      </c>
      <c r="AJ148" s="13" t="s">
        <v>1217</v>
      </c>
      <c r="AK148" s="13" t="s">
        <v>1218</v>
      </c>
      <c r="AL148" s="13" t="s">
        <v>1219</v>
      </c>
      <c r="AM148" s="13" t="s">
        <v>1215</v>
      </c>
      <c r="AN148" s="13" t="s">
        <v>1220</v>
      </c>
      <c r="AO148" s="13" t="s">
        <v>1215</v>
      </c>
      <c r="AP148" s="13" t="s">
        <v>1215</v>
      </c>
    </row>
    <row r="149" spans="32:42" ht="15" thickBot="1" x14ac:dyDescent="0.35">
      <c r="AF149" s="12" t="s">
        <v>1221</v>
      </c>
      <c r="AG149" s="13" t="s">
        <v>1222</v>
      </c>
      <c r="AH149" s="13" t="s">
        <v>1223</v>
      </c>
      <c r="AI149" s="13" t="s">
        <v>1224</v>
      </c>
      <c r="AJ149" s="13" t="s">
        <v>1225</v>
      </c>
      <c r="AK149" s="13" t="s">
        <v>1226</v>
      </c>
      <c r="AL149" s="13" t="s">
        <v>1227</v>
      </c>
      <c r="AM149" s="13" t="s">
        <v>1223</v>
      </c>
      <c r="AN149" s="13" t="s">
        <v>1228</v>
      </c>
      <c r="AO149" s="13" t="s">
        <v>1223</v>
      </c>
      <c r="AP149" s="13" t="s">
        <v>1223</v>
      </c>
    </row>
    <row r="150" spans="32:42" ht="15" thickBot="1" x14ac:dyDescent="0.35">
      <c r="AF150" s="12" t="s">
        <v>1229</v>
      </c>
      <c r="AG150" s="13" t="s">
        <v>1230</v>
      </c>
      <c r="AH150" s="13" t="s">
        <v>1231</v>
      </c>
      <c r="AI150" s="13" t="s">
        <v>1232</v>
      </c>
      <c r="AJ150" s="13" t="s">
        <v>1233</v>
      </c>
      <c r="AK150" s="13" t="s">
        <v>1234</v>
      </c>
      <c r="AL150" s="13" t="s">
        <v>1235</v>
      </c>
      <c r="AM150" s="13" t="s">
        <v>1231</v>
      </c>
      <c r="AN150" s="13" t="s">
        <v>1236</v>
      </c>
      <c r="AO150" s="13" t="s">
        <v>1231</v>
      </c>
      <c r="AP150" s="13" t="s">
        <v>1231</v>
      </c>
    </row>
    <row r="151" spans="32:42" ht="15" thickBot="1" x14ac:dyDescent="0.35">
      <c r="AF151" s="12" t="s">
        <v>1237</v>
      </c>
      <c r="AG151" s="13" t="s">
        <v>1238</v>
      </c>
      <c r="AH151" s="13" t="s">
        <v>1239</v>
      </c>
      <c r="AI151" s="13" t="s">
        <v>1240</v>
      </c>
      <c r="AJ151" s="13" t="s">
        <v>1241</v>
      </c>
      <c r="AK151" s="13" t="s">
        <v>1242</v>
      </c>
      <c r="AL151" s="13" t="s">
        <v>1243</v>
      </c>
      <c r="AM151" s="13" t="s">
        <v>1239</v>
      </c>
      <c r="AN151" s="13" t="s">
        <v>1244</v>
      </c>
      <c r="AO151" s="13" t="s">
        <v>1239</v>
      </c>
      <c r="AP151" s="13" t="s">
        <v>1239</v>
      </c>
    </row>
    <row r="152" spans="32:42" ht="15" thickBot="1" x14ac:dyDescent="0.35">
      <c r="AF152" s="12" t="s">
        <v>1245</v>
      </c>
      <c r="AG152" s="13" t="s">
        <v>1246</v>
      </c>
      <c r="AH152" s="13" t="s">
        <v>1247</v>
      </c>
      <c r="AI152" s="13" t="s">
        <v>1248</v>
      </c>
      <c r="AJ152" s="13" t="s">
        <v>1249</v>
      </c>
      <c r="AK152" s="13" t="s">
        <v>1250</v>
      </c>
      <c r="AL152" s="13" t="s">
        <v>1251</v>
      </c>
      <c r="AM152" s="13" t="s">
        <v>1247</v>
      </c>
      <c r="AN152" s="13" t="s">
        <v>1252</v>
      </c>
      <c r="AO152" s="13" t="s">
        <v>1247</v>
      </c>
      <c r="AP152" s="13" t="s">
        <v>1247</v>
      </c>
    </row>
    <row r="153" spans="32:42" ht="15" thickBot="1" x14ac:dyDescent="0.35">
      <c r="AF153" s="12" t="s">
        <v>1253</v>
      </c>
      <c r="AG153" s="13" t="s">
        <v>1254</v>
      </c>
      <c r="AH153" s="13" t="s">
        <v>1255</v>
      </c>
      <c r="AI153" s="13" t="s">
        <v>1256</v>
      </c>
      <c r="AJ153" s="13" t="s">
        <v>1257</v>
      </c>
      <c r="AK153" s="13" t="s">
        <v>1258</v>
      </c>
      <c r="AL153" s="13" t="s">
        <v>1259</v>
      </c>
      <c r="AM153" s="13" t="s">
        <v>1255</v>
      </c>
      <c r="AN153" s="13" t="s">
        <v>1260</v>
      </c>
      <c r="AO153" s="13" t="s">
        <v>1255</v>
      </c>
      <c r="AP153" s="13" t="s">
        <v>1255</v>
      </c>
    </row>
    <row r="154" spans="32:42" ht="15" thickBot="1" x14ac:dyDescent="0.35">
      <c r="AF154" s="12" t="s">
        <v>1261</v>
      </c>
      <c r="AG154" s="13" t="s">
        <v>1262</v>
      </c>
      <c r="AH154" s="13" t="s">
        <v>1263</v>
      </c>
      <c r="AI154" s="13" t="s">
        <v>1264</v>
      </c>
      <c r="AJ154" s="13" t="s">
        <v>1265</v>
      </c>
      <c r="AK154" s="13" t="s">
        <v>1266</v>
      </c>
      <c r="AL154" s="13" t="s">
        <v>1267</v>
      </c>
      <c r="AM154" s="13" t="s">
        <v>1263</v>
      </c>
      <c r="AN154" s="13" t="s">
        <v>1268</v>
      </c>
      <c r="AO154" s="13" t="s">
        <v>1263</v>
      </c>
      <c r="AP154" s="13" t="s">
        <v>1263</v>
      </c>
    </row>
    <row r="155" spans="32:42" ht="15" thickBot="1" x14ac:dyDescent="0.35">
      <c r="AF155" s="12" t="s">
        <v>1269</v>
      </c>
      <c r="AG155" s="13" t="s">
        <v>1270</v>
      </c>
      <c r="AH155" s="13" t="s">
        <v>1271</v>
      </c>
      <c r="AI155" s="13" t="s">
        <v>1272</v>
      </c>
      <c r="AJ155" s="13" t="s">
        <v>1273</v>
      </c>
      <c r="AK155" s="13" t="s">
        <v>1274</v>
      </c>
      <c r="AL155" s="13" t="s">
        <v>1275</v>
      </c>
      <c r="AM155" s="13" t="s">
        <v>1271</v>
      </c>
      <c r="AN155" s="13" t="s">
        <v>1276</v>
      </c>
      <c r="AO155" s="13" t="s">
        <v>1271</v>
      </c>
      <c r="AP155" s="13" t="s">
        <v>1271</v>
      </c>
    </row>
    <row r="156" spans="32:42" ht="15" thickBot="1" x14ac:dyDescent="0.35">
      <c r="AF156" s="12" t="s">
        <v>1277</v>
      </c>
      <c r="AG156" s="13" t="s">
        <v>1278</v>
      </c>
      <c r="AH156" s="13" t="s">
        <v>1279</v>
      </c>
      <c r="AI156" s="13" t="s">
        <v>1280</v>
      </c>
      <c r="AJ156" s="13" t="s">
        <v>1281</v>
      </c>
      <c r="AK156" s="13" t="s">
        <v>1282</v>
      </c>
      <c r="AL156" s="13" t="s">
        <v>1283</v>
      </c>
      <c r="AM156" s="13" t="s">
        <v>1279</v>
      </c>
      <c r="AN156" s="13" t="s">
        <v>1284</v>
      </c>
      <c r="AO156" s="13" t="s">
        <v>1279</v>
      </c>
      <c r="AP156" s="13" t="s">
        <v>1279</v>
      </c>
    </row>
    <row r="157" spans="32:42" ht="15" thickBot="1" x14ac:dyDescent="0.35">
      <c r="AF157" s="12" t="s">
        <v>1285</v>
      </c>
      <c r="AG157" s="13" t="s">
        <v>1286</v>
      </c>
      <c r="AH157" s="13" t="s">
        <v>1287</v>
      </c>
      <c r="AI157" s="13" t="s">
        <v>1288</v>
      </c>
      <c r="AJ157" s="13" t="s">
        <v>1289</v>
      </c>
      <c r="AK157" s="13" t="s">
        <v>1290</v>
      </c>
      <c r="AL157" s="13" t="s">
        <v>1291</v>
      </c>
      <c r="AM157" s="13" t="s">
        <v>1287</v>
      </c>
      <c r="AN157" s="13" t="s">
        <v>1292</v>
      </c>
      <c r="AO157" s="13" t="s">
        <v>1287</v>
      </c>
      <c r="AP157" s="13" t="s">
        <v>1287</v>
      </c>
    </row>
    <row r="158" spans="32:42" ht="15" thickBot="1" x14ac:dyDescent="0.35">
      <c r="AF158" s="12" t="s">
        <v>1293</v>
      </c>
      <c r="AG158" s="13" t="s">
        <v>1294</v>
      </c>
      <c r="AH158" s="13" t="s">
        <v>1295</v>
      </c>
      <c r="AI158" s="13" t="s">
        <v>1296</v>
      </c>
      <c r="AJ158" s="13" t="s">
        <v>1297</v>
      </c>
      <c r="AK158" s="13" t="s">
        <v>1298</v>
      </c>
      <c r="AL158" s="13" t="s">
        <v>1299</v>
      </c>
      <c r="AM158" s="13" t="s">
        <v>1295</v>
      </c>
      <c r="AN158" s="13" t="s">
        <v>1300</v>
      </c>
      <c r="AO158" s="13" t="s">
        <v>1295</v>
      </c>
      <c r="AP158" s="13" t="s">
        <v>1295</v>
      </c>
    </row>
    <row r="159" spans="32:42" ht="15" thickBot="1" x14ac:dyDescent="0.35">
      <c r="AF159" s="12" t="s">
        <v>1301</v>
      </c>
      <c r="AG159" s="13" t="s">
        <v>1302</v>
      </c>
      <c r="AH159" s="13" t="s">
        <v>1303</v>
      </c>
      <c r="AI159" s="13" t="s">
        <v>1304</v>
      </c>
      <c r="AJ159" s="13" t="s">
        <v>1305</v>
      </c>
      <c r="AK159" s="13" t="s">
        <v>1306</v>
      </c>
      <c r="AL159" s="13" t="s">
        <v>1307</v>
      </c>
      <c r="AM159" s="13" t="s">
        <v>1303</v>
      </c>
      <c r="AN159" s="13" t="s">
        <v>1308</v>
      </c>
      <c r="AO159" s="13" t="s">
        <v>1303</v>
      </c>
      <c r="AP159" s="13" t="s">
        <v>1303</v>
      </c>
    </row>
    <row r="160" spans="32:42" ht="15" thickBot="1" x14ac:dyDescent="0.35">
      <c r="AF160" s="12" t="s">
        <v>1309</v>
      </c>
      <c r="AG160" s="13" t="s">
        <v>1310</v>
      </c>
      <c r="AH160" s="13" t="s">
        <v>1311</v>
      </c>
      <c r="AI160" s="13" t="s">
        <v>1312</v>
      </c>
      <c r="AJ160" s="13" t="s">
        <v>1313</v>
      </c>
      <c r="AK160" s="13" t="s">
        <v>1314</v>
      </c>
      <c r="AL160" s="13" t="s">
        <v>1315</v>
      </c>
      <c r="AM160" s="13" t="s">
        <v>1311</v>
      </c>
      <c r="AN160" s="13" t="s">
        <v>1316</v>
      </c>
      <c r="AO160" s="13" t="s">
        <v>1311</v>
      </c>
      <c r="AP160" s="13" t="s">
        <v>1311</v>
      </c>
    </row>
    <row r="161" spans="32:42" ht="15" thickBot="1" x14ac:dyDescent="0.35">
      <c r="AF161" s="12" t="s">
        <v>1317</v>
      </c>
      <c r="AG161" s="13" t="s">
        <v>1318</v>
      </c>
      <c r="AH161" s="13" t="s">
        <v>1319</v>
      </c>
      <c r="AI161" s="13" t="s">
        <v>1320</v>
      </c>
      <c r="AJ161" s="13" t="s">
        <v>1321</v>
      </c>
      <c r="AK161" s="13" t="s">
        <v>1322</v>
      </c>
      <c r="AL161" s="13" t="s">
        <v>1323</v>
      </c>
      <c r="AM161" s="13" t="s">
        <v>1319</v>
      </c>
      <c r="AN161" s="13" t="s">
        <v>1324</v>
      </c>
      <c r="AO161" s="13" t="s">
        <v>1319</v>
      </c>
      <c r="AP161" s="13" t="s">
        <v>1319</v>
      </c>
    </row>
    <row r="162" spans="32:42" ht="15" thickBot="1" x14ac:dyDescent="0.35">
      <c r="AF162" s="12" t="s">
        <v>1325</v>
      </c>
      <c r="AG162" s="13" t="s">
        <v>1326</v>
      </c>
      <c r="AH162" s="13" t="s">
        <v>1327</v>
      </c>
      <c r="AI162" s="13" t="s">
        <v>1328</v>
      </c>
      <c r="AJ162" s="13" t="s">
        <v>1329</v>
      </c>
      <c r="AK162" s="13" t="s">
        <v>1330</v>
      </c>
      <c r="AL162" s="13" t="s">
        <v>1331</v>
      </c>
      <c r="AM162" s="13" t="s">
        <v>1327</v>
      </c>
      <c r="AN162" s="13" t="s">
        <v>1332</v>
      </c>
      <c r="AO162" s="13" t="s">
        <v>1327</v>
      </c>
      <c r="AP162" s="13" t="s">
        <v>1327</v>
      </c>
    </row>
    <row r="163" spans="32:42" ht="15" thickBot="1" x14ac:dyDescent="0.35">
      <c r="AF163" s="12" t="s">
        <v>1333</v>
      </c>
      <c r="AG163" s="13" t="s">
        <v>1334</v>
      </c>
      <c r="AH163" s="13" t="s">
        <v>1335</v>
      </c>
      <c r="AI163" s="13" t="s">
        <v>1336</v>
      </c>
      <c r="AJ163" s="13" t="s">
        <v>1337</v>
      </c>
      <c r="AK163" s="13" t="s">
        <v>1338</v>
      </c>
      <c r="AL163" s="13" t="s">
        <v>1339</v>
      </c>
      <c r="AM163" s="13" t="s">
        <v>1335</v>
      </c>
      <c r="AN163" s="13" t="s">
        <v>1340</v>
      </c>
      <c r="AO163" s="13" t="s">
        <v>1335</v>
      </c>
      <c r="AP163" s="13" t="s">
        <v>1335</v>
      </c>
    </row>
    <row r="164" spans="32:42" ht="15" thickBot="1" x14ac:dyDescent="0.35">
      <c r="AF164" s="12" t="s">
        <v>1341</v>
      </c>
      <c r="AG164" s="13" t="s">
        <v>1342</v>
      </c>
      <c r="AH164" s="13" t="s">
        <v>1343</v>
      </c>
      <c r="AI164" s="13" t="s">
        <v>1344</v>
      </c>
      <c r="AJ164" s="13" t="s">
        <v>1345</v>
      </c>
      <c r="AK164" s="13" t="s">
        <v>1346</v>
      </c>
      <c r="AL164" s="13" t="s">
        <v>1347</v>
      </c>
      <c r="AM164" s="13" t="s">
        <v>1343</v>
      </c>
      <c r="AN164" s="13" t="s">
        <v>1348</v>
      </c>
      <c r="AO164" s="13" t="s">
        <v>1343</v>
      </c>
      <c r="AP164" s="13" t="s">
        <v>1343</v>
      </c>
    </row>
    <row r="165" spans="32:42" ht="15" thickBot="1" x14ac:dyDescent="0.35">
      <c r="AF165" s="12" t="s">
        <v>1349</v>
      </c>
      <c r="AG165" s="13" t="s">
        <v>1350</v>
      </c>
      <c r="AH165" s="13" t="s">
        <v>1351</v>
      </c>
      <c r="AI165" s="13" t="s">
        <v>1352</v>
      </c>
      <c r="AJ165" s="13" t="s">
        <v>1353</v>
      </c>
      <c r="AK165" s="13" t="s">
        <v>1354</v>
      </c>
      <c r="AL165" s="13" t="s">
        <v>1355</v>
      </c>
      <c r="AM165" s="13" t="s">
        <v>1351</v>
      </c>
      <c r="AN165" s="13" t="s">
        <v>1356</v>
      </c>
      <c r="AO165" s="13" t="s">
        <v>1351</v>
      </c>
      <c r="AP165" s="13" t="s">
        <v>1351</v>
      </c>
    </row>
    <row r="166" spans="32:42" ht="15" thickBot="1" x14ac:dyDescent="0.35">
      <c r="AF166" s="12" t="s">
        <v>1357</v>
      </c>
      <c r="AG166" s="13" t="s">
        <v>1358</v>
      </c>
      <c r="AH166" s="13" t="s">
        <v>1359</v>
      </c>
      <c r="AI166" s="13" t="s">
        <v>1360</v>
      </c>
      <c r="AJ166" s="13" t="s">
        <v>1361</v>
      </c>
      <c r="AK166" s="13" t="s">
        <v>1362</v>
      </c>
      <c r="AL166" s="13" t="s">
        <v>1363</v>
      </c>
      <c r="AM166" s="13" t="s">
        <v>1359</v>
      </c>
      <c r="AN166" s="13" t="s">
        <v>1364</v>
      </c>
      <c r="AO166" s="13" t="s">
        <v>1359</v>
      </c>
      <c r="AP166" s="13" t="s">
        <v>1359</v>
      </c>
    </row>
    <row r="167" spans="32:42" ht="15" thickBot="1" x14ac:dyDescent="0.35">
      <c r="AF167" s="12" t="s">
        <v>1365</v>
      </c>
      <c r="AG167" s="13" t="s">
        <v>1366</v>
      </c>
      <c r="AH167" s="13" t="s">
        <v>1367</v>
      </c>
      <c r="AI167" s="13" t="s">
        <v>1368</v>
      </c>
      <c r="AJ167" s="13" t="s">
        <v>1369</v>
      </c>
      <c r="AK167" s="13" t="s">
        <v>1370</v>
      </c>
      <c r="AL167" s="13" t="s">
        <v>1371</v>
      </c>
      <c r="AM167" s="13" t="s">
        <v>1367</v>
      </c>
      <c r="AN167" s="13" t="s">
        <v>1372</v>
      </c>
      <c r="AO167" s="13" t="s">
        <v>1367</v>
      </c>
      <c r="AP167" s="13" t="s">
        <v>1367</v>
      </c>
    </row>
    <row r="168" spans="32:42" ht="15" thickBot="1" x14ac:dyDescent="0.35">
      <c r="AF168" s="12" t="s">
        <v>1373</v>
      </c>
      <c r="AG168" s="13" t="s">
        <v>1374</v>
      </c>
      <c r="AH168" s="13" t="s">
        <v>1375</v>
      </c>
      <c r="AI168" s="13" t="s">
        <v>1376</v>
      </c>
      <c r="AJ168" s="13" t="s">
        <v>1377</v>
      </c>
      <c r="AK168" s="13" t="s">
        <v>1378</v>
      </c>
      <c r="AL168" s="13" t="s">
        <v>1379</v>
      </c>
      <c r="AM168" s="13" t="s">
        <v>1375</v>
      </c>
      <c r="AN168" s="13" t="s">
        <v>1380</v>
      </c>
      <c r="AO168" s="13" t="s">
        <v>1375</v>
      </c>
      <c r="AP168" s="13" t="s">
        <v>1375</v>
      </c>
    </row>
    <row r="169" spans="32:42" ht="15" thickBot="1" x14ac:dyDescent="0.35">
      <c r="AF169" s="12" t="s">
        <v>1381</v>
      </c>
      <c r="AG169" s="13" t="s">
        <v>1382</v>
      </c>
      <c r="AH169" s="13" t="s">
        <v>1383</v>
      </c>
      <c r="AI169" s="13" t="s">
        <v>1384</v>
      </c>
      <c r="AJ169" s="13" t="s">
        <v>1385</v>
      </c>
      <c r="AK169" s="13" t="s">
        <v>1386</v>
      </c>
      <c r="AL169" s="13" t="s">
        <v>1387</v>
      </c>
      <c r="AM169" s="13" t="s">
        <v>1383</v>
      </c>
      <c r="AN169" s="13" t="s">
        <v>1388</v>
      </c>
      <c r="AO169" s="13" t="s">
        <v>1383</v>
      </c>
      <c r="AP169" s="13" t="s">
        <v>1383</v>
      </c>
    </row>
    <row r="170" spans="32:42" ht="15" thickBot="1" x14ac:dyDescent="0.35">
      <c r="AF170" s="12" t="s">
        <v>1389</v>
      </c>
      <c r="AG170" s="13" t="s">
        <v>1390</v>
      </c>
      <c r="AH170" s="13" t="s">
        <v>1391</v>
      </c>
      <c r="AI170" s="13" t="s">
        <v>1392</v>
      </c>
      <c r="AJ170" s="13" t="s">
        <v>1393</v>
      </c>
      <c r="AK170" s="13" t="s">
        <v>1394</v>
      </c>
      <c r="AL170" s="13" t="s">
        <v>1395</v>
      </c>
      <c r="AM170" s="13" t="s">
        <v>1391</v>
      </c>
      <c r="AN170" s="13" t="s">
        <v>1396</v>
      </c>
      <c r="AO170" s="13" t="s">
        <v>1391</v>
      </c>
      <c r="AP170" s="13" t="s">
        <v>1391</v>
      </c>
    </row>
    <row r="171" spans="32:42" ht="15" thickBot="1" x14ac:dyDescent="0.35">
      <c r="AF171" s="12" t="s">
        <v>1397</v>
      </c>
      <c r="AG171" s="13" t="s">
        <v>1398</v>
      </c>
      <c r="AH171" s="13" t="s">
        <v>1399</v>
      </c>
      <c r="AI171" s="13" t="s">
        <v>1400</v>
      </c>
      <c r="AJ171" s="13" t="s">
        <v>1401</v>
      </c>
      <c r="AK171" s="13" t="s">
        <v>1402</v>
      </c>
      <c r="AL171" s="13" t="s">
        <v>1403</v>
      </c>
      <c r="AM171" s="13" t="s">
        <v>1399</v>
      </c>
      <c r="AN171" s="13" t="s">
        <v>1404</v>
      </c>
      <c r="AO171" s="13" t="s">
        <v>1399</v>
      </c>
      <c r="AP171" s="13" t="s">
        <v>1399</v>
      </c>
    </row>
    <row r="172" spans="32:42" ht="15" thickBot="1" x14ac:dyDescent="0.35">
      <c r="AF172" s="12" t="s">
        <v>1405</v>
      </c>
      <c r="AG172" s="13" t="s">
        <v>1406</v>
      </c>
      <c r="AH172" s="13" t="s">
        <v>1407</v>
      </c>
      <c r="AI172" s="13" t="s">
        <v>1408</v>
      </c>
      <c r="AJ172" s="13" t="s">
        <v>1409</v>
      </c>
      <c r="AK172" s="13" t="s">
        <v>1410</v>
      </c>
      <c r="AL172" s="13" t="s">
        <v>1411</v>
      </c>
      <c r="AM172" s="13" t="s">
        <v>1407</v>
      </c>
      <c r="AN172" s="13" t="s">
        <v>1412</v>
      </c>
      <c r="AO172" s="13" t="s">
        <v>1407</v>
      </c>
      <c r="AP172" s="13" t="s">
        <v>1407</v>
      </c>
    </row>
    <row r="173" spans="32:42" ht="15" thickBot="1" x14ac:dyDescent="0.35">
      <c r="AF173" s="12" t="s">
        <v>1413</v>
      </c>
      <c r="AG173" s="13" t="s">
        <v>1414</v>
      </c>
      <c r="AH173" s="13" t="s">
        <v>1415</v>
      </c>
      <c r="AI173" s="13" t="s">
        <v>1416</v>
      </c>
      <c r="AJ173" s="13" t="s">
        <v>1417</v>
      </c>
      <c r="AK173" s="13" t="s">
        <v>1418</v>
      </c>
      <c r="AL173" s="13" t="s">
        <v>1419</v>
      </c>
      <c r="AM173" s="13" t="s">
        <v>1415</v>
      </c>
      <c r="AN173" s="13" t="s">
        <v>1420</v>
      </c>
      <c r="AO173" s="13" t="s">
        <v>1415</v>
      </c>
      <c r="AP173" s="13" t="s">
        <v>1415</v>
      </c>
    </row>
    <row r="174" spans="32:42" ht="15" thickBot="1" x14ac:dyDescent="0.35">
      <c r="AF174" s="12" t="s">
        <v>1421</v>
      </c>
      <c r="AG174" s="13" t="s">
        <v>1422</v>
      </c>
      <c r="AH174" s="13" t="s">
        <v>1423</v>
      </c>
      <c r="AI174" s="13" t="s">
        <v>1424</v>
      </c>
      <c r="AJ174" s="13" t="s">
        <v>1425</v>
      </c>
      <c r="AK174" s="13" t="s">
        <v>1426</v>
      </c>
      <c r="AL174" s="13" t="s">
        <v>1427</v>
      </c>
      <c r="AM174" s="13" t="s">
        <v>1423</v>
      </c>
      <c r="AN174" s="13" t="s">
        <v>1428</v>
      </c>
      <c r="AO174" s="13" t="s">
        <v>1423</v>
      </c>
      <c r="AP174" s="13" t="s">
        <v>1423</v>
      </c>
    </row>
    <row r="175" spans="32:42" ht="15" thickBot="1" x14ac:dyDescent="0.35">
      <c r="AF175" s="12" t="s">
        <v>1429</v>
      </c>
      <c r="AG175" s="13" t="s">
        <v>1430</v>
      </c>
      <c r="AH175" s="13" t="s">
        <v>1431</v>
      </c>
      <c r="AI175" s="13" t="s">
        <v>1432</v>
      </c>
      <c r="AJ175" s="13" t="s">
        <v>1433</v>
      </c>
      <c r="AK175" s="13" t="s">
        <v>1434</v>
      </c>
      <c r="AL175" s="13" t="s">
        <v>1435</v>
      </c>
      <c r="AM175" s="13" t="s">
        <v>1431</v>
      </c>
      <c r="AN175" s="13" t="s">
        <v>1436</v>
      </c>
      <c r="AO175" s="13" t="s">
        <v>1431</v>
      </c>
      <c r="AP175" s="13" t="s">
        <v>1431</v>
      </c>
    </row>
    <row r="176" spans="32:42" ht="15" thickBot="1" x14ac:dyDescent="0.35">
      <c r="AF176" s="12" t="s">
        <v>1437</v>
      </c>
      <c r="AG176" s="13" t="s">
        <v>1438</v>
      </c>
      <c r="AH176" s="13" t="s">
        <v>1439</v>
      </c>
      <c r="AI176" s="13" t="s">
        <v>1440</v>
      </c>
      <c r="AJ176" s="13" t="s">
        <v>1441</v>
      </c>
      <c r="AK176" s="13" t="s">
        <v>1442</v>
      </c>
      <c r="AL176" s="13" t="s">
        <v>1443</v>
      </c>
      <c r="AM176" s="13" t="s">
        <v>1439</v>
      </c>
      <c r="AN176" s="13" t="s">
        <v>1444</v>
      </c>
      <c r="AO176" s="13" t="s">
        <v>1439</v>
      </c>
      <c r="AP176" s="13" t="s">
        <v>1439</v>
      </c>
    </row>
    <row r="177" spans="32:42" ht="15" thickBot="1" x14ac:dyDescent="0.35">
      <c r="AF177" s="12" t="s">
        <v>1445</v>
      </c>
      <c r="AG177" s="13" t="s">
        <v>1446</v>
      </c>
      <c r="AH177" s="13" t="s">
        <v>1447</v>
      </c>
      <c r="AI177" s="13" t="s">
        <v>1448</v>
      </c>
      <c r="AJ177" s="13" t="s">
        <v>1449</v>
      </c>
      <c r="AK177" s="13" t="s">
        <v>1450</v>
      </c>
      <c r="AL177" s="13" t="s">
        <v>1451</v>
      </c>
      <c r="AM177" s="13" t="s">
        <v>1447</v>
      </c>
      <c r="AN177" s="13" t="s">
        <v>1452</v>
      </c>
      <c r="AO177" s="13" t="s">
        <v>1447</v>
      </c>
      <c r="AP177" s="13" t="s">
        <v>1447</v>
      </c>
    </row>
    <row r="178" spans="32:42" ht="15" thickBot="1" x14ac:dyDescent="0.35">
      <c r="AF178" s="12" t="s">
        <v>1453</v>
      </c>
      <c r="AG178" s="13" t="s">
        <v>1454</v>
      </c>
      <c r="AH178" s="13" t="s">
        <v>1455</v>
      </c>
      <c r="AI178" s="13" t="s">
        <v>1456</v>
      </c>
      <c r="AJ178" s="13" t="s">
        <v>1457</v>
      </c>
      <c r="AK178" s="13" t="s">
        <v>1458</v>
      </c>
      <c r="AL178" s="13" t="s">
        <v>1459</v>
      </c>
      <c r="AM178" s="13" t="s">
        <v>1455</v>
      </c>
      <c r="AN178" s="13" t="s">
        <v>1460</v>
      </c>
      <c r="AO178" s="13" t="s">
        <v>1455</v>
      </c>
      <c r="AP178" s="13" t="s">
        <v>1455</v>
      </c>
    </row>
    <row r="179" spans="32:42" ht="15" thickBot="1" x14ac:dyDescent="0.35">
      <c r="AF179" s="12" t="s">
        <v>1461</v>
      </c>
      <c r="AG179" s="13" t="s">
        <v>1462</v>
      </c>
      <c r="AH179" s="13" t="s">
        <v>1463</v>
      </c>
      <c r="AI179" s="13" t="s">
        <v>1464</v>
      </c>
      <c r="AJ179" s="13" t="s">
        <v>1465</v>
      </c>
      <c r="AK179" s="13" t="s">
        <v>1466</v>
      </c>
      <c r="AL179" s="13" t="s">
        <v>1467</v>
      </c>
      <c r="AM179" s="13" t="s">
        <v>1463</v>
      </c>
      <c r="AN179" s="13" t="s">
        <v>1468</v>
      </c>
      <c r="AO179" s="13" t="s">
        <v>1463</v>
      </c>
      <c r="AP179" s="13" t="s">
        <v>1463</v>
      </c>
    </row>
    <row r="180" spans="32:42" ht="15" thickBot="1" x14ac:dyDescent="0.35">
      <c r="AF180" s="12" t="s">
        <v>1469</v>
      </c>
      <c r="AG180" s="13" t="s">
        <v>1470</v>
      </c>
      <c r="AH180" s="13" t="s">
        <v>1471</v>
      </c>
      <c r="AI180" s="13" t="s">
        <v>1472</v>
      </c>
      <c r="AJ180" s="13" t="s">
        <v>1473</v>
      </c>
      <c r="AK180" s="13" t="s">
        <v>1474</v>
      </c>
      <c r="AL180" s="13" t="s">
        <v>1475</v>
      </c>
      <c r="AM180" s="13" t="s">
        <v>1471</v>
      </c>
      <c r="AN180" s="13" t="s">
        <v>1476</v>
      </c>
      <c r="AO180" s="13" t="s">
        <v>1471</v>
      </c>
      <c r="AP180" s="13" t="s">
        <v>1471</v>
      </c>
    </row>
    <row r="181" spans="32:42" ht="15" thickBot="1" x14ac:dyDescent="0.35">
      <c r="AF181" s="12" t="s">
        <v>1477</v>
      </c>
      <c r="AG181" s="13" t="s">
        <v>1478</v>
      </c>
      <c r="AH181" s="13" t="s">
        <v>1479</v>
      </c>
      <c r="AI181" s="13" t="s">
        <v>1480</v>
      </c>
      <c r="AJ181" s="13" t="s">
        <v>1481</v>
      </c>
      <c r="AK181" s="13" t="s">
        <v>1482</v>
      </c>
      <c r="AL181" s="13" t="s">
        <v>1483</v>
      </c>
      <c r="AM181" s="13" t="s">
        <v>1479</v>
      </c>
      <c r="AN181" s="13" t="s">
        <v>1484</v>
      </c>
      <c r="AO181" s="13" t="s">
        <v>1479</v>
      </c>
      <c r="AP181" s="13" t="s">
        <v>1479</v>
      </c>
    </row>
    <row r="182" spans="32:42" ht="15" thickBot="1" x14ac:dyDescent="0.35">
      <c r="AF182" s="12" t="s">
        <v>1485</v>
      </c>
      <c r="AG182" s="13" t="s">
        <v>1486</v>
      </c>
      <c r="AH182" s="13" t="s">
        <v>1487</v>
      </c>
      <c r="AI182" s="13" t="s">
        <v>1488</v>
      </c>
      <c r="AJ182" s="13" t="s">
        <v>1489</v>
      </c>
      <c r="AK182" s="13" t="s">
        <v>1490</v>
      </c>
      <c r="AL182" s="13" t="s">
        <v>1491</v>
      </c>
      <c r="AM182" s="13" t="s">
        <v>1487</v>
      </c>
      <c r="AN182" s="13" t="s">
        <v>1492</v>
      </c>
      <c r="AO182" s="13" t="s">
        <v>1487</v>
      </c>
      <c r="AP182" s="13" t="s">
        <v>1487</v>
      </c>
    </row>
    <row r="183" spans="32:42" ht="15" thickBot="1" x14ac:dyDescent="0.35">
      <c r="AF183" s="12" t="s">
        <v>1493</v>
      </c>
      <c r="AG183" s="13" t="s">
        <v>1494</v>
      </c>
      <c r="AH183" s="13" t="s">
        <v>1495</v>
      </c>
      <c r="AI183" s="13" t="s">
        <v>1496</v>
      </c>
      <c r="AJ183" s="13" t="s">
        <v>1497</v>
      </c>
      <c r="AK183" s="13" t="s">
        <v>1498</v>
      </c>
      <c r="AL183" s="13" t="s">
        <v>1499</v>
      </c>
      <c r="AM183" s="13" t="s">
        <v>1495</v>
      </c>
      <c r="AN183" s="13" t="s">
        <v>1500</v>
      </c>
      <c r="AO183" s="13" t="s">
        <v>1495</v>
      </c>
      <c r="AP183" s="13" t="s">
        <v>1495</v>
      </c>
    </row>
    <row r="184" spans="32:42" ht="15" thickBot="1" x14ac:dyDescent="0.35">
      <c r="AF184" s="12" t="s">
        <v>1501</v>
      </c>
      <c r="AG184" s="13" t="s">
        <v>1502</v>
      </c>
      <c r="AH184" s="13" t="s">
        <v>1503</v>
      </c>
      <c r="AI184" s="13" t="s">
        <v>1504</v>
      </c>
      <c r="AJ184" s="13" t="s">
        <v>1505</v>
      </c>
      <c r="AK184" s="13" t="s">
        <v>1506</v>
      </c>
      <c r="AL184" s="13" t="s">
        <v>1507</v>
      </c>
      <c r="AM184" s="13" t="s">
        <v>1503</v>
      </c>
      <c r="AN184" s="13" t="s">
        <v>1508</v>
      </c>
      <c r="AO184" s="13" t="s">
        <v>1503</v>
      </c>
      <c r="AP184" s="13" t="s">
        <v>1503</v>
      </c>
    </row>
    <row r="185" spans="32:42" ht="15" thickBot="1" x14ac:dyDescent="0.35">
      <c r="AF185" s="12" t="s">
        <v>1509</v>
      </c>
      <c r="AG185" s="13" t="s">
        <v>1510</v>
      </c>
      <c r="AH185" s="13" t="s">
        <v>1511</v>
      </c>
      <c r="AI185" s="13" t="s">
        <v>1512</v>
      </c>
      <c r="AJ185" s="13" t="s">
        <v>1513</v>
      </c>
      <c r="AK185" s="13" t="s">
        <v>1514</v>
      </c>
      <c r="AL185" s="13" t="s">
        <v>1515</v>
      </c>
      <c r="AM185" s="13" t="s">
        <v>1511</v>
      </c>
      <c r="AN185" s="13" t="s">
        <v>1516</v>
      </c>
      <c r="AO185" s="13" t="s">
        <v>1511</v>
      </c>
      <c r="AP185" s="13" t="s">
        <v>1511</v>
      </c>
    </row>
    <row r="186" spans="32:42" ht="15" thickBot="1" x14ac:dyDescent="0.35">
      <c r="AF186" s="12" t="s">
        <v>1517</v>
      </c>
      <c r="AG186" s="13" t="s">
        <v>1518</v>
      </c>
      <c r="AH186" s="13" t="s">
        <v>1519</v>
      </c>
      <c r="AI186" s="13" t="s">
        <v>1520</v>
      </c>
      <c r="AJ186" s="13" t="s">
        <v>1521</v>
      </c>
      <c r="AK186" s="13" t="s">
        <v>1522</v>
      </c>
      <c r="AL186" s="13" t="s">
        <v>1523</v>
      </c>
      <c r="AM186" s="13" t="s">
        <v>1519</v>
      </c>
      <c r="AN186" s="13" t="s">
        <v>1524</v>
      </c>
      <c r="AO186" s="13" t="s">
        <v>1519</v>
      </c>
      <c r="AP186" s="13" t="s">
        <v>1519</v>
      </c>
    </row>
    <row r="187" spans="32:42" ht="15" thickBot="1" x14ac:dyDescent="0.35">
      <c r="AF187" s="12" t="s">
        <v>1525</v>
      </c>
      <c r="AG187" s="13" t="s">
        <v>1526</v>
      </c>
      <c r="AH187" s="13" t="s">
        <v>1527</v>
      </c>
      <c r="AI187" s="13" t="s">
        <v>1528</v>
      </c>
      <c r="AJ187" s="13" t="s">
        <v>1529</v>
      </c>
      <c r="AK187" s="13" t="s">
        <v>1530</v>
      </c>
      <c r="AL187" s="13" t="s">
        <v>1531</v>
      </c>
      <c r="AM187" s="13" t="s">
        <v>1527</v>
      </c>
      <c r="AN187" s="13" t="s">
        <v>1532</v>
      </c>
      <c r="AO187" s="13" t="s">
        <v>1527</v>
      </c>
      <c r="AP187" s="13" t="s">
        <v>1527</v>
      </c>
    </row>
    <row r="188" spans="32:42" ht="15" thickBot="1" x14ac:dyDescent="0.35">
      <c r="AF188" s="12" t="s">
        <v>1533</v>
      </c>
      <c r="AG188" s="13" t="s">
        <v>1534</v>
      </c>
      <c r="AH188" s="13" t="s">
        <v>1535</v>
      </c>
      <c r="AI188" s="13" t="s">
        <v>1536</v>
      </c>
      <c r="AJ188" s="13" t="s">
        <v>1537</v>
      </c>
      <c r="AK188" s="13" t="s">
        <v>1538</v>
      </c>
      <c r="AL188" s="13" t="s">
        <v>1539</v>
      </c>
      <c r="AM188" s="13" t="s">
        <v>1535</v>
      </c>
      <c r="AN188" s="13" t="s">
        <v>1540</v>
      </c>
      <c r="AO188" s="13" t="s">
        <v>1535</v>
      </c>
      <c r="AP188" s="13" t="s">
        <v>1535</v>
      </c>
    </row>
    <row r="189" spans="32:42" ht="15" thickBot="1" x14ac:dyDescent="0.35">
      <c r="AF189" s="12" t="s">
        <v>1541</v>
      </c>
      <c r="AG189" s="13" t="s">
        <v>1542</v>
      </c>
      <c r="AH189" s="13" t="s">
        <v>1543</v>
      </c>
      <c r="AI189" s="13" t="s">
        <v>1544</v>
      </c>
      <c r="AJ189" s="13" t="s">
        <v>1545</v>
      </c>
      <c r="AK189" s="13" t="s">
        <v>1546</v>
      </c>
      <c r="AL189" s="13" t="s">
        <v>1547</v>
      </c>
      <c r="AM189" s="13" t="s">
        <v>1543</v>
      </c>
      <c r="AN189" s="13" t="s">
        <v>1548</v>
      </c>
      <c r="AO189" s="13" t="s">
        <v>1543</v>
      </c>
      <c r="AP189" s="13" t="s">
        <v>1543</v>
      </c>
    </row>
    <row r="190" spans="32:42" ht="15" thickBot="1" x14ac:dyDescent="0.35">
      <c r="AF190" s="12" t="s">
        <v>1549</v>
      </c>
      <c r="AG190" s="13" t="s">
        <v>1550</v>
      </c>
      <c r="AH190" s="13" t="s">
        <v>1551</v>
      </c>
      <c r="AI190" s="13" t="s">
        <v>1552</v>
      </c>
      <c r="AJ190" s="13" t="s">
        <v>1553</v>
      </c>
      <c r="AK190" s="13" t="s">
        <v>1554</v>
      </c>
      <c r="AL190" s="13" t="s">
        <v>1555</v>
      </c>
      <c r="AM190" s="13" t="s">
        <v>1551</v>
      </c>
      <c r="AN190" s="13" t="s">
        <v>1556</v>
      </c>
      <c r="AO190" s="13" t="s">
        <v>1551</v>
      </c>
      <c r="AP190" s="13" t="s">
        <v>1551</v>
      </c>
    </row>
    <row r="191" spans="32:42" ht="15" thickBot="1" x14ac:dyDescent="0.35">
      <c r="AF191" s="12" t="s">
        <v>1557</v>
      </c>
      <c r="AG191" s="13" t="s">
        <v>1558</v>
      </c>
      <c r="AH191" s="13" t="s">
        <v>1559</v>
      </c>
      <c r="AI191" s="13" t="s">
        <v>1560</v>
      </c>
      <c r="AJ191" s="13" t="s">
        <v>1561</v>
      </c>
      <c r="AK191" s="13" t="s">
        <v>1562</v>
      </c>
      <c r="AL191" s="13" t="s">
        <v>1563</v>
      </c>
      <c r="AM191" s="13" t="s">
        <v>1559</v>
      </c>
      <c r="AN191" s="13" t="s">
        <v>1564</v>
      </c>
      <c r="AO191" s="13" t="s">
        <v>1559</v>
      </c>
      <c r="AP191" s="13" t="s">
        <v>1559</v>
      </c>
    </row>
    <row r="192" spans="32:42" ht="15" thickBot="1" x14ac:dyDescent="0.35">
      <c r="AF192" s="12" t="s">
        <v>1565</v>
      </c>
      <c r="AG192" s="13" t="s">
        <v>1566</v>
      </c>
      <c r="AH192" s="13" t="s">
        <v>1567</v>
      </c>
      <c r="AI192" s="13" t="s">
        <v>1568</v>
      </c>
      <c r="AJ192" s="13" t="s">
        <v>1569</v>
      </c>
      <c r="AK192" s="13" t="s">
        <v>1570</v>
      </c>
      <c r="AL192" s="13" t="s">
        <v>1571</v>
      </c>
      <c r="AM192" s="13" t="s">
        <v>1567</v>
      </c>
      <c r="AN192" s="13" t="s">
        <v>1572</v>
      </c>
      <c r="AO192" s="13" t="s">
        <v>1567</v>
      </c>
      <c r="AP192" s="13" t="s">
        <v>1567</v>
      </c>
    </row>
    <row r="193" spans="32:42" ht="15" thickBot="1" x14ac:dyDescent="0.35">
      <c r="AF193" s="12" t="s">
        <v>1573</v>
      </c>
      <c r="AG193" s="13" t="s">
        <v>1574</v>
      </c>
      <c r="AH193" s="13" t="s">
        <v>1575</v>
      </c>
      <c r="AI193" s="13" t="s">
        <v>1576</v>
      </c>
      <c r="AJ193" s="13" t="s">
        <v>1577</v>
      </c>
      <c r="AK193" s="13" t="s">
        <v>1578</v>
      </c>
      <c r="AL193" s="13" t="s">
        <v>1579</v>
      </c>
      <c r="AM193" s="13" t="s">
        <v>1575</v>
      </c>
      <c r="AN193" s="13" t="s">
        <v>1580</v>
      </c>
      <c r="AO193" s="13" t="s">
        <v>1575</v>
      </c>
      <c r="AP193" s="13" t="s">
        <v>1575</v>
      </c>
    </row>
    <row r="194" spans="32:42" ht="15" thickBot="1" x14ac:dyDescent="0.35">
      <c r="AF194" s="12" t="s">
        <v>1581</v>
      </c>
      <c r="AG194" s="13" t="s">
        <v>1582</v>
      </c>
      <c r="AH194" s="13" t="s">
        <v>1583</v>
      </c>
      <c r="AI194" s="13" t="s">
        <v>1584</v>
      </c>
      <c r="AJ194" s="13" t="s">
        <v>1585</v>
      </c>
      <c r="AK194" s="13" t="s">
        <v>1586</v>
      </c>
      <c r="AL194" s="13" t="s">
        <v>1587</v>
      </c>
      <c r="AM194" s="13" t="s">
        <v>1583</v>
      </c>
      <c r="AN194" s="13" t="s">
        <v>1588</v>
      </c>
      <c r="AO194" s="13" t="s">
        <v>1583</v>
      </c>
      <c r="AP194" s="13" t="s">
        <v>1583</v>
      </c>
    </row>
    <row r="195" spans="32:42" ht="15" thickBot="1" x14ac:dyDescent="0.35">
      <c r="AF195" s="12" t="s">
        <v>1589</v>
      </c>
      <c r="AG195" s="13" t="s">
        <v>1590</v>
      </c>
      <c r="AH195" s="13" t="s">
        <v>1591</v>
      </c>
      <c r="AI195" s="13" t="s">
        <v>1592</v>
      </c>
      <c r="AJ195" s="13" t="s">
        <v>1593</v>
      </c>
      <c r="AK195" s="13" t="s">
        <v>1594</v>
      </c>
      <c r="AL195" s="13" t="s">
        <v>1595</v>
      </c>
      <c r="AM195" s="13" t="s">
        <v>1591</v>
      </c>
      <c r="AN195" s="13" t="s">
        <v>1596</v>
      </c>
      <c r="AO195" s="13" t="s">
        <v>1591</v>
      </c>
      <c r="AP195" s="13" t="s">
        <v>1591</v>
      </c>
    </row>
    <row r="196" spans="32:42" ht="15" thickBot="1" x14ac:dyDescent="0.35">
      <c r="AF196" s="12" t="s">
        <v>1597</v>
      </c>
      <c r="AG196" s="13" t="s">
        <v>1598</v>
      </c>
      <c r="AH196" s="13" t="s">
        <v>1599</v>
      </c>
      <c r="AI196" s="13" t="s">
        <v>1600</v>
      </c>
      <c r="AJ196" s="13" t="s">
        <v>1601</v>
      </c>
      <c r="AK196" s="13" t="s">
        <v>1602</v>
      </c>
      <c r="AL196" s="13" t="s">
        <v>1603</v>
      </c>
      <c r="AM196" s="13" t="s">
        <v>1599</v>
      </c>
      <c r="AN196" s="13" t="s">
        <v>1604</v>
      </c>
      <c r="AO196" s="13" t="s">
        <v>1599</v>
      </c>
      <c r="AP196" s="13" t="s">
        <v>1599</v>
      </c>
    </row>
    <row r="197" spans="32:42" ht="15" thickBot="1" x14ac:dyDescent="0.35">
      <c r="AF197" s="12" t="s">
        <v>1605</v>
      </c>
      <c r="AG197" s="13" t="s">
        <v>1606</v>
      </c>
      <c r="AH197" s="13" t="s">
        <v>1607</v>
      </c>
      <c r="AI197" s="13" t="s">
        <v>1608</v>
      </c>
      <c r="AJ197" s="13" t="s">
        <v>1609</v>
      </c>
      <c r="AK197" s="13" t="s">
        <v>1610</v>
      </c>
      <c r="AL197" s="13" t="s">
        <v>1611</v>
      </c>
      <c r="AM197" s="13" t="s">
        <v>1607</v>
      </c>
      <c r="AN197" s="13" t="s">
        <v>1612</v>
      </c>
      <c r="AO197" s="13" t="s">
        <v>1607</v>
      </c>
      <c r="AP197" s="13" t="s">
        <v>1607</v>
      </c>
    </row>
    <row r="198" spans="32:42" ht="15" thickBot="1" x14ac:dyDescent="0.35">
      <c r="AF198" s="12" t="s">
        <v>1613</v>
      </c>
      <c r="AG198" s="13" t="s">
        <v>1614</v>
      </c>
      <c r="AH198" s="13" t="s">
        <v>1615</v>
      </c>
      <c r="AI198" s="13" t="s">
        <v>1616</v>
      </c>
      <c r="AJ198" s="13" t="s">
        <v>1617</v>
      </c>
      <c r="AK198" s="13" t="s">
        <v>1618</v>
      </c>
      <c r="AL198" s="13" t="s">
        <v>1619</v>
      </c>
      <c r="AM198" s="13" t="s">
        <v>1615</v>
      </c>
      <c r="AN198" s="13" t="s">
        <v>1620</v>
      </c>
      <c r="AO198" s="13" t="s">
        <v>1615</v>
      </c>
      <c r="AP198" s="13" t="s">
        <v>1615</v>
      </c>
    </row>
    <row r="199" spans="32:42" ht="15" thickBot="1" x14ac:dyDescent="0.35">
      <c r="AF199" s="12" t="s">
        <v>1621</v>
      </c>
      <c r="AG199" s="13" t="s">
        <v>1622</v>
      </c>
      <c r="AH199" s="13" t="s">
        <v>1623</v>
      </c>
      <c r="AI199" s="13" t="s">
        <v>1624</v>
      </c>
      <c r="AJ199" s="13" t="s">
        <v>1625</v>
      </c>
      <c r="AK199" s="13" t="s">
        <v>1626</v>
      </c>
      <c r="AL199" s="13" t="s">
        <v>1627</v>
      </c>
      <c r="AM199" s="13" t="s">
        <v>1623</v>
      </c>
      <c r="AN199" s="13" t="s">
        <v>1628</v>
      </c>
      <c r="AO199" s="13" t="s">
        <v>1623</v>
      </c>
      <c r="AP199" s="13" t="s">
        <v>1623</v>
      </c>
    </row>
    <row r="200" spans="32:42" ht="15" thickBot="1" x14ac:dyDescent="0.35">
      <c r="AF200" s="12" t="s">
        <v>1629</v>
      </c>
      <c r="AG200" s="13" t="s">
        <v>1630</v>
      </c>
      <c r="AH200" s="13" t="s">
        <v>1631</v>
      </c>
      <c r="AI200" s="13" t="s">
        <v>1632</v>
      </c>
      <c r="AJ200" s="13" t="s">
        <v>1633</v>
      </c>
      <c r="AK200" s="13" t="s">
        <v>1634</v>
      </c>
      <c r="AL200" s="13" t="s">
        <v>1635</v>
      </c>
      <c r="AM200" s="13" t="s">
        <v>1631</v>
      </c>
      <c r="AN200" s="13" t="s">
        <v>1636</v>
      </c>
      <c r="AO200" s="13" t="s">
        <v>1631</v>
      </c>
      <c r="AP200" s="13" t="s">
        <v>1631</v>
      </c>
    </row>
    <row r="201" spans="32:42" ht="15" thickBot="1" x14ac:dyDescent="0.35">
      <c r="AF201" s="12" t="s">
        <v>1637</v>
      </c>
      <c r="AG201" s="13" t="s">
        <v>1638</v>
      </c>
      <c r="AH201" s="13" t="s">
        <v>1639</v>
      </c>
      <c r="AI201" s="13" t="s">
        <v>1640</v>
      </c>
      <c r="AJ201" s="13" t="s">
        <v>1641</v>
      </c>
      <c r="AK201" s="13" t="s">
        <v>1642</v>
      </c>
      <c r="AL201" s="13" t="s">
        <v>1643</v>
      </c>
      <c r="AM201" s="13" t="s">
        <v>1639</v>
      </c>
      <c r="AN201" s="13" t="s">
        <v>1644</v>
      </c>
      <c r="AO201" s="13" t="s">
        <v>1639</v>
      </c>
      <c r="AP201" s="13" t="s">
        <v>1639</v>
      </c>
    </row>
    <row r="202" spans="32:42" ht="15" thickBot="1" x14ac:dyDescent="0.35">
      <c r="AF202" s="12" t="s">
        <v>1645</v>
      </c>
      <c r="AG202" s="13" t="s">
        <v>1646</v>
      </c>
      <c r="AH202" s="13" t="s">
        <v>1647</v>
      </c>
      <c r="AI202" s="13" t="s">
        <v>1648</v>
      </c>
      <c r="AJ202" s="13" t="s">
        <v>1649</v>
      </c>
      <c r="AK202" s="13" t="s">
        <v>1650</v>
      </c>
      <c r="AL202" s="13" t="s">
        <v>1651</v>
      </c>
      <c r="AM202" s="13" t="s">
        <v>1647</v>
      </c>
      <c r="AN202" s="13" t="s">
        <v>1652</v>
      </c>
      <c r="AO202" s="13" t="s">
        <v>1647</v>
      </c>
      <c r="AP202" s="13" t="s">
        <v>1647</v>
      </c>
    </row>
    <row r="203" spans="32:42" ht="15" thickBot="1" x14ac:dyDescent="0.35">
      <c r="AF203" s="12" t="s">
        <v>1653</v>
      </c>
      <c r="AG203" s="13" t="s">
        <v>1654</v>
      </c>
      <c r="AH203" s="13" t="s">
        <v>1655</v>
      </c>
      <c r="AI203" s="13" t="s">
        <v>1656</v>
      </c>
      <c r="AJ203" s="13" t="s">
        <v>1657</v>
      </c>
      <c r="AK203" s="13" t="s">
        <v>1658</v>
      </c>
      <c r="AL203" s="13" t="s">
        <v>1659</v>
      </c>
      <c r="AM203" s="13" t="s">
        <v>1655</v>
      </c>
      <c r="AN203" s="13" t="s">
        <v>1660</v>
      </c>
      <c r="AO203" s="13" t="s">
        <v>1655</v>
      </c>
      <c r="AP203" s="13" t="s">
        <v>1655</v>
      </c>
    </row>
    <row r="204" spans="32:42" ht="15" thickBot="1" x14ac:dyDescent="0.35">
      <c r="AF204" s="12" t="s">
        <v>1661</v>
      </c>
      <c r="AG204" s="13" t="s">
        <v>1662</v>
      </c>
      <c r="AH204" s="13" t="s">
        <v>1663</v>
      </c>
      <c r="AI204" s="13" t="s">
        <v>1664</v>
      </c>
      <c r="AJ204" s="13" t="s">
        <v>1665</v>
      </c>
      <c r="AK204" s="13" t="s">
        <v>1666</v>
      </c>
      <c r="AL204" s="13" t="s">
        <v>1667</v>
      </c>
      <c r="AM204" s="13" t="s">
        <v>1663</v>
      </c>
      <c r="AN204" s="13" t="s">
        <v>1668</v>
      </c>
      <c r="AO204" s="13" t="s">
        <v>1663</v>
      </c>
      <c r="AP204" s="13" t="s">
        <v>1663</v>
      </c>
    </row>
    <row r="205" spans="32:42" ht="15" thickBot="1" x14ac:dyDescent="0.35">
      <c r="AF205" s="12" t="s">
        <v>1669</v>
      </c>
      <c r="AG205" s="13" t="s">
        <v>1670</v>
      </c>
      <c r="AH205" s="13" t="s">
        <v>1671</v>
      </c>
      <c r="AI205" s="13" t="s">
        <v>1672</v>
      </c>
      <c r="AJ205" s="13" t="s">
        <v>1673</v>
      </c>
      <c r="AK205" s="13" t="s">
        <v>1674</v>
      </c>
      <c r="AL205" s="13" t="s">
        <v>1675</v>
      </c>
      <c r="AM205" s="13" t="s">
        <v>1671</v>
      </c>
      <c r="AN205" s="13" t="s">
        <v>1676</v>
      </c>
      <c r="AO205" s="13" t="s">
        <v>1671</v>
      </c>
      <c r="AP205" s="13" t="s">
        <v>1671</v>
      </c>
    </row>
    <row r="206" spans="32:42" ht="15" thickBot="1" x14ac:dyDescent="0.35">
      <c r="AF206" s="12" t="s">
        <v>1677</v>
      </c>
      <c r="AG206" s="13" t="s">
        <v>1678</v>
      </c>
      <c r="AH206" s="13" t="s">
        <v>1679</v>
      </c>
      <c r="AI206" s="13" t="s">
        <v>1680</v>
      </c>
      <c r="AJ206" s="13" t="s">
        <v>1681</v>
      </c>
      <c r="AK206" s="13" t="s">
        <v>1682</v>
      </c>
      <c r="AL206" s="13" t="s">
        <v>1683</v>
      </c>
      <c r="AM206" s="13" t="s">
        <v>1679</v>
      </c>
      <c r="AN206" s="13" t="s">
        <v>1684</v>
      </c>
      <c r="AO206" s="13" t="s">
        <v>1679</v>
      </c>
      <c r="AP206" s="13" t="s">
        <v>1679</v>
      </c>
    </row>
    <row r="207" spans="32:42" ht="15" thickBot="1" x14ac:dyDescent="0.35">
      <c r="AF207" s="12" t="s">
        <v>1685</v>
      </c>
      <c r="AG207" s="13" t="s">
        <v>1686</v>
      </c>
      <c r="AH207" s="13" t="s">
        <v>1687</v>
      </c>
      <c r="AI207" s="13" t="s">
        <v>1688</v>
      </c>
      <c r="AJ207" s="13" t="s">
        <v>1689</v>
      </c>
      <c r="AK207" s="13" t="s">
        <v>1690</v>
      </c>
      <c r="AL207" s="13" t="s">
        <v>1691</v>
      </c>
      <c r="AM207" s="13" t="s">
        <v>1687</v>
      </c>
      <c r="AN207" s="13" t="s">
        <v>1692</v>
      </c>
      <c r="AO207" s="13" t="s">
        <v>1687</v>
      </c>
      <c r="AP207" s="13" t="s">
        <v>1687</v>
      </c>
    </row>
    <row r="208" spans="32:42" ht="15" thickBot="1" x14ac:dyDescent="0.35">
      <c r="AF208" s="12" t="s">
        <v>1693</v>
      </c>
      <c r="AG208" s="13" t="s">
        <v>1694</v>
      </c>
      <c r="AH208" s="13" t="s">
        <v>1695</v>
      </c>
      <c r="AI208" s="13" t="s">
        <v>1696</v>
      </c>
      <c r="AJ208" s="13" t="s">
        <v>1697</v>
      </c>
      <c r="AK208" s="13" t="s">
        <v>1698</v>
      </c>
      <c r="AL208" s="13" t="s">
        <v>1699</v>
      </c>
      <c r="AM208" s="13" t="s">
        <v>1695</v>
      </c>
      <c r="AN208" s="13" t="s">
        <v>1700</v>
      </c>
      <c r="AO208" s="13" t="s">
        <v>1695</v>
      </c>
      <c r="AP208" s="13" t="s">
        <v>1695</v>
      </c>
    </row>
    <row r="209" spans="32:42" ht="15" thickBot="1" x14ac:dyDescent="0.35">
      <c r="AF209" s="12" t="s">
        <v>1701</v>
      </c>
      <c r="AG209" s="13" t="s">
        <v>1702</v>
      </c>
      <c r="AH209" s="13" t="s">
        <v>1703</v>
      </c>
      <c r="AI209" s="13" t="s">
        <v>1704</v>
      </c>
      <c r="AJ209" s="13" t="s">
        <v>1705</v>
      </c>
      <c r="AK209" s="13" t="s">
        <v>1706</v>
      </c>
      <c r="AL209" s="13" t="s">
        <v>1707</v>
      </c>
      <c r="AM209" s="13" t="s">
        <v>1703</v>
      </c>
      <c r="AN209" s="13" t="s">
        <v>1708</v>
      </c>
      <c r="AO209" s="13" t="s">
        <v>1703</v>
      </c>
      <c r="AP209" s="13" t="s">
        <v>1703</v>
      </c>
    </row>
    <row r="210" spans="32:42" ht="15" thickBot="1" x14ac:dyDescent="0.35">
      <c r="AF210" s="12" t="s">
        <v>1709</v>
      </c>
      <c r="AG210" s="13" t="s">
        <v>1710</v>
      </c>
      <c r="AH210" s="13" t="s">
        <v>1711</v>
      </c>
      <c r="AI210" s="13" t="s">
        <v>1712</v>
      </c>
      <c r="AJ210" s="13" t="s">
        <v>1713</v>
      </c>
      <c r="AK210" s="13" t="s">
        <v>1714</v>
      </c>
      <c r="AL210" s="13" t="s">
        <v>1715</v>
      </c>
      <c r="AM210" s="13" t="s">
        <v>1711</v>
      </c>
      <c r="AN210" s="13" t="s">
        <v>1716</v>
      </c>
      <c r="AO210" s="13" t="s">
        <v>1711</v>
      </c>
      <c r="AP210" s="13" t="s">
        <v>1711</v>
      </c>
    </row>
    <row r="211" spans="32:42" ht="15" thickBot="1" x14ac:dyDescent="0.35">
      <c r="AF211" s="12" t="s">
        <v>1717</v>
      </c>
      <c r="AG211" s="13" t="s">
        <v>1718</v>
      </c>
      <c r="AH211" s="13" t="s">
        <v>1719</v>
      </c>
      <c r="AI211" s="13" t="s">
        <v>1720</v>
      </c>
      <c r="AJ211" s="13" t="s">
        <v>1721</v>
      </c>
      <c r="AK211" s="13" t="s">
        <v>1722</v>
      </c>
      <c r="AL211" s="13" t="s">
        <v>1723</v>
      </c>
      <c r="AM211" s="13" t="s">
        <v>1719</v>
      </c>
      <c r="AN211" s="13" t="s">
        <v>1724</v>
      </c>
      <c r="AO211" s="13" t="s">
        <v>1719</v>
      </c>
      <c r="AP211" s="13" t="s">
        <v>1719</v>
      </c>
    </row>
    <row r="212" spans="32:42" ht="15" thickBot="1" x14ac:dyDescent="0.35">
      <c r="AF212" s="12" t="s">
        <v>1725</v>
      </c>
      <c r="AG212" s="13" t="s">
        <v>1726</v>
      </c>
      <c r="AH212" s="13" t="s">
        <v>1727</v>
      </c>
      <c r="AI212" s="13" t="s">
        <v>1728</v>
      </c>
      <c r="AJ212" s="13" t="s">
        <v>1729</v>
      </c>
      <c r="AK212" s="13" t="s">
        <v>1730</v>
      </c>
      <c r="AL212" s="13" t="s">
        <v>1731</v>
      </c>
      <c r="AM212" s="13" t="s">
        <v>1727</v>
      </c>
      <c r="AN212" s="13" t="s">
        <v>1732</v>
      </c>
      <c r="AO212" s="13" t="s">
        <v>1727</v>
      </c>
      <c r="AP212" s="13" t="s">
        <v>1727</v>
      </c>
    </row>
    <row r="213" spans="32:42" ht="15" thickBot="1" x14ac:dyDescent="0.35">
      <c r="AF213" s="12" t="s">
        <v>1733</v>
      </c>
      <c r="AG213" s="13" t="s">
        <v>1734</v>
      </c>
      <c r="AH213" s="13" t="s">
        <v>1735</v>
      </c>
      <c r="AI213" s="13" t="s">
        <v>1736</v>
      </c>
      <c r="AJ213" s="13" t="s">
        <v>1737</v>
      </c>
      <c r="AK213" s="13" t="s">
        <v>1738</v>
      </c>
      <c r="AL213" s="13" t="s">
        <v>1739</v>
      </c>
      <c r="AM213" s="13" t="s">
        <v>1735</v>
      </c>
      <c r="AN213" s="13" t="s">
        <v>1740</v>
      </c>
      <c r="AO213" s="13" t="s">
        <v>1735</v>
      </c>
      <c r="AP213" s="13" t="s">
        <v>1735</v>
      </c>
    </row>
    <row r="214" spans="32:42" ht="15" thickBot="1" x14ac:dyDescent="0.35">
      <c r="AF214" s="12" t="s">
        <v>1741</v>
      </c>
      <c r="AG214" s="13" t="s">
        <v>1742</v>
      </c>
      <c r="AH214" s="13" t="s">
        <v>1743</v>
      </c>
      <c r="AI214" s="13" t="s">
        <v>1744</v>
      </c>
      <c r="AJ214" s="13" t="s">
        <v>1745</v>
      </c>
      <c r="AK214" s="13" t="s">
        <v>1746</v>
      </c>
      <c r="AL214" s="13" t="s">
        <v>1747</v>
      </c>
      <c r="AM214" s="13" t="s">
        <v>1743</v>
      </c>
      <c r="AN214" s="13" t="s">
        <v>1748</v>
      </c>
      <c r="AO214" s="13" t="s">
        <v>1743</v>
      </c>
      <c r="AP214" s="13" t="s">
        <v>1743</v>
      </c>
    </row>
    <row r="215" spans="32:42" ht="15" thickBot="1" x14ac:dyDescent="0.35">
      <c r="AF215" s="12" t="s">
        <v>1749</v>
      </c>
      <c r="AG215" s="13" t="s">
        <v>1750</v>
      </c>
      <c r="AH215" s="13" t="s">
        <v>1751</v>
      </c>
      <c r="AI215" s="13" t="s">
        <v>1752</v>
      </c>
      <c r="AJ215" s="13" t="s">
        <v>1753</v>
      </c>
      <c r="AK215" s="13" t="s">
        <v>1754</v>
      </c>
      <c r="AL215" s="13" t="s">
        <v>1755</v>
      </c>
      <c r="AM215" s="13" t="s">
        <v>1751</v>
      </c>
      <c r="AN215" s="13" t="s">
        <v>1756</v>
      </c>
      <c r="AO215" s="13" t="s">
        <v>1751</v>
      </c>
      <c r="AP215" s="13" t="s">
        <v>1751</v>
      </c>
    </row>
    <row r="216" spans="32:42" ht="15" thickBot="1" x14ac:dyDescent="0.35">
      <c r="AF216" s="12" t="s">
        <v>1757</v>
      </c>
      <c r="AG216" s="13" t="s">
        <v>1758</v>
      </c>
      <c r="AH216" s="13" t="s">
        <v>1759</v>
      </c>
      <c r="AI216" s="13" t="s">
        <v>1760</v>
      </c>
      <c r="AJ216" s="13" t="s">
        <v>1761</v>
      </c>
      <c r="AK216" s="13" t="s">
        <v>1762</v>
      </c>
      <c r="AL216" s="13" t="s">
        <v>1763</v>
      </c>
      <c r="AM216" s="13" t="s">
        <v>1759</v>
      </c>
      <c r="AN216" s="13" t="s">
        <v>1764</v>
      </c>
      <c r="AO216" s="13" t="s">
        <v>1759</v>
      </c>
      <c r="AP216" s="13" t="s">
        <v>1759</v>
      </c>
    </row>
    <row r="217" spans="32:42" ht="15" thickBot="1" x14ac:dyDescent="0.35">
      <c r="AF217" s="12" t="s">
        <v>1765</v>
      </c>
      <c r="AG217" s="13" t="s">
        <v>1766</v>
      </c>
      <c r="AH217" s="13" t="s">
        <v>1767</v>
      </c>
      <c r="AI217" s="13" t="s">
        <v>1768</v>
      </c>
      <c r="AJ217" s="13" t="s">
        <v>1769</v>
      </c>
      <c r="AK217" s="13" t="s">
        <v>1770</v>
      </c>
      <c r="AL217" s="13" t="s">
        <v>1771</v>
      </c>
      <c r="AM217" s="13" t="s">
        <v>1767</v>
      </c>
      <c r="AN217" s="13" t="s">
        <v>1772</v>
      </c>
      <c r="AO217" s="13" t="s">
        <v>1767</v>
      </c>
      <c r="AP217" s="13" t="s">
        <v>1767</v>
      </c>
    </row>
    <row r="218" spans="32:42" ht="15" thickBot="1" x14ac:dyDescent="0.35">
      <c r="AF218" s="12" t="s">
        <v>1773</v>
      </c>
      <c r="AG218" s="13" t="s">
        <v>1774</v>
      </c>
      <c r="AH218" s="13" t="s">
        <v>1775</v>
      </c>
      <c r="AI218" s="13" t="s">
        <v>1776</v>
      </c>
      <c r="AJ218" s="13" t="s">
        <v>1777</v>
      </c>
      <c r="AK218" s="13" t="s">
        <v>1778</v>
      </c>
      <c r="AL218" s="13" t="s">
        <v>1779</v>
      </c>
      <c r="AM218" s="13" t="s">
        <v>1775</v>
      </c>
      <c r="AN218" s="13" t="s">
        <v>1780</v>
      </c>
      <c r="AO218" s="13" t="s">
        <v>1775</v>
      </c>
      <c r="AP218" s="13" t="s">
        <v>1775</v>
      </c>
    </row>
    <row r="219" spans="32:42" ht="15" thickBot="1" x14ac:dyDescent="0.35">
      <c r="AF219" s="12" t="s">
        <v>1781</v>
      </c>
      <c r="AG219" s="13" t="s">
        <v>1782</v>
      </c>
      <c r="AH219" s="13" t="s">
        <v>1783</v>
      </c>
      <c r="AI219" s="13" t="s">
        <v>1784</v>
      </c>
      <c r="AJ219" s="13" t="s">
        <v>1785</v>
      </c>
      <c r="AK219" s="13" t="s">
        <v>1786</v>
      </c>
      <c r="AL219" s="13" t="s">
        <v>1787</v>
      </c>
      <c r="AM219" s="13" t="s">
        <v>1783</v>
      </c>
      <c r="AN219" s="13" t="s">
        <v>1788</v>
      </c>
      <c r="AO219" s="13" t="s">
        <v>1783</v>
      </c>
      <c r="AP219" s="13" t="s">
        <v>1783</v>
      </c>
    </row>
    <row r="220" spans="32:42" ht="15" thickBot="1" x14ac:dyDescent="0.35">
      <c r="AF220" s="12" t="s">
        <v>1789</v>
      </c>
      <c r="AG220" s="13" t="s">
        <v>1790</v>
      </c>
      <c r="AH220" s="13" t="s">
        <v>1791</v>
      </c>
      <c r="AI220" s="13" t="s">
        <v>1792</v>
      </c>
      <c r="AJ220" s="13" t="s">
        <v>1793</v>
      </c>
      <c r="AK220" s="13" t="s">
        <v>1794</v>
      </c>
      <c r="AL220" s="13" t="s">
        <v>1795</v>
      </c>
      <c r="AM220" s="13" t="s">
        <v>1791</v>
      </c>
      <c r="AN220" s="13" t="s">
        <v>1796</v>
      </c>
      <c r="AO220" s="13" t="s">
        <v>1791</v>
      </c>
      <c r="AP220" s="13" t="s">
        <v>1791</v>
      </c>
    </row>
    <row r="221" spans="32:42" ht="15" thickBot="1" x14ac:dyDescent="0.35">
      <c r="AF221" s="12" t="s">
        <v>1797</v>
      </c>
      <c r="AG221" s="13" t="s">
        <v>1798</v>
      </c>
      <c r="AH221" s="13" t="s">
        <v>1799</v>
      </c>
      <c r="AI221" s="13" t="s">
        <v>1800</v>
      </c>
      <c r="AJ221" s="13" t="s">
        <v>1801</v>
      </c>
      <c r="AK221" s="13" t="s">
        <v>1802</v>
      </c>
      <c r="AL221" s="13" t="s">
        <v>1803</v>
      </c>
      <c r="AM221" s="13" t="s">
        <v>1799</v>
      </c>
      <c r="AN221" s="13" t="s">
        <v>1804</v>
      </c>
      <c r="AO221" s="13" t="s">
        <v>1799</v>
      </c>
      <c r="AP221" s="13" t="s">
        <v>1799</v>
      </c>
    </row>
    <row r="222" spans="32:42" ht="15" thickBot="1" x14ac:dyDescent="0.35">
      <c r="AF222" s="12" t="s">
        <v>1805</v>
      </c>
      <c r="AG222" s="13" t="s">
        <v>1806</v>
      </c>
      <c r="AH222" s="13" t="s">
        <v>1807</v>
      </c>
      <c r="AI222" s="13" t="s">
        <v>1808</v>
      </c>
      <c r="AJ222" s="13" t="s">
        <v>1809</v>
      </c>
      <c r="AK222" s="13" t="s">
        <v>1810</v>
      </c>
      <c r="AL222" s="13" t="s">
        <v>1811</v>
      </c>
      <c r="AM222" s="13" t="s">
        <v>1807</v>
      </c>
      <c r="AN222" s="13" t="s">
        <v>1812</v>
      </c>
      <c r="AO222" s="13" t="s">
        <v>1807</v>
      </c>
      <c r="AP222" s="13" t="s">
        <v>1807</v>
      </c>
    </row>
    <row r="223" spans="32:42" ht="15" thickBot="1" x14ac:dyDescent="0.35">
      <c r="AF223" s="12" t="s">
        <v>1813</v>
      </c>
      <c r="AG223" s="13" t="s">
        <v>1814</v>
      </c>
      <c r="AH223" s="13" t="s">
        <v>1815</v>
      </c>
      <c r="AI223" s="13" t="s">
        <v>1816</v>
      </c>
      <c r="AJ223" s="13" t="s">
        <v>1817</v>
      </c>
      <c r="AK223" s="13" t="s">
        <v>1818</v>
      </c>
      <c r="AL223" s="13" t="s">
        <v>1819</v>
      </c>
      <c r="AM223" s="13" t="s">
        <v>1815</v>
      </c>
      <c r="AN223" s="13" t="s">
        <v>1820</v>
      </c>
      <c r="AO223" s="13" t="s">
        <v>1815</v>
      </c>
      <c r="AP223" s="13" t="s">
        <v>1815</v>
      </c>
    </row>
    <row r="224" spans="32:42" ht="15" thickBot="1" x14ac:dyDescent="0.35">
      <c r="AF224" s="12" t="s">
        <v>1821</v>
      </c>
      <c r="AG224" s="13" t="s">
        <v>1822</v>
      </c>
      <c r="AH224" s="13" t="s">
        <v>1823</v>
      </c>
      <c r="AI224" s="13" t="s">
        <v>1824</v>
      </c>
      <c r="AJ224" s="13" t="s">
        <v>1825</v>
      </c>
      <c r="AK224" s="13" t="s">
        <v>1826</v>
      </c>
      <c r="AL224" s="13" t="s">
        <v>1827</v>
      </c>
      <c r="AM224" s="13" t="s">
        <v>1823</v>
      </c>
      <c r="AN224" s="13" t="s">
        <v>1828</v>
      </c>
      <c r="AO224" s="13" t="s">
        <v>1823</v>
      </c>
      <c r="AP224" s="13" t="s">
        <v>1823</v>
      </c>
    </row>
    <row r="225" spans="32:42" ht="15" thickBot="1" x14ac:dyDescent="0.35">
      <c r="AF225" s="12" t="s">
        <v>1829</v>
      </c>
      <c r="AG225" s="13" t="s">
        <v>1830</v>
      </c>
      <c r="AH225" s="13" t="s">
        <v>1831</v>
      </c>
      <c r="AI225" s="13" t="s">
        <v>1832</v>
      </c>
      <c r="AJ225" s="13" t="s">
        <v>1833</v>
      </c>
      <c r="AK225" s="13" t="s">
        <v>1834</v>
      </c>
      <c r="AL225" s="13" t="s">
        <v>1835</v>
      </c>
      <c r="AM225" s="13" t="s">
        <v>1831</v>
      </c>
      <c r="AN225" s="13" t="s">
        <v>1836</v>
      </c>
      <c r="AO225" s="13" t="s">
        <v>1831</v>
      </c>
      <c r="AP225" s="13" t="s">
        <v>1831</v>
      </c>
    </row>
    <row r="226" spans="32:42" ht="15" thickBot="1" x14ac:dyDescent="0.35">
      <c r="AF226" s="12" t="s">
        <v>1837</v>
      </c>
      <c r="AG226" s="13" t="s">
        <v>1838</v>
      </c>
      <c r="AH226" s="13" t="s">
        <v>1839</v>
      </c>
      <c r="AI226" s="13" t="s">
        <v>1840</v>
      </c>
      <c r="AJ226" s="13" t="s">
        <v>1841</v>
      </c>
      <c r="AK226" s="13" t="s">
        <v>1842</v>
      </c>
      <c r="AL226" s="13" t="s">
        <v>1843</v>
      </c>
      <c r="AM226" s="13" t="s">
        <v>1839</v>
      </c>
      <c r="AN226" s="13" t="s">
        <v>1844</v>
      </c>
      <c r="AO226" s="13" t="s">
        <v>1839</v>
      </c>
      <c r="AP226" s="13" t="s">
        <v>1839</v>
      </c>
    </row>
    <row r="227" spans="32:42" ht="15" thickBot="1" x14ac:dyDescent="0.35">
      <c r="AF227" s="12" t="s">
        <v>1845</v>
      </c>
      <c r="AG227" s="13" t="s">
        <v>1846</v>
      </c>
      <c r="AH227" s="13" t="s">
        <v>1847</v>
      </c>
      <c r="AI227" s="13" t="s">
        <v>1848</v>
      </c>
      <c r="AJ227" s="13" t="s">
        <v>1849</v>
      </c>
      <c r="AK227" s="13" t="s">
        <v>1850</v>
      </c>
      <c r="AL227" s="13" t="s">
        <v>1851</v>
      </c>
      <c r="AM227" s="13" t="s">
        <v>1847</v>
      </c>
      <c r="AN227" s="13" t="s">
        <v>1852</v>
      </c>
      <c r="AO227" s="13" t="s">
        <v>1847</v>
      </c>
      <c r="AP227" s="13" t="s">
        <v>1847</v>
      </c>
    </row>
    <row r="228" spans="32:42" ht="15" thickBot="1" x14ac:dyDescent="0.35">
      <c r="AF228" s="12" t="s">
        <v>1853</v>
      </c>
      <c r="AG228" s="13" t="s">
        <v>1854</v>
      </c>
      <c r="AH228" s="13" t="s">
        <v>1855</v>
      </c>
      <c r="AI228" s="13" t="s">
        <v>1856</v>
      </c>
      <c r="AJ228" s="13" t="s">
        <v>1857</v>
      </c>
      <c r="AK228" s="13" t="s">
        <v>1858</v>
      </c>
      <c r="AL228" s="13" t="s">
        <v>1859</v>
      </c>
      <c r="AM228" s="13" t="s">
        <v>1855</v>
      </c>
      <c r="AN228" s="13" t="s">
        <v>1860</v>
      </c>
      <c r="AO228" s="13" t="s">
        <v>1855</v>
      </c>
      <c r="AP228" s="13" t="s">
        <v>1855</v>
      </c>
    </row>
    <row r="229" spans="32:42" ht="15" thickBot="1" x14ac:dyDescent="0.35">
      <c r="AF229" s="12" t="s">
        <v>1861</v>
      </c>
      <c r="AG229" s="13" t="s">
        <v>1862</v>
      </c>
      <c r="AH229" s="13" t="s">
        <v>1863</v>
      </c>
      <c r="AI229" s="13" t="s">
        <v>1864</v>
      </c>
      <c r="AJ229" s="13" t="s">
        <v>1865</v>
      </c>
      <c r="AK229" s="13" t="s">
        <v>1866</v>
      </c>
      <c r="AL229" s="13" t="s">
        <v>1867</v>
      </c>
      <c r="AM229" s="13" t="s">
        <v>1863</v>
      </c>
      <c r="AN229" s="13" t="s">
        <v>1868</v>
      </c>
      <c r="AO229" s="13" t="s">
        <v>1863</v>
      </c>
      <c r="AP229" s="13" t="s">
        <v>1863</v>
      </c>
    </row>
    <row r="230" spans="32:42" ht="15" thickBot="1" x14ac:dyDescent="0.35">
      <c r="AF230" s="12" t="s">
        <v>1869</v>
      </c>
      <c r="AG230" s="13" t="s">
        <v>1870</v>
      </c>
      <c r="AH230" s="13" t="s">
        <v>1871</v>
      </c>
      <c r="AI230" s="13" t="s">
        <v>1872</v>
      </c>
      <c r="AJ230" s="13" t="s">
        <v>1873</v>
      </c>
      <c r="AK230" s="13" t="s">
        <v>1874</v>
      </c>
      <c r="AL230" s="13" t="s">
        <v>1875</v>
      </c>
      <c r="AM230" s="13" t="s">
        <v>1871</v>
      </c>
      <c r="AN230" s="13" t="s">
        <v>1876</v>
      </c>
      <c r="AO230" s="13" t="s">
        <v>1871</v>
      </c>
      <c r="AP230" s="13" t="s">
        <v>1871</v>
      </c>
    </row>
    <row r="231" spans="32:42" ht="15" thickBot="1" x14ac:dyDescent="0.35">
      <c r="AF231" s="12" t="s">
        <v>1877</v>
      </c>
      <c r="AG231" s="13" t="s">
        <v>1878</v>
      </c>
      <c r="AH231" s="13" t="s">
        <v>1879</v>
      </c>
      <c r="AI231" s="13" t="s">
        <v>1880</v>
      </c>
      <c r="AJ231" s="13" t="s">
        <v>1881</v>
      </c>
      <c r="AK231" s="13" t="s">
        <v>1882</v>
      </c>
      <c r="AL231" s="13" t="s">
        <v>1883</v>
      </c>
      <c r="AM231" s="13" t="s">
        <v>1879</v>
      </c>
      <c r="AN231" s="13" t="s">
        <v>1884</v>
      </c>
      <c r="AO231" s="13" t="s">
        <v>1879</v>
      </c>
      <c r="AP231" s="13" t="s">
        <v>1879</v>
      </c>
    </row>
    <row r="232" spans="32:42" ht="15" thickBot="1" x14ac:dyDescent="0.35">
      <c r="AF232" s="12" t="s">
        <v>1885</v>
      </c>
      <c r="AG232" s="13" t="s">
        <v>1886</v>
      </c>
      <c r="AH232" s="13" t="s">
        <v>1887</v>
      </c>
      <c r="AI232" s="13" t="s">
        <v>1888</v>
      </c>
      <c r="AJ232" s="13" t="s">
        <v>1889</v>
      </c>
      <c r="AK232" s="13" t="s">
        <v>1890</v>
      </c>
      <c r="AL232" s="13" t="s">
        <v>1891</v>
      </c>
      <c r="AM232" s="13" t="s">
        <v>1887</v>
      </c>
      <c r="AN232" s="13" t="s">
        <v>1892</v>
      </c>
      <c r="AO232" s="13" t="s">
        <v>1887</v>
      </c>
      <c r="AP232" s="13" t="s">
        <v>1887</v>
      </c>
    </row>
    <row r="233" spans="32:42" ht="15" thickBot="1" x14ac:dyDescent="0.35">
      <c r="AF233" s="12" t="s">
        <v>1893</v>
      </c>
      <c r="AG233" s="13" t="s">
        <v>1894</v>
      </c>
      <c r="AH233" s="13" t="s">
        <v>1895</v>
      </c>
      <c r="AI233" s="13" t="s">
        <v>1896</v>
      </c>
      <c r="AJ233" s="13" t="s">
        <v>1897</v>
      </c>
      <c r="AK233" s="13" t="s">
        <v>1898</v>
      </c>
      <c r="AL233" s="13" t="s">
        <v>1899</v>
      </c>
      <c r="AM233" s="13" t="s">
        <v>1895</v>
      </c>
      <c r="AN233" s="13" t="s">
        <v>1900</v>
      </c>
      <c r="AO233" s="13" t="s">
        <v>1895</v>
      </c>
      <c r="AP233" s="13" t="s">
        <v>1895</v>
      </c>
    </row>
    <row r="234" spans="32:42" ht="15" thickBot="1" x14ac:dyDescent="0.35">
      <c r="AF234" s="12" t="s">
        <v>1901</v>
      </c>
      <c r="AG234" s="13" t="s">
        <v>1902</v>
      </c>
      <c r="AH234" s="13" t="s">
        <v>1903</v>
      </c>
      <c r="AI234" s="13" t="s">
        <v>1904</v>
      </c>
      <c r="AJ234" s="13" t="s">
        <v>1905</v>
      </c>
      <c r="AK234" s="13" t="s">
        <v>1906</v>
      </c>
      <c r="AL234" s="13" t="s">
        <v>1907</v>
      </c>
      <c r="AM234" s="13" t="s">
        <v>1903</v>
      </c>
      <c r="AN234" s="13" t="s">
        <v>1908</v>
      </c>
      <c r="AO234" s="13" t="s">
        <v>1903</v>
      </c>
      <c r="AP234" s="13" t="s">
        <v>1903</v>
      </c>
    </row>
    <row r="235" spans="32:42" ht="15" thickBot="1" x14ac:dyDescent="0.35">
      <c r="AF235" s="12" t="s">
        <v>1909</v>
      </c>
      <c r="AG235" s="13" t="s">
        <v>1910</v>
      </c>
      <c r="AH235" s="13" t="s">
        <v>1911</v>
      </c>
      <c r="AI235" s="13" t="s">
        <v>1912</v>
      </c>
      <c r="AJ235" s="13" t="s">
        <v>1913</v>
      </c>
      <c r="AK235" s="13" t="s">
        <v>1914</v>
      </c>
      <c r="AL235" s="13" t="s">
        <v>1915</v>
      </c>
      <c r="AM235" s="13" t="s">
        <v>1911</v>
      </c>
      <c r="AN235" s="13" t="s">
        <v>1916</v>
      </c>
      <c r="AO235" s="13" t="s">
        <v>1911</v>
      </c>
      <c r="AP235" s="13" t="s">
        <v>1911</v>
      </c>
    </row>
    <row r="236" spans="32:42" ht="15" thickBot="1" x14ac:dyDescent="0.35">
      <c r="AF236" s="12" t="s">
        <v>1917</v>
      </c>
      <c r="AG236" s="13" t="s">
        <v>1918</v>
      </c>
      <c r="AH236" s="13" t="s">
        <v>1919</v>
      </c>
      <c r="AI236" s="13" t="s">
        <v>1920</v>
      </c>
      <c r="AJ236" s="13" t="s">
        <v>1921</v>
      </c>
      <c r="AK236" s="13" t="s">
        <v>1922</v>
      </c>
      <c r="AL236" s="13" t="s">
        <v>1923</v>
      </c>
      <c r="AM236" s="13" t="s">
        <v>1919</v>
      </c>
      <c r="AN236" s="13" t="s">
        <v>1924</v>
      </c>
      <c r="AO236" s="13" t="s">
        <v>1919</v>
      </c>
      <c r="AP236" s="13" t="s">
        <v>1919</v>
      </c>
    </row>
    <row r="237" spans="32:42" ht="15" thickBot="1" x14ac:dyDescent="0.35">
      <c r="AF237" s="12" t="s">
        <v>1925</v>
      </c>
      <c r="AG237" s="13" t="s">
        <v>1926</v>
      </c>
      <c r="AH237" s="13" t="s">
        <v>1927</v>
      </c>
      <c r="AI237" s="13" t="s">
        <v>1928</v>
      </c>
      <c r="AJ237" s="13" t="s">
        <v>1929</v>
      </c>
      <c r="AK237" s="13" t="s">
        <v>1930</v>
      </c>
      <c r="AL237" s="13" t="s">
        <v>1931</v>
      </c>
      <c r="AM237" s="13" t="s">
        <v>1927</v>
      </c>
      <c r="AN237" s="13" t="s">
        <v>1932</v>
      </c>
      <c r="AO237" s="13" t="s">
        <v>1927</v>
      </c>
      <c r="AP237" s="13" t="s">
        <v>1927</v>
      </c>
    </row>
    <row r="238" spans="32:42" ht="15" thickBot="1" x14ac:dyDescent="0.35">
      <c r="AF238" s="12" t="s">
        <v>1933</v>
      </c>
      <c r="AG238" s="13" t="s">
        <v>1934</v>
      </c>
      <c r="AH238" s="13" t="s">
        <v>1935</v>
      </c>
      <c r="AI238" s="13" t="s">
        <v>1936</v>
      </c>
      <c r="AJ238" s="13" t="s">
        <v>1937</v>
      </c>
      <c r="AK238" s="13" t="s">
        <v>1938</v>
      </c>
      <c r="AL238" s="13" t="s">
        <v>1939</v>
      </c>
      <c r="AM238" s="13" t="s">
        <v>1935</v>
      </c>
      <c r="AN238" s="13" t="s">
        <v>1940</v>
      </c>
      <c r="AO238" s="13" t="s">
        <v>1935</v>
      </c>
      <c r="AP238" s="13" t="s">
        <v>1935</v>
      </c>
    </row>
    <row r="239" spans="32:42" ht="15" thickBot="1" x14ac:dyDescent="0.35">
      <c r="AF239" s="12" t="s">
        <v>1941</v>
      </c>
      <c r="AG239" s="13" t="s">
        <v>1942</v>
      </c>
      <c r="AH239" s="13" t="s">
        <v>1943</v>
      </c>
      <c r="AI239" s="13" t="s">
        <v>1944</v>
      </c>
      <c r="AJ239" s="13" t="s">
        <v>1945</v>
      </c>
      <c r="AK239" s="13" t="s">
        <v>1946</v>
      </c>
      <c r="AL239" s="13" t="s">
        <v>1947</v>
      </c>
      <c r="AM239" s="13" t="s">
        <v>1943</v>
      </c>
      <c r="AN239" s="13" t="s">
        <v>1948</v>
      </c>
      <c r="AO239" s="13" t="s">
        <v>1943</v>
      </c>
      <c r="AP239" s="13" t="s">
        <v>1943</v>
      </c>
    </row>
    <row r="240" spans="32:42" ht="15" thickBot="1" x14ac:dyDescent="0.35">
      <c r="AF240" s="12" t="s">
        <v>1949</v>
      </c>
      <c r="AG240" s="13" t="s">
        <v>1950</v>
      </c>
      <c r="AH240" s="13" t="s">
        <v>1951</v>
      </c>
      <c r="AI240" s="13" t="s">
        <v>1952</v>
      </c>
      <c r="AJ240" s="13" t="s">
        <v>1953</v>
      </c>
      <c r="AK240" s="13" t="s">
        <v>1954</v>
      </c>
      <c r="AL240" s="13" t="s">
        <v>1955</v>
      </c>
      <c r="AM240" s="13" t="s">
        <v>1951</v>
      </c>
      <c r="AN240" s="13" t="s">
        <v>1956</v>
      </c>
      <c r="AO240" s="13" t="s">
        <v>1951</v>
      </c>
      <c r="AP240" s="13" t="s">
        <v>1951</v>
      </c>
    </row>
    <row r="241" spans="32:42" ht="15" thickBot="1" x14ac:dyDescent="0.35">
      <c r="AF241" s="12" t="s">
        <v>1957</v>
      </c>
      <c r="AG241" s="13" t="s">
        <v>1958</v>
      </c>
      <c r="AH241" s="13" t="s">
        <v>1959</v>
      </c>
      <c r="AI241" s="13" t="s">
        <v>1960</v>
      </c>
      <c r="AJ241" s="13" t="s">
        <v>1961</v>
      </c>
      <c r="AK241" s="13" t="s">
        <v>1962</v>
      </c>
      <c r="AL241" s="13" t="s">
        <v>1963</v>
      </c>
      <c r="AM241" s="13" t="s">
        <v>1959</v>
      </c>
      <c r="AN241" s="13" t="s">
        <v>1964</v>
      </c>
      <c r="AO241" s="13" t="s">
        <v>1959</v>
      </c>
      <c r="AP241" s="13" t="s">
        <v>1959</v>
      </c>
    </row>
    <row r="242" spans="32:42" ht="15" thickBot="1" x14ac:dyDescent="0.35">
      <c r="AF242" s="12" t="s">
        <v>1965</v>
      </c>
      <c r="AG242" s="13" t="s">
        <v>1966</v>
      </c>
      <c r="AH242" s="13" t="s">
        <v>1967</v>
      </c>
      <c r="AI242" s="13" t="s">
        <v>1968</v>
      </c>
      <c r="AJ242" s="13" t="s">
        <v>1969</v>
      </c>
      <c r="AK242" s="13" t="s">
        <v>1970</v>
      </c>
      <c r="AL242" s="13" t="s">
        <v>1971</v>
      </c>
      <c r="AM242" s="13" t="s">
        <v>1967</v>
      </c>
      <c r="AN242" s="13" t="s">
        <v>1972</v>
      </c>
      <c r="AO242" s="13" t="s">
        <v>1967</v>
      </c>
      <c r="AP242" s="13" t="s">
        <v>1967</v>
      </c>
    </row>
    <row r="243" spans="32:42" ht="15" thickBot="1" x14ac:dyDescent="0.35">
      <c r="AF243" s="12" t="s">
        <v>1973</v>
      </c>
      <c r="AG243" s="13" t="s">
        <v>1974</v>
      </c>
      <c r="AH243" s="13" t="s">
        <v>1975</v>
      </c>
      <c r="AI243" s="13" t="s">
        <v>1976</v>
      </c>
      <c r="AJ243" s="13" t="s">
        <v>1977</v>
      </c>
      <c r="AK243" s="13" t="s">
        <v>1978</v>
      </c>
      <c r="AL243" s="13" t="s">
        <v>1979</v>
      </c>
      <c r="AM243" s="13" t="s">
        <v>1975</v>
      </c>
      <c r="AN243" s="13" t="s">
        <v>1980</v>
      </c>
      <c r="AO243" s="13" t="s">
        <v>1975</v>
      </c>
      <c r="AP243" s="13" t="s">
        <v>1975</v>
      </c>
    </row>
    <row r="244" spans="32:42" ht="15" thickBot="1" x14ac:dyDescent="0.35">
      <c r="AF244" s="12" t="s">
        <v>1981</v>
      </c>
      <c r="AG244" s="13" t="s">
        <v>1982</v>
      </c>
      <c r="AH244" s="13" t="s">
        <v>1983</v>
      </c>
      <c r="AI244" s="13" t="s">
        <v>1984</v>
      </c>
      <c r="AJ244" s="13" t="s">
        <v>1985</v>
      </c>
      <c r="AK244" s="13" t="s">
        <v>1986</v>
      </c>
      <c r="AL244" s="13" t="s">
        <v>1987</v>
      </c>
      <c r="AM244" s="13" t="s">
        <v>1983</v>
      </c>
      <c r="AN244" s="13" t="s">
        <v>1988</v>
      </c>
      <c r="AO244" s="13" t="s">
        <v>1983</v>
      </c>
      <c r="AP244" s="13" t="s">
        <v>1983</v>
      </c>
    </row>
    <row r="245" spans="32:42" ht="15" thickBot="1" x14ac:dyDescent="0.35">
      <c r="AF245" s="12" t="s">
        <v>1989</v>
      </c>
      <c r="AG245" s="13" t="s">
        <v>1990</v>
      </c>
      <c r="AH245" s="13" t="s">
        <v>1991</v>
      </c>
      <c r="AI245" s="13" t="s">
        <v>1992</v>
      </c>
      <c r="AJ245" s="13" t="s">
        <v>1993</v>
      </c>
      <c r="AK245" s="13" t="s">
        <v>1994</v>
      </c>
      <c r="AL245" s="13" t="s">
        <v>1995</v>
      </c>
      <c r="AM245" s="13" t="s">
        <v>1991</v>
      </c>
      <c r="AN245" s="13" t="s">
        <v>1996</v>
      </c>
      <c r="AO245" s="13" t="s">
        <v>1991</v>
      </c>
      <c r="AP245" s="13" t="s">
        <v>1991</v>
      </c>
    </row>
    <row r="246" spans="32:42" ht="15" thickBot="1" x14ac:dyDescent="0.35">
      <c r="AF246" s="12" t="s">
        <v>1997</v>
      </c>
      <c r="AG246" s="13" t="s">
        <v>1998</v>
      </c>
      <c r="AH246" s="13" t="s">
        <v>1999</v>
      </c>
      <c r="AI246" s="13" t="s">
        <v>2000</v>
      </c>
      <c r="AJ246" s="13" t="s">
        <v>2001</v>
      </c>
      <c r="AK246" s="13" t="s">
        <v>2002</v>
      </c>
      <c r="AL246" s="13" t="s">
        <v>2003</v>
      </c>
      <c r="AM246" s="13" t="s">
        <v>1999</v>
      </c>
      <c r="AN246" s="13" t="s">
        <v>2004</v>
      </c>
      <c r="AO246" s="13" t="s">
        <v>1999</v>
      </c>
      <c r="AP246" s="13" t="s">
        <v>1999</v>
      </c>
    </row>
    <row r="247" spans="32:42" ht="15" thickBot="1" x14ac:dyDescent="0.35">
      <c r="AF247" s="12" t="s">
        <v>2005</v>
      </c>
      <c r="AG247" s="13" t="s">
        <v>2006</v>
      </c>
      <c r="AH247" s="13" t="s">
        <v>2007</v>
      </c>
      <c r="AI247" s="13" t="s">
        <v>2008</v>
      </c>
      <c r="AJ247" s="13" t="s">
        <v>2009</v>
      </c>
      <c r="AK247" s="13" t="s">
        <v>2010</v>
      </c>
      <c r="AL247" s="13" t="s">
        <v>2011</v>
      </c>
      <c r="AM247" s="13" t="s">
        <v>2007</v>
      </c>
      <c r="AN247" s="13" t="s">
        <v>2012</v>
      </c>
      <c r="AO247" s="13" t="s">
        <v>2007</v>
      </c>
      <c r="AP247" s="13" t="s">
        <v>2007</v>
      </c>
    </row>
    <row r="248" spans="32:42" ht="15" thickBot="1" x14ac:dyDescent="0.35">
      <c r="AF248" s="12" t="s">
        <v>2013</v>
      </c>
      <c r="AG248" s="13" t="s">
        <v>2014</v>
      </c>
      <c r="AH248" s="13" t="s">
        <v>2015</v>
      </c>
      <c r="AI248" s="13" t="s">
        <v>2016</v>
      </c>
      <c r="AJ248" s="13" t="s">
        <v>2017</v>
      </c>
      <c r="AK248" s="13" t="s">
        <v>2018</v>
      </c>
      <c r="AL248" s="13" t="s">
        <v>2019</v>
      </c>
      <c r="AM248" s="13" t="s">
        <v>2015</v>
      </c>
      <c r="AN248" s="13" t="s">
        <v>2020</v>
      </c>
      <c r="AO248" s="13" t="s">
        <v>2015</v>
      </c>
      <c r="AP248" s="13" t="s">
        <v>2015</v>
      </c>
    </row>
    <row r="249" spans="32:42" ht="15" thickBot="1" x14ac:dyDescent="0.35">
      <c r="AF249" s="12" t="s">
        <v>2021</v>
      </c>
      <c r="AG249" s="13" t="s">
        <v>2022</v>
      </c>
      <c r="AH249" s="13" t="s">
        <v>2023</v>
      </c>
      <c r="AI249" s="13" t="s">
        <v>2024</v>
      </c>
      <c r="AJ249" s="13" t="s">
        <v>2025</v>
      </c>
      <c r="AK249" s="13" t="s">
        <v>2026</v>
      </c>
      <c r="AL249" s="13" t="s">
        <v>2027</v>
      </c>
      <c r="AM249" s="13" t="s">
        <v>2023</v>
      </c>
      <c r="AN249" s="13" t="s">
        <v>2028</v>
      </c>
      <c r="AO249" s="13" t="s">
        <v>2023</v>
      </c>
      <c r="AP249" s="13" t="s">
        <v>2023</v>
      </c>
    </row>
    <row r="250" spans="32:42" ht="15" thickBot="1" x14ac:dyDescent="0.35">
      <c r="AF250" s="12" t="s">
        <v>2029</v>
      </c>
      <c r="AG250" s="13" t="s">
        <v>2030</v>
      </c>
      <c r="AH250" s="13" t="s">
        <v>2031</v>
      </c>
      <c r="AI250" s="13" t="s">
        <v>2032</v>
      </c>
      <c r="AJ250" s="13" t="s">
        <v>2033</v>
      </c>
      <c r="AK250" s="13" t="s">
        <v>2034</v>
      </c>
      <c r="AL250" s="13" t="s">
        <v>2035</v>
      </c>
      <c r="AM250" s="13" t="s">
        <v>2031</v>
      </c>
      <c r="AN250" s="13" t="s">
        <v>2036</v>
      </c>
      <c r="AO250" s="13" t="s">
        <v>2031</v>
      </c>
      <c r="AP250" s="13" t="s">
        <v>2031</v>
      </c>
    </row>
    <row r="251" spans="32:42" ht="15" thickBot="1" x14ac:dyDescent="0.35">
      <c r="AF251" s="12" t="s">
        <v>2037</v>
      </c>
      <c r="AG251" s="13" t="s">
        <v>2038</v>
      </c>
      <c r="AH251" s="13" t="s">
        <v>2039</v>
      </c>
      <c r="AI251" s="13" t="s">
        <v>2040</v>
      </c>
      <c r="AJ251" s="13" t="s">
        <v>2041</v>
      </c>
      <c r="AK251" s="13" t="s">
        <v>2042</v>
      </c>
      <c r="AL251" s="13" t="s">
        <v>2043</v>
      </c>
      <c r="AM251" s="13" t="s">
        <v>2039</v>
      </c>
      <c r="AN251" s="13" t="s">
        <v>2044</v>
      </c>
      <c r="AO251" s="13" t="s">
        <v>2039</v>
      </c>
      <c r="AP251" s="13" t="s">
        <v>2039</v>
      </c>
    </row>
    <row r="252" spans="32:42" ht="15" thickBot="1" x14ac:dyDescent="0.35">
      <c r="AF252" s="12" t="s">
        <v>2045</v>
      </c>
      <c r="AG252" s="13" t="s">
        <v>2046</v>
      </c>
      <c r="AH252" s="13" t="s">
        <v>2047</v>
      </c>
      <c r="AI252" s="13" t="s">
        <v>2048</v>
      </c>
      <c r="AJ252" s="13" t="s">
        <v>2049</v>
      </c>
      <c r="AK252" s="13" t="s">
        <v>2050</v>
      </c>
      <c r="AL252" s="13" t="s">
        <v>2051</v>
      </c>
      <c r="AM252" s="13" t="s">
        <v>2047</v>
      </c>
      <c r="AN252" s="13" t="s">
        <v>2052</v>
      </c>
      <c r="AO252" s="13" t="s">
        <v>2047</v>
      </c>
      <c r="AP252" s="13" t="s">
        <v>2047</v>
      </c>
    </row>
    <row r="253" spans="32:42" ht="15" thickBot="1" x14ac:dyDescent="0.35">
      <c r="AF253" s="12" t="s">
        <v>2053</v>
      </c>
      <c r="AG253" s="13" t="s">
        <v>2054</v>
      </c>
      <c r="AH253" s="13" t="s">
        <v>2055</v>
      </c>
      <c r="AI253" s="13" t="s">
        <v>2056</v>
      </c>
      <c r="AJ253" s="13" t="s">
        <v>2057</v>
      </c>
      <c r="AK253" s="13" t="s">
        <v>2058</v>
      </c>
      <c r="AL253" s="13" t="s">
        <v>2059</v>
      </c>
      <c r="AM253" s="13" t="s">
        <v>2055</v>
      </c>
      <c r="AN253" s="13" t="s">
        <v>2060</v>
      </c>
      <c r="AO253" s="13" t="s">
        <v>2055</v>
      </c>
      <c r="AP253" s="13" t="s">
        <v>2055</v>
      </c>
    </row>
    <row r="254" spans="32:42" ht="15" thickBot="1" x14ac:dyDescent="0.35">
      <c r="AF254" s="12" t="s">
        <v>2061</v>
      </c>
      <c r="AG254" s="13" t="s">
        <v>2062</v>
      </c>
      <c r="AH254" s="13" t="s">
        <v>2063</v>
      </c>
      <c r="AI254" s="13" t="s">
        <v>2064</v>
      </c>
      <c r="AJ254" s="13" t="s">
        <v>2065</v>
      </c>
      <c r="AK254" s="13" t="s">
        <v>2066</v>
      </c>
      <c r="AL254" s="13" t="s">
        <v>2067</v>
      </c>
      <c r="AM254" s="13" t="s">
        <v>2063</v>
      </c>
      <c r="AN254" s="13" t="s">
        <v>2068</v>
      </c>
      <c r="AO254" s="13" t="s">
        <v>2063</v>
      </c>
      <c r="AP254" s="13" t="s">
        <v>2063</v>
      </c>
    </row>
    <row r="255" spans="32:42" ht="15" thickBot="1" x14ac:dyDescent="0.35">
      <c r="AF255" s="12" t="s">
        <v>2069</v>
      </c>
      <c r="AG255" s="13" t="s">
        <v>2070</v>
      </c>
      <c r="AH255" s="13" t="s">
        <v>2071</v>
      </c>
      <c r="AI255" s="13" t="s">
        <v>2072</v>
      </c>
      <c r="AJ255" s="13" t="s">
        <v>2073</v>
      </c>
      <c r="AK255" s="13" t="s">
        <v>2074</v>
      </c>
      <c r="AL255" s="13" t="s">
        <v>2075</v>
      </c>
      <c r="AM255" s="13" t="s">
        <v>2071</v>
      </c>
      <c r="AN255" s="13" t="s">
        <v>2076</v>
      </c>
      <c r="AO255" s="13" t="s">
        <v>2071</v>
      </c>
      <c r="AP255" s="13" t="s">
        <v>2071</v>
      </c>
    </row>
    <row r="256" spans="32:42" ht="15" thickBot="1" x14ac:dyDescent="0.35">
      <c r="AF256" s="12" t="s">
        <v>2077</v>
      </c>
      <c r="AG256" s="13" t="s">
        <v>2078</v>
      </c>
      <c r="AH256" s="13" t="s">
        <v>2079</v>
      </c>
      <c r="AI256" s="13" t="s">
        <v>2080</v>
      </c>
      <c r="AJ256" s="13" t="s">
        <v>2081</v>
      </c>
      <c r="AK256" s="13" t="s">
        <v>2082</v>
      </c>
      <c r="AL256" s="13" t="s">
        <v>2083</v>
      </c>
      <c r="AM256" s="13" t="s">
        <v>2079</v>
      </c>
      <c r="AN256" s="13" t="s">
        <v>2084</v>
      </c>
      <c r="AO256" s="13" t="s">
        <v>2079</v>
      </c>
      <c r="AP256" s="13" t="s">
        <v>2079</v>
      </c>
    </row>
    <row r="257" spans="32:42" ht="15" thickBot="1" x14ac:dyDescent="0.35">
      <c r="AF257" s="12" t="s">
        <v>2085</v>
      </c>
      <c r="AG257" s="13" t="s">
        <v>2086</v>
      </c>
      <c r="AH257" s="13" t="s">
        <v>2087</v>
      </c>
      <c r="AI257" s="13" t="s">
        <v>2088</v>
      </c>
      <c r="AJ257" s="13" t="s">
        <v>2089</v>
      </c>
      <c r="AK257" s="13" t="s">
        <v>2090</v>
      </c>
      <c r="AL257" s="13" t="s">
        <v>2091</v>
      </c>
      <c r="AM257" s="13" t="s">
        <v>2087</v>
      </c>
      <c r="AN257" s="13" t="s">
        <v>2092</v>
      </c>
      <c r="AO257" s="13" t="s">
        <v>2087</v>
      </c>
      <c r="AP257" s="13" t="s">
        <v>2087</v>
      </c>
    </row>
    <row r="258" spans="32:42" ht="15" thickBot="1" x14ac:dyDescent="0.35">
      <c r="AF258" s="12" t="s">
        <v>2093</v>
      </c>
      <c r="AG258" s="13" t="s">
        <v>2094</v>
      </c>
      <c r="AH258" s="13" t="s">
        <v>2095</v>
      </c>
      <c r="AI258" s="13" t="s">
        <v>2096</v>
      </c>
      <c r="AJ258" s="13" t="s">
        <v>2097</v>
      </c>
      <c r="AK258" s="13" t="s">
        <v>2098</v>
      </c>
      <c r="AL258" s="13" t="s">
        <v>2099</v>
      </c>
      <c r="AM258" s="13" t="s">
        <v>2095</v>
      </c>
      <c r="AN258" s="13" t="s">
        <v>2100</v>
      </c>
      <c r="AO258" s="13" t="s">
        <v>2095</v>
      </c>
      <c r="AP258" s="13" t="s">
        <v>2095</v>
      </c>
    </row>
    <row r="259" spans="32:42" ht="15" thickBot="1" x14ac:dyDescent="0.35">
      <c r="AF259" s="12" t="s">
        <v>2101</v>
      </c>
      <c r="AG259" s="13" t="s">
        <v>2102</v>
      </c>
      <c r="AH259" s="13" t="s">
        <v>2103</v>
      </c>
      <c r="AI259" s="13" t="s">
        <v>2103</v>
      </c>
      <c r="AJ259" s="13" t="s">
        <v>2104</v>
      </c>
      <c r="AK259" s="13" t="s">
        <v>2105</v>
      </c>
      <c r="AL259" s="13" t="s">
        <v>2103</v>
      </c>
      <c r="AM259" s="13" t="s">
        <v>2103</v>
      </c>
      <c r="AN259" s="13" t="s">
        <v>2106</v>
      </c>
      <c r="AO259" s="13" t="s">
        <v>2103</v>
      </c>
      <c r="AP259" s="13" t="s">
        <v>2103</v>
      </c>
    </row>
    <row r="260" spans="32:42" ht="15" thickBot="1" x14ac:dyDescent="0.35">
      <c r="AF260" s="12" t="s">
        <v>2107</v>
      </c>
      <c r="AG260" s="13" t="s">
        <v>2108</v>
      </c>
      <c r="AH260" s="13" t="s">
        <v>2109</v>
      </c>
      <c r="AI260" s="13" t="s">
        <v>2109</v>
      </c>
      <c r="AJ260" s="13" t="s">
        <v>2109</v>
      </c>
      <c r="AK260" s="13" t="s">
        <v>2110</v>
      </c>
      <c r="AL260" s="13" t="s">
        <v>2109</v>
      </c>
      <c r="AM260" s="13" t="s">
        <v>2109</v>
      </c>
      <c r="AN260" s="13" t="s">
        <v>2111</v>
      </c>
      <c r="AO260" s="13" t="s">
        <v>2109</v>
      </c>
      <c r="AP260" s="13" t="s">
        <v>2109</v>
      </c>
    </row>
    <row r="261" spans="32:42" ht="15" thickBot="1" x14ac:dyDescent="0.35">
      <c r="AF261" s="12" t="s">
        <v>2112</v>
      </c>
      <c r="AG261" s="13" t="s">
        <v>2113</v>
      </c>
      <c r="AH261" s="13" t="s">
        <v>2114</v>
      </c>
      <c r="AI261" s="13" t="s">
        <v>2114</v>
      </c>
      <c r="AJ261" s="13" t="s">
        <v>2114</v>
      </c>
      <c r="AK261" s="13" t="s">
        <v>2115</v>
      </c>
      <c r="AL261" s="13" t="s">
        <v>2114</v>
      </c>
      <c r="AM261" s="13" t="s">
        <v>2114</v>
      </c>
      <c r="AN261" s="13" t="s">
        <v>2114</v>
      </c>
      <c r="AO261" s="13" t="s">
        <v>2114</v>
      </c>
      <c r="AP261" s="13" t="s">
        <v>2114</v>
      </c>
    </row>
    <row r="262" spans="32:42" ht="15" thickBot="1" x14ac:dyDescent="0.35">
      <c r="AF262" s="12" t="s">
        <v>2116</v>
      </c>
      <c r="AG262" s="13" t="s">
        <v>2117</v>
      </c>
      <c r="AH262" s="13" t="s">
        <v>2118</v>
      </c>
      <c r="AI262" s="13" t="s">
        <v>2118</v>
      </c>
      <c r="AJ262" s="13" t="s">
        <v>2118</v>
      </c>
      <c r="AK262" s="13" t="s">
        <v>2119</v>
      </c>
      <c r="AL262" s="13" t="s">
        <v>2118</v>
      </c>
      <c r="AM262" s="13" t="s">
        <v>2118</v>
      </c>
      <c r="AN262" s="13" t="s">
        <v>2118</v>
      </c>
      <c r="AO262" s="13" t="s">
        <v>2118</v>
      </c>
      <c r="AP262" s="13" t="s">
        <v>2118</v>
      </c>
    </row>
    <row r="263" spans="32:42" ht="15" thickBot="1" x14ac:dyDescent="0.35">
      <c r="AF263" s="12" t="s">
        <v>2120</v>
      </c>
      <c r="AG263" s="13" t="s">
        <v>2121</v>
      </c>
      <c r="AH263" s="13" t="s">
        <v>2122</v>
      </c>
      <c r="AI263" s="13" t="s">
        <v>2122</v>
      </c>
      <c r="AJ263" s="13" t="s">
        <v>2122</v>
      </c>
      <c r="AK263" s="13" t="s">
        <v>2123</v>
      </c>
      <c r="AL263" s="13" t="s">
        <v>2122</v>
      </c>
      <c r="AM263" s="13" t="s">
        <v>2122</v>
      </c>
      <c r="AN263" s="13" t="s">
        <v>2122</v>
      </c>
      <c r="AO263" s="13" t="s">
        <v>2122</v>
      </c>
      <c r="AP263" s="13" t="s">
        <v>2122</v>
      </c>
    </row>
    <row r="264" spans="32:42" ht="15" thickBot="1" x14ac:dyDescent="0.35">
      <c r="AF264" s="12" t="s">
        <v>2124</v>
      </c>
      <c r="AG264" s="13" t="s">
        <v>2125</v>
      </c>
      <c r="AH264" s="13" t="s">
        <v>2126</v>
      </c>
      <c r="AI264" s="13" t="s">
        <v>2126</v>
      </c>
      <c r="AJ264" s="13" t="s">
        <v>2126</v>
      </c>
      <c r="AK264" s="13" t="s">
        <v>2127</v>
      </c>
      <c r="AL264" s="13" t="s">
        <v>2126</v>
      </c>
      <c r="AM264" s="13" t="s">
        <v>2126</v>
      </c>
      <c r="AN264" s="13" t="s">
        <v>2126</v>
      </c>
      <c r="AO264" s="13" t="s">
        <v>2126</v>
      </c>
      <c r="AP264" s="13" t="s">
        <v>2126</v>
      </c>
    </row>
    <row r="265" spans="32:42" ht="15" thickBot="1" x14ac:dyDescent="0.35">
      <c r="AF265" s="12" t="s">
        <v>2128</v>
      </c>
      <c r="AG265" s="13" t="s">
        <v>2129</v>
      </c>
      <c r="AH265" s="13" t="s">
        <v>2130</v>
      </c>
      <c r="AI265" s="13" t="s">
        <v>2130</v>
      </c>
      <c r="AJ265" s="13" t="s">
        <v>2130</v>
      </c>
      <c r="AK265" s="13" t="s">
        <v>2131</v>
      </c>
      <c r="AL265" s="13" t="s">
        <v>2130</v>
      </c>
      <c r="AM265" s="13" t="s">
        <v>2130</v>
      </c>
      <c r="AN265" s="13" t="s">
        <v>2130</v>
      </c>
      <c r="AO265" s="13" t="s">
        <v>2130</v>
      </c>
      <c r="AP265" s="13" t="s">
        <v>2130</v>
      </c>
    </row>
    <row r="266" spans="32:42" ht="15" thickBot="1" x14ac:dyDescent="0.35">
      <c r="AF266" s="12" t="s">
        <v>2132</v>
      </c>
      <c r="AG266" s="13" t="s">
        <v>2133</v>
      </c>
      <c r="AH266" s="13" t="s">
        <v>2134</v>
      </c>
      <c r="AI266" s="13" t="s">
        <v>2134</v>
      </c>
      <c r="AJ266" s="13" t="s">
        <v>2134</v>
      </c>
      <c r="AK266" s="13" t="s">
        <v>2135</v>
      </c>
      <c r="AL266" s="13" t="s">
        <v>2134</v>
      </c>
      <c r="AM266" s="13" t="s">
        <v>2134</v>
      </c>
      <c r="AN266" s="13" t="s">
        <v>2134</v>
      </c>
      <c r="AO266" s="13" t="s">
        <v>2134</v>
      </c>
      <c r="AP266" s="13" t="s">
        <v>2134</v>
      </c>
    </row>
    <row r="267" spans="32:42" ht="15" thickBot="1" x14ac:dyDescent="0.35">
      <c r="AF267" s="12" t="s">
        <v>2136</v>
      </c>
      <c r="AG267" s="13" t="s">
        <v>2137</v>
      </c>
      <c r="AH267" s="13" t="s">
        <v>2138</v>
      </c>
      <c r="AI267" s="13" t="s">
        <v>2138</v>
      </c>
      <c r="AJ267" s="13" t="s">
        <v>2138</v>
      </c>
      <c r="AK267" s="13" t="s">
        <v>2139</v>
      </c>
      <c r="AL267" s="13" t="s">
        <v>2138</v>
      </c>
      <c r="AM267" s="13" t="s">
        <v>2138</v>
      </c>
      <c r="AN267" s="13" t="s">
        <v>2138</v>
      </c>
      <c r="AO267" s="13" t="s">
        <v>2138</v>
      </c>
      <c r="AP267" s="13" t="s">
        <v>2138</v>
      </c>
    </row>
    <row r="268" spans="32:42" ht="18.600000000000001" thickBot="1" x14ac:dyDescent="0.35">
      <c r="AF268" s="8"/>
    </row>
    <row r="269" spans="32:42" ht="15" thickBot="1" x14ac:dyDescent="0.35">
      <c r="AF269" s="12" t="s">
        <v>2140</v>
      </c>
      <c r="AG269" s="12" t="s">
        <v>998</v>
      </c>
      <c r="AH269" s="12" t="s">
        <v>999</v>
      </c>
      <c r="AI269" s="12" t="s">
        <v>1000</v>
      </c>
      <c r="AJ269" s="12" t="s">
        <v>1001</v>
      </c>
      <c r="AK269" s="12" t="s">
        <v>1002</v>
      </c>
      <c r="AL269" s="12" t="s">
        <v>1003</v>
      </c>
      <c r="AM269" s="12" t="s">
        <v>1004</v>
      </c>
      <c r="AN269" s="12" t="s">
        <v>1005</v>
      </c>
      <c r="AO269" s="12" t="s">
        <v>1006</v>
      </c>
      <c r="AP269" s="12" t="s">
        <v>1007</v>
      </c>
    </row>
    <row r="270" spans="32:42" ht="15" thickBot="1" x14ac:dyDescent="0.35">
      <c r="AF270" s="12" t="s">
        <v>1139</v>
      </c>
      <c r="AG270" s="13">
        <v>499614.9</v>
      </c>
      <c r="AH270" s="13">
        <v>128</v>
      </c>
      <c r="AI270" s="13">
        <v>217.5</v>
      </c>
      <c r="AJ270" s="13">
        <v>381.5</v>
      </c>
      <c r="AK270" s="13">
        <v>499719.4</v>
      </c>
      <c r="AL270" s="13">
        <v>400</v>
      </c>
      <c r="AM270" s="13">
        <v>128</v>
      </c>
      <c r="AN270" s="13">
        <v>233.5</v>
      </c>
      <c r="AO270" s="13">
        <v>128</v>
      </c>
      <c r="AP270" s="13">
        <v>271</v>
      </c>
    </row>
    <row r="271" spans="32:42" ht="15" thickBot="1" x14ac:dyDescent="0.35">
      <c r="AF271" s="12" t="s">
        <v>1148</v>
      </c>
      <c r="AG271" s="13">
        <v>499613.9</v>
      </c>
      <c r="AH271" s="13">
        <v>127</v>
      </c>
      <c r="AI271" s="13">
        <v>216.5</v>
      </c>
      <c r="AJ271" s="13">
        <v>248</v>
      </c>
      <c r="AK271" s="13">
        <v>499710.4</v>
      </c>
      <c r="AL271" s="13">
        <v>268.5</v>
      </c>
      <c r="AM271" s="13">
        <v>127</v>
      </c>
      <c r="AN271" s="13">
        <v>208.5</v>
      </c>
      <c r="AO271" s="13">
        <v>127</v>
      </c>
      <c r="AP271" s="13">
        <v>184.5</v>
      </c>
    </row>
    <row r="272" spans="32:42" ht="15" thickBot="1" x14ac:dyDescent="0.35">
      <c r="AF272" s="12" t="s">
        <v>1157</v>
      </c>
      <c r="AG272" s="13">
        <v>499612.9</v>
      </c>
      <c r="AH272" s="13">
        <v>126</v>
      </c>
      <c r="AI272" s="13">
        <v>215.5</v>
      </c>
      <c r="AJ272" s="13">
        <v>247</v>
      </c>
      <c r="AK272" s="13">
        <v>499709.4</v>
      </c>
      <c r="AL272" s="13">
        <v>210</v>
      </c>
      <c r="AM272" s="13">
        <v>126</v>
      </c>
      <c r="AN272" s="13">
        <v>166.5</v>
      </c>
      <c r="AO272" s="13">
        <v>126</v>
      </c>
      <c r="AP272" s="13">
        <v>126</v>
      </c>
    </row>
    <row r="273" spans="32:42" ht="15" thickBot="1" x14ac:dyDescent="0.35">
      <c r="AF273" s="12" t="s">
        <v>1165</v>
      </c>
      <c r="AG273" s="13">
        <v>499611.9</v>
      </c>
      <c r="AH273" s="13">
        <v>125</v>
      </c>
      <c r="AI273" s="13">
        <v>214.5</v>
      </c>
      <c r="AJ273" s="13">
        <v>246</v>
      </c>
      <c r="AK273" s="13">
        <v>499708.4</v>
      </c>
      <c r="AL273" s="13">
        <v>209</v>
      </c>
      <c r="AM273" s="13">
        <v>125</v>
      </c>
      <c r="AN273" s="13">
        <v>165.5</v>
      </c>
      <c r="AO273" s="13">
        <v>125</v>
      </c>
      <c r="AP273" s="13">
        <v>125</v>
      </c>
    </row>
    <row r="274" spans="32:42" ht="15" thickBot="1" x14ac:dyDescent="0.35">
      <c r="AF274" s="12" t="s">
        <v>1173</v>
      </c>
      <c r="AG274" s="13">
        <v>499610.9</v>
      </c>
      <c r="AH274" s="13">
        <v>124</v>
      </c>
      <c r="AI274" s="13">
        <v>213.5</v>
      </c>
      <c r="AJ274" s="13">
        <v>245</v>
      </c>
      <c r="AK274" s="13">
        <v>499707.4</v>
      </c>
      <c r="AL274" s="13">
        <v>208</v>
      </c>
      <c r="AM274" s="13">
        <v>124</v>
      </c>
      <c r="AN274" s="13">
        <v>164.5</v>
      </c>
      <c r="AO274" s="13">
        <v>124</v>
      </c>
      <c r="AP274" s="13">
        <v>124</v>
      </c>
    </row>
    <row r="275" spans="32:42" ht="15" thickBot="1" x14ac:dyDescent="0.35">
      <c r="AF275" s="12" t="s">
        <v>1181</v>
      </c>
      <c r="AG275" s="13">
        <v>499577.9</v>
      </c>
      <c r="AH275" s="13">
        <v>123</v>
      </c>
      <c r="AI275" s="13">
        <v>212.5</v>
      </c>
      <c r="AJ275" s="13">
        <v>244</v>
      </c>
      <c r="AK275" s="13">
        <v>499706.4</v>
      </c>
      <c r="AL275" s="13">
        <v>207</v>
      </c>
      <c r="AM275" s="13">
        <v>123</v>
      </c>
      <c r="AN275" s="13">
        <v>163.5</v>
      </c>
      <c r="AO275" s="13">
        <v>123</v>
      </c>
      <c r="AP275" s="13">
        <v>123</v>
      </c>
    </row>
    <row r="276" spans="32:42" ht="15" thickBot="1" x14ac:dyDescent="0.35">
      <c r="AF276" s="12" t="s">
        <v>1189</v>
      </c>
      <c r="AG276" s="13">
        <v>499576.9</v>
      </c>
      <c r="AH276" s="13">
        <v>122</v>
      </c>
      <c r="AI276" s="13">
        <v>211.5</v>
      </c>
      <c r="AJ276" s="13">
        <v>243</v>
      </c>
      <c r="AK276" s="13">
        <v>499705.4</v>
      </c>
      <c r="AL276" s="13">
        <v>206</v>
      </c>
      <c r="AM276" s="13">
        <v>122</v>
      </c>
      <c r="AN276" s="13">
        <v>162.5</v>
      </c>
      <c r="AO276" s="13">
        <v>122</v>
      </c>
      <c r="AP276" s="13">
        <v>122</v>
      </c>
    </row>
    <row r="277" spans="32:42" ht="15" thickBot="1" x14ac:dyDescent="0.35">
      <c r="AF277" s="12" t="s">
        <v>1197</v>
      </c>
      <c r="AG277" s="13">
        <v>499575.9</v>
      </c>
      <c r="AH277" s="13">
        <v>121</v>
      </c>
      <c r="AI277" s="13">
        <v>210.5</v>
      </c>
      <c r="AJ277" s="13">
        <v>209.5</v>
      </c>
      <c r="AK277" s="13">
        <v>499704.4</v>
      </c>
      <c r="AL277" s="13">
        <v>189</v>
      </c>
      <c r="AM277" s="13">
        <v>121</v>
      </c>
      <c r="AN277" s="13">
        <v>161.5</v>
      </c>
      <c r="AO277" s="13">
        <v>121</v>
      </c>
      <c r="AP277" s="13">
        <v>121</v>
      </c>
    </row>
    <row r="278" spans="32:42" ht="15" thickBot="1" x14ac:dyDescent="0.35">
      <c r="AF278" s="12" t="s">
        <v>1205</v>
      </c>
      <c r="AG278" s="13">
        <v>499574.9</v>
      </c>
      <c r="AH278" s="13">
        <v>120</v>
      </c>
      <c r="AI278" s="13">
        <v>209.5</v>
      </c>
      <c r="AJ278" s="13">
        <v>208.5</v>
      </c>
      <c r="AK278" s="13">
        <v>499703.4</v>
      </c>
      <c r="AL278" s="13">
        <v>188</v>
      </c>
      <c r="AM278" s="13">
        <v>120</v>
      </c>
      <c r="AN278" s="13">
        <v>160.5</v>
      </c>
      <c r="AO278" s="13">
        <v>120</v>
      </c>
      <c r="AP278" s="13">
        <v>120</v>
      </c>
    </row>
    <row r="279" spans="32:42" ht="15" thickBot="1" x14ac:dyDescent="0.35">
      <c r="AF279" s="12" t="s">
        <v>1213</v>
      </c>
      <c r="AG279" s="13">
        <v>499573.9</v>
      </c>
      <c r="AH279" s="13">
        <v>119</v>
      </c>
      <c r="AI279" s="13">
        <v>208.5</v>
      </c>
      <c r="AJ279" s="13">
        <v>207.5</v>
      </c>
      <c r="AK279" s="13">
        <v>499702.4</v>
      </c>
      <c r="AL279" s="13">
        <v>187</v>
      </c>
      <c r="AM279" s="13">
        <v>119</v>
      </c>
      <c r="AN279" s="13">
        <v>159.5</v>
      </c>
      <c r="AO279" s="13">
        <v>119</v>
      </c>
      <c r="AP279" s="13">
        <v>119</v>
      </c>
    </row>
    <row r="280" spans="32:42" ht="15" thickBot="1" x14ac:dyDescent="0.35">
      <c r="AF280" s="12" t="s">
        <v>1221</v>
      </c>
      <c r="AG280" s="13">
        <v>499572.9</v>
      </c>
      <c r="AH280" s="13">
        <v>118</v>
      </c>
      <c r="AI280" s="13">
        <v>207.5</v>
      </c>
      <c r="AJ280" s="13">
        <v>206.5</v>
      </c>
      <c r="AK280" s="13">
        <v>499701.4</v>
      </c>
      <c r="AL280" s="13">
        <v>186</v>
      </c>
      <c r="AM280" s="13">
        <v>118</v>
      </c>
      <c r="AN280" s="13">
        <v>158.5</v>
      </c>
      <c r="AO280" s="13">
        <v>118</v>
      </c>
      <c r="AP280" s="13">
        <v>118</v>
      </c>
    </row>
    <row r="281" spans="32:42" ht="15" thickBot="1" x14ac:dyDescent="0.35">
      <c r="AF281" s="12" t="s">
        <v>1229</v>
      </c>
      <c r="AG281" s="13">
        <v>499571.9</v>
      </c>
      <c r="AH281" s="13">
        <v>117</v>
      </c>
      <c r="AI281" s="13">
        <v>206.5</v>
      </c>
      <c r="AJ281" s="13">
        <v>205.5</v>
      </c>
      <c r="AK281" s="13">
        <v>499700.4</v>
      </c>
      <c r="AL281" s="13">
        <v>185</v>
      </c>
      <c r="AM281" s="13">
        <v>117</v>
      </c>
      <c r="AN281" s="13">
        <v>157.5</v>
      </c>
      <c r="AO281" s="13">
        <v>117</v>
      </c>
      <c r="AP281" s="13">
        <v>117</v>
      </c>
    </row>
    <row r="282" spans="32:42" ht="15" thickBot="1" x14ac:dyDescent="0.35">
      <c r="AF282" s="12" t="s">
        <v>1237</v>
      </c>
      <c r="AG282" s="13">
        <v>499570.9</v>
      </c>
      <c r="AH282" s="13">
        <v>116</v>
      </c>
      <c r="AI282" s="13">
        <v>205.5</v>
      </c>
      <c r="AJ282" s="13">
        <v>204.5</v>
      </c>
      <c r="AK282" s="13">
        <v>499699.4</v>
      </c>
      <c r="AL282" s="13">
        <v>184</v>
      </c>
      <c r="AM282" s="13">
        <v>116</v>
      </c>
      <c r="AN282" s="13">
        <v>156.5</v>
      </c>
      <c r="AO282" s="13">
        <v>116</v>
      </c>
      <c r="AP282" s="13">
        <v>116</v>
      </c>
    </row>
    <row r="283" spans="32:42" ht="15" thickBot="1" x14ac:dyDescent="0.35">
      <c r="AF283" s="12" t="s">
        <v>1245</v>
      </c>
      <c r="AG283" s="13">
        <v>499569.9</v>
      </c>
      <c r="AH283" s="13">
        <v>115</v>
      </c>
      <c r="AI283" s="13">
        <v>204.5</v>
      </c>
      <c r="AJ283" s="13">
        <v>203.5</v>
      </c>
      <c r="AK283" s="13">
        <v>499698.4</v>
      </c>
      <c r="AL283" s="13">
        <v>183</v>
      </c>
      <c r="AM283" s="13">
        <v>115</v>
      </c>
      <c r="AN283" s="13">
        <v>155.5</v>
      </c>
      <c r="AO283" s="13">
        <v>115</v>
      </c>
      <c r="AP283" s="13">
        <v>115</v>
      </c>
    </row>
    <row r="284" spans="32:42" ht="15" thickBot="1" x14ac:dyDescent="0.35">
      <c r="AF284" s="12" t="s">
        <v>1253</v>
      </c>
      <c r="AG284" s="13">
        <v>499568.9</v>
      </c>
      <c r="AH284" s="13">
        <v>114</v>
      </c>
      <c r="AI284" s="13">
        <v>203.5</v>
      </c>
      <c r="AJ284" s="13">
        <v>202.5</v>
      </c>
      <c r="AK284" s="13">
        <v>499697.4</v>
      </c>
      <c r="AL284" s="13">
        <v>149.5</v>
      </c>
      <c r="AM284" s="13">
        <v>114</v>
      </c>
      <c r="AN284" s="13">
        <v>154.5</v>
      </c>
      <c r="AO284" s="13">
        <v>114</v>
      </c>
      <c r="AP284" s="13">
        <v>114</v>
      </c>
    </row>
    <row r="285" spans="32:42" ht="15" thickBot="1" x14ac:dyDescent="0.35">
      <c r="AF285" s="12" t="s">
        <v>1261</v>
      </c>
      <c r="AG285" s="13">
        <v>499567.9</v>
      </c>
      <c r="AH285" s="13">
        <v>113</v>
      </c>
      <c r="AI285" s="13">
        <v>202.5</v>
      </c>
      <c r="AJ285" s="13">
        <v>201.5</v>
      </c>
      <c r="AK285" s="13">
        <v>499696.4</v>
      </c>
      <c r="AL285" s="13">
        <v>148.5</v>
      </c>
      <c r="AM285" s="13">
        <v>113</v>
      </c>
      <c r="AN285" s="13">
        <v>153.5</v>
      </c>
      <c r="AO285" s="13">
        <v>113</v>
      </c>
      <c r="AP285" s="13">
        <v>113</v>
      </c>
    </row>
    <row r="286" spans="32:42" ht="15" thickBot="1" x14ac:dyDescent="0.35">
      <c r="AF286" s="12" t="s">
        <v>1269</v>
      </c>
      <c r="AG286" s="13">
        <v>499566.9</v>
      </c>
      <c r="AH286" s="13">
        <v>112</v>
      </c>
      <c r="AI286" s="13">
        <v>201.5</v>
      </c>
      <c r="AJ286" s="13">
        <v>200.5</v>
      </c>
      <c r="AK286" s="13">
        <v>499695.4</v>
      </c>
      <c r="AL286" s="13">
        <v>147.5</v>
      </c>
      <c r="AM286" s="13">
        <v>112</v>
      </c>
      <c r="AN286" s="13">
        <v>152.5</v>
      </c>
      <c r="AO286" s="13">
        <v>112</v>
      </c>
      <c r="AP286" s="13">
        <v>112</v>
      </c>
    </row>
    <row r="287" spans="32:42" ht="15" thickBot="1" x14ac:dyDescent="0.35">
      <c r="AF287" s="12" t="s">
        <v>1277</v>
      </c>
      <c r="AG287" s="13">
        <v>499565.9</v>
      </c>
      <c r="AH287" s="13">
        <v>111</v>
      </c>
      <c r="AI287" s="13">
        <v>185.5</v>
      </c>
      <c r="AJ287" s="13">
        <v>199.5</v>
      </c>
      <c r="AK287" s="13">
        <v>499694.4</v>
      </c>
      <c r="AL287" s="13">
        <v>146.5</v>
      </c>
      <c r="AM287" s="13">
        <v>111</v>
      </c>
      <c r="AN287" s="13">
        <v>151.5</v>
      </c>
      <c r="AO287" s="13">
        <v>111</v>
      </c>
      <c r="AP287" s="13">
        <v>111</v>
      </c>
    </row>
    <row r="288" spans="32:42" ht="15" thickBot="1" x14ac:dyDescent="0.35">
      <c r="AF288" s="12" t="s">
        <v>1285</v>
      </c>
      <c r="AG288" s="13">
        <v>499564.9</v>
      </c>
      <c r="AH288" s="13">
        <v>110</v>
      </c>
      <c r="AI288" s="13">
        <v>184.5</v>
      </c>
      <c r="AJ288" s="13">
        <v>198.5</v>
      </c>
      <c r="AK288" s="13">
        <v>499693.4</v>
      </c>
      <c r="AL288" s="13">
        <v>145.5</v>
      </c>
      <c r="AM288" s="13">
        <v>110</v>
      </c>
      <c r="AN288" s="13">
        <v>150.5</v>
      </c>
      <c r="AO288" s="13">
        <v>110</v>
      </c>
      <c r="AP288" s="13">
        <v>110</v>
      </c>
    </row>
    <row r="289" spans="32:42" ht="15" thickBot="1" x14ac:dyDescent="0.35">
      <c r="AF289" s="12" t="s">
        <v>1293</v>
      </c>
      <c r="AG289" s="13">
        <v>499563.9</v>
      </c>
      <c r="AH289" s="13">
        <v>109</v>
      </c>
      <c r="AI289" s="13">
        <v>183.5</v>
      </c>
      <c r="AJ289" s="13">
        <v>197.5</v>
      </c>
      <c r="AK289" s="13">
        <v>499692.4</v>
      </c>
      <c r="AL289" s="13">
        <v>144.5</v>
      </c>
      <c r="AM289" s="13">
        <v>109</v>
      </c>
      <c r="AN289" s="13">
        <v>149.5</v>
      </c>
      <c r="AO289" s="13">
        <v>109</v>
      </c>
      <c r="AP289" s="13">
        <v>109</v>
      </c>
    </row>
    <row r="290" spans="32:42" ht="15" thickBot="1" x14ac:dyDescent="0.35">
      <c r="AF290" s="12" t="s">
        <v>1301</v>
      </c>
      <c r="AG290" s="13">
        <v>499562.9</v>
      </c>
      <c r="AH290" s="13">
        <v>108</v>
      </c>
      <c r="AI290" s="13">
        <v>182.5</v>
      </c>
      <c r="AJ290" s="13">
        <v>196.5</v>
      </c>
      <c r="AK290" s="13">
        <v>499691.4</v>
      </c>
      <c r="AL290" s="13">
        <v>143.5</v>
      </c>
      <c r="AM290" s="13">
        <v>108</v>
      </c>
      <c r="AN290" s="13">
        <v>148.5</v>
      </c>
      <c r="AO290" s="13">
        <v>108</v>
      </c>
      <c r="AP290" s="13">
        <v>108</v>
      </c>
    </row>
    <row r="291" spans="32:42" ht="15" thickBot="1" x14ac:dyDescent="0.35">
      <c r="AF291" s="12" t="s">
        <v>1309</v>
      </c>
      <c r="AG291" s="13">
        <v>499561.9</v>
      </c>
      <c r="AH291" s="13">
        <v>107</v>
      </c>
      <c r="AI291" s="13">
        <v>181.5</v>
      </c>
      <c r="AJ291" s="13">
        <v>195.5</v>
      </c>
      <c r="AK291" s="13">
        <v>499690.4</v>
      </c>
      <c r="AL291" s="13">
        <v>142.5</v>
      </c>
      <c r="AM291" s="13">
        <v>107</v>
      </c>
      <c r="AN291" s="13">
        <v>147.5</v>
      </c>
      <c r="AO291" s="13">
        <v>107</v>
      </c>
      <c r="AP291" s="13">
        <v>107</v>
      </c>
    </row>
    <row r="292" spans="32:42" ht="15" thickBot="1" x14ac:dyDescent="0.35">
      <c r="AF292" s="12" t="s">
        <v>1317</v>
      </c>
      <c r="AG292" s="13">
        <v>499560.9</v>
      </c>
      <c r="AH292" s="13">
        <v>106</v>
      </c>
      <c r="AI292" s="13">
        <v>180.5</v>
      </c>
      <c r="AJ292" s="13">
        <v>194.5</v>
      </c>
      <c r="AK292" s="13">
        <v>499689.4</v>
      </c>
      <c r="AL292" s="13">
        <v>141.5</v>
      </c>
      <c r="AM292" s="13">
        <v>106</v>
      </c>
      <c r="AN292" s="13">
        <v>146.5</v>
      </c>
      <c r="AO292" s="13">
        <v>106</v>
      </c>
      <c r="AP292" s="13">
        <v>106</v>
      </c>
    </row>
    <row r="293" spans="32:42" ht="15" thickBot="1" x14ac:dyDescent="0.35">
      <c r="AF293" s="12" t="s">
        <v>1325</v>
      </c>
      <c r="AG293" s="13">
        <v>499559.9</v>
      </c>
      <c r="AH293" s="13">
        <v>105</v>
      </c>
      <c r="AI293" s="13">
        <v>179.5</v>
      </c>
      <c r="AJ293" s="13">
        <v>193.5</v>
      </c>
      <c r="AK293" s="13">
        <v>499688.4</v>
      </c>
      <c r="AL293" s="13">
        <v>140.5</v>
      </c>
      <c r="AM293" s="13">
        <v>105</v>
      </c>
      <c r="AN293" s="13">
        <v>145.5</v>
      </c>
      <c r="AO293" s="13">
        <v>105</v>
      </c>
      <c r="AP293" s="13">
        <v>105</v>
      </c>
    </row>
    <row r="294" spans="32:42" ht="15" thickBot="1" x14ac:dyDescent="0.35">
      <c r="AF294" s="12" t="s">
        <v>1333</v>
      </c>
      <c r="AG294" s="13">
        <v>499558.9</v>
      </c>
      <c r="AH294" s="13">
        <v>104</v>
      </c>
      <c r="AI294" s="13">
        <v>178.5</v>
      </c>
      <c r="AJ294" s="13">
        <v>192.5</v>
      </c>
      <c r="AK294" s="13">
        <v>499687.4</v>
      </c>
      <c r="AL294" s="13">
        <v>139.5</v>
      </c>
      <c r="AM294" s="13">
        <v>104</v>
      </c>
      <c r="AN294" s="13">
        <v>144.5</v>
      </c>
      <c r="AO294" s="13">
        <v>104</v>
      </c>
      <c r="AP294" s="13">
        <v>104</v>
      </c>
    </row>
    <row r="295" spans="32:42" ht="15" thickBot="1" x14ac:dyDescent="0.35">
      <c r="AF295" s="12" t="s">
        <v>1341</v>
      </c>
      <c r="AG295" s="13">
        <v>499557.9</v>
      </c>
      <c r="AH295" s="13">
        <v>103</v>
      </c>
      <c r="AI295" s="13">
        <v>177.5</v>
      </c>
      <c r="AJ295" s="13">
        <v>191.5</v>
      </c>
      <c r="AK295" s="13">
        <v>499686.40000000002</v>
      </c>
      <c r="AL295" s="13">
        <v>138.5</v>
      </c>
      <c r="AM295" s="13">
        <v>103</v>
      </c>
      <c r="AN295" s="13">
        <v>143.5</v>
      </c>
      <c r="AO295" s="13">
        <v>103</v>
      </c>
      <c r="AP295" s="13">
        <v>103</v>
      </c>
    </row>
    <row r="296" spans="32:42" ht="15" thickBot="1" x14ac:dyDescent="0.35">
      <c r="AF296" s="12" t="s">
        <v>1349</v>
      </c>
      <c r="AG296" s="13">
        <v>499556.9</v>
      </c>
      <c r="AH296" s="13">
        <v>102</v>
      </c>
      <c r="AI296" s="13">
        <v>176.5</v>
      </c>
      <c r="AJ296" s="13">
        <v>190.5</v>
      </c>
      <c r="AK296" s="13">
        <v>499685.4</v>
      </c>
      <c r="AL296" s="13">
        <v>137.5</v>
      </c>
      <c r="AM296" s="13">
        <v>102</v>
      </c>
      <c r="AN296" s="13">
        <v>142.5</v>
      </c>
      <c r="AO296" s="13">
        <v>102</v>
      </c>
      <c r="AP296" s="13">
        <v>102</v>
      </c>
    </row>
    <row r="297" spans="32:42" ht="15" thickBot="1" x14ac:dyDescent="0.35">
      <c r="AF297" s="12" t="s">
        <v>1357</v>
      </c>
      <c r="AG297" s="13">
        <v>499555.9</v>
      </c>
      <c r="AH297" s="13">
        <v>101</v>
      </c>
      <c r="AI297" s="13">
        <v>175.5</v>
      </c>
      <c r="AJ297" s="13">
        <v>189.5</v>
      </c>
      <c r="AK297" s="13">
        <v>499684.4</v>
      </c>
      <c r="AL297" s="13">
        <v>136.5</v>
      </c>
      <c r="AM297" s="13">
        <v>101</v>
      </c>
      <c r="AN297" s="13">
        <v>141.5</v>
      </c>
      <c r="AO297" s="13">
        <v>101</v>
      </c>
      <c r="AP297" s="13">
        <v>101</v>
      </c>
    </row>
    <row r="298" spans="32:42" ht="15" thickBot="1" x14ac:dyDescent="0.35">
      <c r="AF298" s="12" t="s">
        <v>1365</v>
      </c>
      <c r="AG298" s="13">
        <v>499554.9</v>
      </c>
      <c r="AH298" s="13">
        <v>100</v>
      </c>
      <c r="AI298" s="13">
        <v>174.5</v>
      </c>
      <c r="AJ298" s="13">
        <v>188.5</v>
      </c>
      <c r="AK298" s="13">
        <v>499683.4</v>
      </c>
      <c r="AL298" s="13">
        <v>135.5</v>
      </c>
      <c r="AM298" s="13">
        <v>100</v>
      </c>
      <c r="AN298" s="13">
        <v>140.5</v>
      </c>
      <c r="AO298" s="13">
        <v>100</v>
      </c>
      <c r="AP298" s="13">
        <v>100</v>
      </c>
    </row>
    <row r="299" spans="32:42" ht="15" thickBot="1" x14ac:dyDescent="0.35">
      <c r="AF299" s="12" t="s">
        <v>1373</v>
      </c>
      <c r="AG299" s="13">
        <v>499553.9</v>
      </c>
      <c r="AH299" s="13">
        <v>99</v>
      </c>
      <c r="AI299" s="13">
        <v>173.5</v>
      </c>
      <c r="AJ299" s="13">
        <v>187.5</v>
      </c>
      <c r="AK299" s="13">
        <v>499682.4</v>
      </c>
      <c r="AL299" s="13">
        <v>134.5</v>
      </c>
      <c r="AM299" s="13">
        <v>99</v>
      </c>
      <c r="AN299" s="13">
        <v>139.5</v>
      </c>
      <c r="AO299" s="13">
        <v>99</v>
      </c>
      <c r="AP299" s="13">
        <v>99</v>
      </c>
    </row>
    <row r="300" spans="32:42" ht="15" thickBot="1" x14ac:dyDescent="0.35">
      <c r="AF300" s="12" t="s">
        <v>1381</v>
      </c>
      <c r="AG300" s="13">
        <v>499552.9</v>
      </c>
      <c r="AH300" s="13">
        <v>98</v>
      </c>
      <c r="AI300" s="13">
        <v>172.5</v>
      </c>
      <c r="AJ300" s="13">
        <v>186.5</v>
      </c>
      <c r="AK300" s="13">
        <v>499681.4</v>
      </c>
      <c r="AL300" s="13">
        <v>133.5</v>
      </c>
      <c r="AM300" s="13">
        <v>98</v>
      </c>
      <c r="AN300" s="13">
        <v>138.5</v>
      </c>
      <c r="AO300" s="13">
        <v>98</v>
      </c>
      <c r="AP300" s="13">
        <v>98</v>
      </c>
    </row>
    <row r="301" spans="32:42" ht="15" thickBot="1" x14ac:dyDescent="0.35">
      <c r="AF301" s="12" t="s">
        <v>1389</v>
      </c>
      <c r="AG301" s="13">
        <v>499551.9</v>
      </c>
      <c r="AH301" s="13">
        <v>97</v>
      </c>
      <c r="AI301" s="13">
        <v>171.5</v>
      </c>
      <c r="AJ301" s="13">
        <v>185.5</v>
      </c>
      <c r="AK301" s="13">
        <v>499680.4</v>
      </c>
      <c r="AL301" s="13">
        <v>132.5</v>
      </c>
      <c r="AM301" s="13">
        <v>97</v>
      </c>
      <c r="AN301" s="13">
        <v>137.5</v>
      </c>
      <c r="AO301" s="13">
        <v>97</v>
      </c>
      <c r="AP301" s="13">
        <v>97</v>
      </c>
    </row>
    <row r="302" spans="32:42" ht="15" thickBot="1" x14ac:dyDescent="0.35">
      <c r="AF302" s="12" t="s">
        <v>1397</v>
      </c>
      <c r="AG302" s="13">
        <v>499550.9</v>
      </c>
      <c r="AH302" s="13">
        <v>96</v>
      </c>
      <c r="AI302" s="13">
        <v>170.5</v>
      </c>
      <c r="AJ302" s="13">
        <v>184.5</v>
      </c>
      <c r="AK302" s="13">
        <v>499679.4</v>
      </c>
      <c r="AL302" s="13">
        <v>131.5</v>
      </c>
      <c r="AM302" s="13">
        <v>96</v>
      </c>
      <c r="AN302" s="13">
        <v>136.5</v>
      </c>
      <c r="AO302" s="13">
        <v>96</v>
      </c>
      <c r="AP302" s="13">
        <v>96</v>
      </c>
    </row>
    <row r="303" spans="32:42" ht="15" thickBot="1" x14ac:dyDescent="0.35">
      <c r="AF303" s="12" t="s">
        <v>1405</v>
      </c>
      <c r="AG303" s="13">
        <v>499549.9</v>
      </c>
      <c r="AH303" s="13">
        <v>95</v>
      </c>
      <c r="AI303" s="13">
        <v>169.5</v>
      </c>
      <c r="AJ303" s="13">
        <v>183.5</v>
      </c>
      <c r="AK303" s="13">
        <v>499678.4</v>
      </c>
      <c r="AL303" s="13">
        <v>130.5</v>
      </c>
      <c r="AM303" s="13">
        <v>95</v>
      </c>
      <c r="AN303" s="13">
        <v>135.5</v>
      </c>
      <c r="AO303" s="13">
        <v>95</v>
      </c>
      <c r="AP303" s="13">
        <v>95</v>
      </c>
    </row>
    <row r="304" spans="32:42" ht="15" thickBot="1" x14ac:dyDescent="0.35">
      <c r="AF304" s="12" t="s">
        <v>1413</v>
      </c>
      <c r="AG304" s="13">
        <v>499548.9</v>
      </c>
      <c r="AH304" s="13">
        <v>94</v>
      </c>
      <c r="AI304" s="13">
        <v>168.5</v>
      </c>
      <c r="AJ304" s="13">
        <v>182.5</v>
      </c>
      <c r="AK304" s="13">
        <v>499677.4</v>
      </c>
      <c r="AL304" s="13">
        <v>129.5</v>
      </c>
      <c r="AM304" s="13">
        <v>94</v>
      </c>
      <c r="AN304" s="13">
        <v>134.5</v>
      </c>
      <c r="AO304" s="13">
        <v>94</v>
      </c>
      <c r="AP304" s="13">
        <v>94</v>
      </c>
    </row>
    <row r="305" spans="32:42" ht="15" thickBot="1" x14ac:dyDescent="0.35">
      <c r="AF305" s="12" t="s">
        <v>1421</v>
      </c>
      <c r="AG305" s="13">
        <v>499547.9</v>
      </c>
      <c r="AH305" s="13">
        <v>93</v>
      </c>
      <c r="AI305" s="13">
        <v>167.5</v>
      </c>
      <c r="AJ305" s="13">
        <v>181.5</v>
      </c>
      <c r="AK305" s="13">
        <v>499676.4</v>
      </c>
      <c r="AL305" s="13">
        <v>128.5</v>
      </c>
      <c r="AM305" s="13">
        <v>93</v>
      </c>
      <c r="AN305" s="13">
        <v>133.5</v>
      </c>
      <c r="AO305" s="13">
        <v>93</v>
      </c>
      <c r="AP305" s="13">
        <v>93</v>
      </c>
    </row>
    <row r="306" spans="32:42" ht="15" thickBot="1" x14ac:dyDescent="0.35">
      <c r="AF306" s="12" t="s">
        <v>1429</v>
      </c>
      <c r="AG306" s="13">
        <v>499546.9</v>
      </c>
      <c r="AH306" s="13">
        <v>92</v>
      </c>
      <c r="AI306" s="13">
        <v>166.5</v>
      </c>
      <c r="AJ306" s="13">
        <v>180.5</v>
      </c>
      <c r="AK306" s="13">
        <v>499675.4</v>
      </c>
      <c r="AL306" s="13">
        <v>127.5</v>
      </c>
      <c r="AM306" s="13">
        <v>92</v>
      </c>
      <c r="AN306" s="13">
        <v>132.5</v>
      </c>
      <c r="AO306" s="13">
        <v>92</v>
      </c>
      <c r="AP306" s="13">
        <v>92</v>
      </c>
    </row>
    <row r="307" spans="32:42" ht="15" thickBot="1" x14ac:dyDescent="0.35">
      <c r="AF307" s="12" t="s">
        <v>1437</v>
      </c>
      <c r="AG307" s="13">
        <v>499545.9</v>
      </c>
      <c r="AH307" s="13">
        <v>91</v>
      </c>
      <c r="AI307" s="13">
        <v>165.5</v>
      </c>
      <c r="AJ307" s="13">
        <v>179.5</v>
      </c>
      <c r="AK307" s="13">
        <v>499674.4</v>
      </c>
      <c r="AL307" s="13">
        <v>126.5</v>
      </c>
      <c r="AM307" s="13">
        <v>91</v>
      </c>
      <c r="AN307" s="13">
        <v>131.5</v>
      </c>
      <c r="AO307" s="13">
        <v>91</v>
      </c>
      <c r="AP307" s="13">
        <v>91</v>
      </c>
    </row>
    <row r="308" spans="32:42" ht="15" thickBot="1" x14ac:dyDescent="0.35">
      <c r="AF308" s="12" t="s">
        <v>1445</v>
      </c>
      <c r="AG308" s="13">
        <v>499544.9</v>
      </c>
      <c r="AH308" s="13">
        <v>90</v>
      </c>
      <c r="AI308" s="13">
        <v>164.5</v>
      </c>
      <c r="AJ308" s="13">
        <v>178.5</v>
      </c>
      <c r="AK308" s="13">
        <v>499673.4</v>
      </c>
      <c r="AL308" s="13">
        <v>125.5</v>
      </c>
      <c r="AM308" s="13">
        <v>90</v>
      </c>
      <c r="AN308" s="13">
        <v>130.5</v>
      </c>
      <c r="AO308" s="13">
        <v>90</v>
      </c>
      <c r="AP308" s="13">
        <v>90</v>
      </c>
    </row>
    <row r="309" spans="32:42" ht="15" thickBot="1" x14ac:dyDescent="0.35">
      <c r="AF309" s="12" t="s">
        <v>1453</v>
      </c>
      <c r="AG309" s="13">
        <v>499543.9</v>
      </c>
      <c r="AH309" s="13">
        <v>89</v>
      </c>
      <c r="AI309" s="13">
        <v>163.5</v>
      </c>
      <c r="AJ309" s="13">
        <v>177.5</v>
      </c>
      <c r="AK309" s="13">
        <v>499672.4</v>
      </c>
      <c r="AL309" s="13">
        <v>124.5</v>
      </c>
      <c r="AM309" s="13">
        <v>89</v>
      </c>
      <c r="AN309" s="13">
        <v>129.5</v>
      </c>
      <c r="AO309" s="13">
        <v>89</v>
      </c>
      <c r="AP309" s="13">
        <v>89</v>
      </c>
    </row>
    <row r="310" spans="32:42" ht="15" thickBot="1" x14ac:dyDescent="0.35">
      <c r="AF310" s="12" t="s">
        <v>1461</v>
      </c>
      <c r="AG310" s="13">
        <v>499542.9</v>
      </c>
      <c r="AH310" s="13">
        <v>88</v>
      </c>
      <c r="AI310" s="13">
        <v>162.5</v>
      </c>
      <c r="AJ310" s="13">
        <v>176.5</v>
      </c>
      <c r="AK310" s="13">
        <v>499671.4</v>
      </c>
      <c r="AL310" s="13">
        <v>123.5</v>
      </c>
      <c r="AM310" s="13">
        <v>88</v>
      </c>
      <c r="AN310" s="13">
        <v>128.5</v>
      </c>
      <c r="AO310" s="13">
        <v>88</v>
      </c>
      <c r="AP310" s="13">
        <v>88</v>
      </c>
    </row>
    <row r="311" spans="32:42" ht="15" thickBot="1" x14ac:dyDescent="0.35">
      <c r="AF311" s="12" t="s">
        <v>1469</v>
      </c>
      <c r="AG311" s="13">
        <v>499541.9</v>
      </c>
      <c r="AH311" s="13">
        <v>87</v>
      </c>
      <c r="AI311" s="13">
        <v>161.5</v>
      </c>
      <c r="AJ311" s="13">
        <v>175.5</v>
      </c>
      <c r="AK311" s="13">
        <v>499670.4</v>
      </c>
      <c r="AL311" s="13">
        <v>122.5</v>
      </c>
      <c r="AM311" s="13">
        <v>87</v>
      </c>
      <c r="AN311" s="13">
        <v>127.5</v>
      </c>
      <c r="AO311" s="13">
        <v>87</v>
      </c>
      <c r="AP311" s="13">
        <v>87</v>
      </c>
    </row>
    <row r="312" spans="32:42" ht="15" thickBot="1" x14ac:dyDescent="0.35">
      <c r="AF312" s="12" t="s">
        <v>1477</v>
      </c>
      <c r="AG312" s="13">
        <v>499540.9</v>
      </c>
      <c r="AH312" s="13">
        <v>86</v>
      </c>
      <c r="AI312" s="13">
        <v>160.5</v>
      </c>
      <c r="AJ312" s="13">
        <v>174.5</v>
      </c>
      <c r="AK312" s="13">
        <v>499669.4</v>
      </c>
      <c r="AL312" s="13">
        <v>121.5</v>
      </c>
      <c r="AM312" s="13">
        <v>86</v>
      </c>
      <c r="AN312" s="13">
        <v>126.5</v>
      </c>
      <c r="AO312" s="13">
        <v>86</v>
      </c>
      <c r="AP312" s="13">
        <v>86</v>
      </c>
    </row>
    <row r="313" spans="32:42" ht="15" thickBot="1" x14ac:dyDescent="0.35">
      <c r="AF313" s="12" t="s">
        <v>1485</v>
      </c>
      <c r="AG313" s="13">
        <v>499539.9</v>
      </c>
      <c r="AH313" s="13">
        <v>85</v>
      </c>
      <c r="AI313" s="13">
        <v>159.5</v>
      </c>
      <c r="AJ313" s="13">
        <v>173.5</v>
      </c>
      <c r="AK313" s="13">
        <v>499668.4</v>
      </c>
      <c r="AL313" s="13">
        <v>120.5</v>
      </c>
      <c r="AM313" s="13">
        <v>85</v>
      </c>
      <c r="AN313" s="13">
        <v>125.5</v>
      </c>
      <c r="AO313" s="13">
        <v>85</v>
      </c>
      <c r="AP313" s="13">
        <v>85</v>
      </c>
    </row>
    <row r="314" spans="32:42" ht="15" thickBot="1" x14ac:dyDescent="0.35">
      <c r="AF314" s="12" t="s">
        <v>1493</v>
      </c>
      <c r="AG314" s="13">
        <v>499538.9</v>
      </c>
      <c r="AH314" s="13">
        <v>84</v>
      </c>
      <c r="AI314" s="13">
        <v>158.5</v>
      </c>
      <c r="AJ314" s="13">
        <v>172.5</v>
      </c>
      <c r="AK314" s="13">
        <v>499667.4</v>
      </c>
      <c r="AL314" s="13">
        <v>119.5</v>
      </c>
      <c r="AM314" s="13">
        <v>84</v>
      </c>
      <c r="AN314" s="13">
        <v>124.5</v>
      </c>
      <c r="AO314" s="13">
        <v>84</v>
      </c>
      <c r="AP314" s="13">
        <v>84</v>
      </c>
    </row>
    <row r="315" spans="32:42" ht="15" thickBot="1" x14ac:dyDescent="0.35">
      <c r="AF315" s="12" t="s">
        <v>1501</v>
      </c>
      <c r="AG315" s="13">
        <v>499537.9</v>
      </c>
      <c r="AH315" s="13">
        <v>83</v>
      </c>
      <c r="AI315" s="13">
        <v>157.5</v>
      </c>
      <c r="AJ315" s="13">
        <v>171.5</v>
      </c>
      <c r="AK315" s="13">
        <v>499666.4</v>
      </c>
      <c r="AL315" s="13">
        <v>118.5</v>
      </c>
      <c r="AM315" s="13">
        <v>83</v>
      </c>
      <c r="AN315" s="13">
        <v>123.5</v>
      </c>
      <c r="AO315" s="13">
        <v>83</v>
      </c>
      <c r="AP315" s="13">
        <v>83</v>
      </c>
    </row>
    <row r="316" spans="32:42" ht="15" thickBot="1" x14ac:dyDescent="0.35">
      <c r="AF316" s="12" t="s">
        <v>1509</v>
      </c>
      <c r="AG316" s="13">
        <v>499536.9</v>
      </c>
      <c r="AH316" s="13">
        <v>82</v>
      </c>
      <c r="AI316" s="13">
        <v>156.5</v>
      </c>
      <c r="AJ316" s="13">
        <v>170.5</v>
      </c>
      <c r="AK316" s="13">
        <v>499665.4</v>
      </c>
      <c r="AL316" s="13">
        <v>117.5</v>
      </c>
      <c r="AM316" s="13">
        <v>82</v>
      </c>
      <c r="AN316" s="13">
        <v>122.5</v>
      </c>
      <c r="AO316" s="13">
        <v>82</v>
      </c>
      <c r="AP316" s="13">
        <v>82</v>
      </c>
    </row>
    <row r="317" spans="32:42" ht="15" thickBot="1" x14ac:dyDescent="0.35">
      <c r="AF317" s="12" t="s">
        <v>1517</v>
      </c>
      <c r="AG317" s="13">
        <v>499535.9</v>
      </c>
      <c r="AH317" s="13">
        <v>81</v>
      </c>
      <c r="AI317" s="13">
        <v>155.5</v>
      </c>
      <c r="AJ317" s="13">
        <v>169.5</v>
      </c>
      <c r="AK317" s="13">
        <v>499664.4</v>
      </c>
      <c r="AL317" s="13">
        <v>116.5</v>
      </c>
      <c r="AM317" s="13">
        <v>81</v>
      </c>
      <c r="AN317" s="13">
        <v>121.5</v>
      </c>
      <c r="AO317" s="13">
        <v>81</v>
      </c>
      <c r="AP317" s="13">
        <v>81</v>
      </c>
    </row>
    <row r="318" spans="32:42" ht="15" thickBot="1" x14ac:dyDescent="0.35">
      <c r="AF318" s="12" t="s">
        <v>1525</v>
      </c>
      <c r="AG318" s="13">
        <v>499534.9</v>
      </c>
      <c r="AH318" s="13">
        <v>80</v>
      </c>
      <c r="AI318" s="13">
        <v>154.5</v>
      </c>
      <c r="AJ318" s="13">
        <v>168.5</v>
      </c>
      <c r="AK318" s="13">
        <v>499663.4</v>
      </c>
      <c r="AL318" s="13">
        <v>115.5</v>
      </c>
      <c r="AM318" s="13">
        <v>80</v>
      </c>
      <c r="AN318" s="13">
        <v>120.5</v>
      </c>
      <c r="AO318" s="13">
        <v>80</v>
      </c>
      <c r="AP318" s="13">
        <v>80</v>
      </c>
    </row>
    <row r="319" spans="32:42" ht="15" thickBot="1" x14ac:dyDescent="0.35">
      <c r="AF319" s="12" t="s">
        <v>1533</v>
      </c>
      <c r="AG319" s="13">
        <v>499533.9</v>
      </c>
      <c r="AH319" s="13">
        <v>79</v>
      </c>
      <c r="AI319" s="13">
        <v>153.5</v>
      </c>
      <c r="AJ319" s="13">
        <v>167.5</v>
      </c>
      <c r="AK319" s="13">
        <v>499662.4</v>
      </c>
      <c r="AL319" s="13">
        <v>114.5</v>
      </c>
      <c r="AM319" s="13">
        <v>79</v>
      </c>
      <c r="AN319" s="13">
        <v>119.5</v>
      </c>
      <c r="AO319" s="13">
        <v>79</v>
      </c>
      <c r="AP319" s="13">
        <v>79</v>
      </c>
    </row>
    <row r="320" spans="32:42" ht="15" thickBot="1" x14ac:dyDescent="0.35">
      <c r="AF320" s="12" t="s">
        <v>1541</v>
      </c>
      <c r="AG320" s="13">
        <v>499532.9</v>
      </c>
      <c r="AH320" s="13">
        <v>78</v>
      </c>
      <c r="AI320" s="13">
        <v>152.5</v>
      </c>
      <c r="AJ320" s="13">
        <v>166.5</v>
      </c>
      <c r="AK320" s="13">
        <v>499661.4</v>
      </c>
      <c r="AL320" s="13">
        <v>113.5</v>
      </c>
      <c r="AM320" s="13">
        <v>78</v>
      </c>
      <c r="AN320" s="13">
        <v>118.5</v>
      </c>
      <c r="AO320" s="13">
        <v>78</v>
      </c>
      <c r="AP320" s="13">
        <v>78</v>
      </c>
    </row>
    <row r="321" spans="32:42" ht="15" thickBot="1" x14ac:dyDescent="0.35">
      <c r="AF321" s="12" t="s">
        <v>1549</v>
      </c>
      <c r="AG321" s="13">
        <v>499531.9</v>
      </c>
      <c r="AH321" s="13">
        <v>77</v>
      </c>
      <c r="AI321" s="13">
        <v>151.5</v>
      </c>
      <c r="AJ321" s="13">
        <v>165.5</v>
      </c>
      <c r="AK321" s="13">
        <v>499660.4</v>
      </c>
      <c r="AL321" s="13">
        <v>112.5</v>
      </c>
      <c r="AM321" s="13">
        <v>77</v>
      </c>
      <c r="AN321" s="13">
        <v>117.5</v>
      </c>
      <c r="AO321" s="13">
        <v>77</v>
      </c>
      <c r="AP321" s="13">
        <v>77</v>
      </c>
    </row>
    <row r="322" spans="32:42" ht="15" thickBot="1" x14ac:dyDescent="0.35">
      <c r="AF322" s="12" t="s">
        <v>1557</v>
      </c>
      <c r="AG322" s="13">
        <v>499530.9</v>
      </c>
      <c r="AH322" s="13">
        <v>76</v>
      </c>
      <c r="AI322" s="13">
        <v>150.5</v>
      </c>
      <c r="AJ322" s="13">
        <v>164.5</v>
      </c>
      <c r="AK322" s="13">
        <v>499659.4</v>
      </c>
      <c r="AL322" s="13">
        <v>111.5</v>
      </c>
      <c r="AM322" s="13">
        <v>76</v>
      </c>
      <c r="AN322" s="13">
        <v>116.5</v>
      </c>
      <c r="AO322" s="13">
        <v>76</v>
      </c>
      <c r="AP322" s="13">
        <v>76</v>
      </c>
    </row>
    <row r="323" spans="32:42" ht="15" thickBot="1" x14ac:dyDescent="0.35">
      <c r="AF323" s="12" t="s">
        <v>1565</v>
      </c>
      <c r="AG323" s="13">
        <v>499529.9</v>
      </c>
      <c r="AH323" s="13">
        <v>75</v>
      </c>
      <c r="AI323" s="13">
        <v>149.5</v>
      </c>
      <c r="AJ323" s="13">
        <v>163.5</v>
      </c>
      <c r="AK323" s="13">
        <v>499658.4</v>
      </c>
      <c r="AL323" s="13">
        <v>110.5</v>
      </c>
      <c r="AM323" s="13">
        <v>75</v>
      </c>
      <c r="AN323" s="13">
        <v>115.5</v>
      </c>
      <c r="AO323" s="13">
        <v>75</v>
      </c>
      <c r="AP323" s="13">
        <v>75</v>
      </c>
    </row>
    <row r="324" spans="32:42" ht="15" thickBot="1" x14ac:dyDescent="0.35">
      <c r="AF324" s="12" t="s">
        <v>1573</v>
      </c>
      <c r="AG324" s="13">
        <v>499528.9</v>
      </c>
      <c r="AH324" s="13">
        <v>74</v>
      </c>
      <c r="AI324" s="13">
        <v>148.5</v>
      </c>
      <c r="AJ324" s="13">
        <v>162.5</v>
      </c>
      <c r="AK324" s="13">
        <v>499657.4</v>
      </c>
      <c r="AL324" s="13">
        <v>109.5</v>
      </c>
      <c r="AM324" s="13">
        <v>74</v>
      </c>
      <c r="AN324" s="13">
        <v>114.5</v>
      </c>
      <c r="AO324" s="13">
        <v>74</v>
      </c>
      <c r="AP324" s="13">
        <v>74</v>
      </c>
    </row>
    <row r="325" spans="32:42" ht="15" thickBot="1" x14ac:dyDescent="0.35">
      <c r="AF325" s="12" t="s">
        <v>1581</v>
      </c>
      <c r="AG325" s="13">
        <v>499527.9</v>
      </c>
      <c r="AH325" s="13">
        <v>73</v>
      </c>
      <c r="AI325" s="13">
        <v>147.5</v>
      </c>
      <c r="AJ325" s="13">
        <v>161.5</v>
      </c>
      <c r="AK325" s="13">
        <v>499656.4</v>
      </c>
      <c r="AL325" s="13">
        <v>108.5</v>
      </c>
      <c r="AM325" s="13">
        <v>73</v>
      </c>
      <c r="AN325" s="13">
        <v>113.5</v>
      </c>
      <c r="AO325" s="13">
        <v>73</v>
      </c>
      <c r="AP325" s="13">
        <v>73</v>
      </c>
    </row>
    <row r="326" spans="32:42" ht="15" thickBot="1" x14ac:dyDescent="0.35">
      <c r="AF326" s="12" t="s">
        <v>1589</v>
      </c>
      <c r="AG326" s="13">
        <v>499526.9</v>
      </c>
      <c r="AH326" s="13">
        <v>72</v>
      </c>
      <c r="AI326" s="13">
        <v>146.5</v>
      </c>
      <c r="AJ326" s="13">
        <v>160.5</v>
      </c>
      <c r="AK326" s="13">
        <v>499655.4</v>
      </c>
      <c r="AL326" s="13">
        <v>107.5</v>
      </c>
      <c r="AM326" s="13">
        <v>72</v>
      </c>
      <c r="AN326" s="13">
        <v>112.5</v>
      </c>
      <c r="AO326" s="13">
        <v>72</v>
      </c>
      <c r="AP326" s="13">
        <v>72</v>
      </c>
    </row>
    <row r="327" spans="32:42" ht="15" thickBot="1" x14ac:dyDescent="0.35">
      <c r="AF327" s="12" t="s">
        <v>1597</v>
      </c>
      <c r="AG327" s="13">
        <v>499525.9</v>
      </c>
      <c r="AH327" s="13">
        <v>71</v>
      </c>
      <c r="AI327" s="13">
        <v>145.5</v>
      </c>
      <c r="AJ327" s="13">
        <v>159.5</v>
      </c>
      <c r="AK327" s="13">
        <v>499654.40000000002</v>
      </c>
      <c r="AL327" s="13">
        <v>106.5</v>
      </c>
      <c r="AM327" s="13">
        <v>71</v>
      </c>
      <c r="AN327" s="13">
        <v>111.5</v>
      </c>
      <c r="AO327" s="13">
        <v>71</v>
      </c>
      <c r="AP327" s="13">
        <v>71</v>
      </c>
    </row>
    <row r="328" spans="32:42" ht="15" thickBot="1" x14ac:dyDescent="0.35">
      <c r="AF328" s="12" t="s">
        <v>1605</v>
      </c>
      <c r="AG328" s="13">
        <v>499524.9</v>
      </c>
      <c r="AH328" s="13">
        <v>70</v>
      </c>
      <c r="AI328" s="13">
        <v>144.5</v>
      </c>
      <c r="AJ328" s="13">
        <v>158.5</v>
      </c>
      <c r="AK328" s="13">
        <v>499653.4</v>
      </c>
      <c r="AL328" s="13">
        <v>105.5</v>
      </c>
      <c r="AM328" s="13">
        <v>70</v>
      </c>
      <c r="AN328" s="13">
        <v>110.5</v>
      </c>
      <c r="AO328" s="13">
        <v>70</v>
      </c>
      <c r="AP328" s="13">
        <v>70</v>
      </c>
    </row>
    <row r="329" spans="32:42" ht="15" thickBot="1" x14ac:dyDescent="0.35">
      <c r="AF329" s="12" t="s">
        <v>1613</v>
      </c>
      <c r="AG329" s="13">
        <v>499523.9</v>
      </c>
      <c r="AH329" s="13">
        <v>69</v>
      </c>
      <c r="AI329" s="13">
        <v>143.5</v>
      </c>
      <c r="AJ329" s="13">
        <v>157.5</v>
      </c>
      <c r="AK329" s="13">
        <v>499652.4</v>
      </c>
      <c r="AL329" s="13">
        <v>104.5</v>
      </c>
      <c r="AM329" s="13">
        <v>69</v>
      </c>
      <c r="AN329" s="13">
        <v>109.5</v>
      </c>
      <c r="AO329" s="13">
        <v>69</v>
      </c>
      <c r="AP329" s="13">
        <v>69</v>
      </c>
    </row>
    <row r="330" spans="32:42" ht="15" thickBot="1" x14ac:dyDescent="0.35">
      <c r="AF330" s="12" t="s">
        <v>1621</v>
      </c>
      <c r="AG330" s="13">
        <v>499522.9</v>
      </c>
      <c r="AH330" s="13">
        <v>68</v>
      </c>
      <c r="AI330" s="13">
        <v>142.5</v>
      </c>
      <c r="AJ330" s="13">
        <v>156.5</v>
      </c>
      <c r="AK330" s="13">
        <v>499651.4</v>
      </c>
      <c r="AL330" s="13">
        <v>103.5</v>
      </c>
      <c r="AM330" s="13">
        <v>68</v>
      </c>
      <c r="AN330" s="13">
        <v>108.5</v>
      </c>
      <c r="AO330" s="13">
        <v>68</v>
      </c>
      <c r="AP330" s="13">
        <v>68</v>
      </c>
    </row>
    <row r="331" spans="32:42" ht="15" thickBot="1" x14ac:dyDescent="0.35">
      <c r="AF331" s="12" t="s">
        <v>1629</v>
      </c>
      <c r="AG331" s="13">
        <v>499521.9</v>
      </c>
      <c r="AH331" s="13">
        <v>67</v>
      </c>
      <c r="AI331" s="13">
        <v>141.5</v>
      </c>
      <c r="AJ331" s="13">
        <v>155.5</v>
      </c>
      <c r="AK331" s="13">
        <v>499650.4</v>
      </c>
      <c r="AL331" s="13">
        <v>102.5</v>
      </c>
      <c r="AM331" s="13">
        <v>67</v>
      </c>
      <c r="AN331" s="13">
        <v>107.5</v>
      </c>
      <c r="AO331" s="13">
        <v>67</v>
      </c>
      <c r="AP331" s="13">
        <v>67</v>
      </c>
    </row>
    <row r="332" spans="32:42" ht="15" thickBot="1" x14ac:dyDescent="0.35">
      <c r="AF332" s="12" t="s">
        <v>1637</v>
      </c>
      <c r="AG332" s="13">
        <v>499520.9</v>
      </c>
      <c r="AH332" s="13">
        <v>66</v>
      </c>
      <c r="AI332" s="13">
        <v>140.5</v>
      </c>
      <c r="AJ332" s="13">
        <v>154.5</v>
      </c>
      <c r="AK332" s="13">
        <v>499649.4</v>
      </c>
      <c r="AL332" s="13">
        <v>101.5</v>
      </c>
      <c r="AM332" s="13">
        <v>66</v>
      </c>
      <c r="AN332" s="13">
        <v>106.5</v>
      </c>
      <c r="AO332" s="13">
        <v>66</v>
      </c>
      <c r="AP332" s="13">
        <v>66</v>
      </c>
    </row>
    <row r="333" spans="32:42" ht="15" thickBot="1" x14ac:dyDescent="0.35">
      <c r="AF333" s="12" t="s">
        <v>1645</v>
      </c>
      <c r="AG333" s="13">
        <v>499519.9</v>
      </c>
      <c r="AH333" s="13">
        <v>65</v>
      </c>
      <c r="AI333" s="13">
        <v>139.5</v>
      </c>
      <c r="AJ333" s="13">
        <v>153.5</v>
      </c>
      <c r="AK333" s="13">
        <v>499648.4</v>
      </c>
      <c r="AL333" s="13">
        <v>100.5</v>
      </c>
      <c r="AM333" s="13">
        <v>65</v>
      </c>
      <c r="AN333" s="13">
        <v>105.5</v>
      </c>
      <c r="AO333" s="13">
        <v>65</v>
      </c>
      <c r="AP333" s="13">
        <v>65</v>
      </c>
    </row>
    <row r="334" spans="32:42" ht="15" thickBot="1" x14ac:dyDescent="0.35">
      <c r="AF334" s="12" t="s">
        <v>1653</v>
      </c>
      <c r="AG334" s="13">
        <v>499518.9</v>
      </c>
      <c r="AH334" s="13">
        <v>64</v>
      </c>
      <c r="AI334" s="13">
        <v>138.5</v>
      </c>
      <c r="AJ334" s="13">
        <v>152.5</v>
      </c>
      <c r="AK334" s="13">
        <v>499647.4</v>
      </c>
      <c r="AL334" s="13">
        <v>99.5</v>
      </c>
      <c r="AM334" s="13">
        <v>64</v>
      </c>
      <c r="AN334" s="13">
        <v>104.5</v>
      </c>
      <c r="AO334" s="13">
        <v>64</v>
      </c>
      <c r="AP334" s="13">
        <v>64</v>
      </c>
    </row>
    <row r="335" spans="32:42" ht="15" thickBot="1" x14ac:dyDescent="0.35">
      <c r="AF335" s="12" t="s">
        <v>1661</v>
      </c>
      <c r="AG335" s="13">
        <v>499517.9</v>
      </c>
      <c r="AH335" s="13">
        <v>63</v>
      </c>
      <c r="AI335" s="13">
        <v>137.5</v>
      </c>
      <c r="AJ335" s="13">
        <v>151.5</v>
      </c>
      <c r="AK335" s="13">
        <v>499646.4</v>
      </c>
      <c r="AL335" s="13">
        <v>98.5</v>
      </c>
      <c r="AM335" s="13">
        <v>63</v>
      </c>
      <c r="AN335" s="13">
        <v>103.5</v>
      </c>
      <c r="AO335" s="13">
        <v>63</v>
      </c>
      <c r="AP335" s="13">
        <v>63</v>
      </c>
    </row>
    <row r="336" spans="32:42" ht="15" thickBot="1" x14ac:dyDescent="0.35">
      <c r="AF336" s="12" t="s">
        <v>1669</v>
      </c>
      <c r="AG336" s="13">
        <v>499516.9</v>
      </c>
      <c r="AH336" s="13">
        <v>62</v>
      </c>
      <c r="AI336" s="13">
        <v>136.5</v>
      </c>
      <c r="AJ336" s="13">
        <v>150.5</v>
      </c>
      <c r="AK336" s="13">
        <v>499645.4</v>
      </c>
      <c r="AL336" s="13">
        <v>97.5</v>
      </c>
      <c r="AM336" s="13">
        <v>62</v>
      </c>
      <c r="AN336" s="13">
        <v>102.5</v>
      </c>
      <c r="AO336" s="13">
        <v>62</v>
      </c>
      <c r="AP336" s="13">
        <v>62</v>
      </c>
    </row>
    <row r="337" spans="32:42" ht="15" thickBot="1" x14ac:dyDescent="0.35">
      <c r="AF337" s="12" t="s">
        <v>1677</v>
      </c>
      <c r="AG337" s="13">
        <v>499515.9</v>
      </c>
      <c r="AH337" s="13">
        <v>61</v>
      </c>
      <c r="AI337" s="13">
        <v>135.5</v>
      </c>
      <c r="AJ337" s="13">
        <v>149.5</v>
      </c>
      <c r="AK337" s="13">
        <v>499644.4</v>
      </c>
      <c r="AL337" s="13">
        <v>96.5</v>
      </c>
      <c r="AM337" s="13">
        <v>61</v>
      </c>
      <c r="AN337" s="13">
        <v>101.5</v>
      </c>
      <c r="AO337" s="13">
        <v>61</v>
      </c>
      <c r="AP337" s="13">
        <v>61</v>
      </c>
    </row>
    <row r="338" spans="32:42" ht="15" thickBot="1" x14ac:dyDescent="0.35">
      <c r="AF338" s="12" t="s">
        <v>1685</v>
      </c>
      <c r="AG338" s="13">
        <v>499514.9</v>
      </c>
      <c r="AH338" s="13">
        <v>60</v>
      </c>
      <c r="AI338" s="13">
        <v>134.5</v>
      </c>
      <c r="AJ338" s="13">
        <v>148.5</v>
      </c>
      <c r="AK338" s="13">
        <v>499643.4</v>
      </c>
      <c r="AL338" s="13">
        <v>95.5</v>
      </c>
      <c r="AM338" s="13">
        <v>60</v>
      </c>
      <c r="AN338" s="13">
        <v>100.5</v>
      </c>
      <c r="AO338" s="13">
        <v>60</v>
      </c>
      <c r="AP338" s="13">
        <v>60</v>
      </c>
    </row>
    <row r="339" spans="32:42" ht="15" thickBot="1" x14ac:dyDescent="0.35">
      <c r="AF339" s="12" t="s">
        <v>1693</v>
      </c>
      <c r="AG339" s="13">
        <v>499513.9</v>
      </c>
      <c r="AH339" s="13">
        <v>59</v>
      </c>
      <c r="AI339" s="13">
        <v>133.5</v>
      </c>
      <c r="AJ339" s="13">
        <v>147.5</v>
      </c>
      <c r="AK339" s="13">
        <v>499642.4</v>
      </c>
      <c r="AL339" s="13">
        <v>94.5</v>
      </c>
      <c r="AM339" s="13">
        <v>59</v>
      </c>
      <c r="AN339" s="13">
        <v>99.5</v>
      </c>
      <c r="AO339" s="13">
        <v>59</v>
      </c>
      <c r="AP339" s="13">
        <v>59</v>
      </c>
    </row>
    <row r="340" spans="32:42" ht="15" thickBot="1" x14ac:dyDescent="0.35">
      <c r="AF340" s="12" t="s">
        <v>1701</v>
      </c>
      <c r="AG340" s="13">
        <v>499512.9</v>
      </c>
      <c r="AH340" s="13">
        <v>58</v>
      </c>
      <c r="AI340" s="13">
        <v>132.5</v>
      </c>
      <c r="AJ340" s="13">
        <v>146.5</v>
      </c>
      <c r="AK340" s="13">
        <v>499641.4</v>
      </c>
      <c r="AL340" s="13">
        <v>93.5</v>
      </c>
      <c r="AM340" s="13">
        <v>58</v>
      </c>
      <c r="AN340" s="13">
        <v>98.5</v>
      </c>
      <c r="AO340" s="13">
        <v>58</v>
      </c>
      <c r="AP340" s="13">
        <v>58</v>
      </c>
    </row>
    <row r="341" spans="32:42" ht="15" thickBot="1" x14ac:dyDescent="0.35">
      <c r="AF341" s="12" t="s">
        <v>1709</v>
      </c>
      <c r="AG341" s="13">
        <v>499511.9</v>
      </c>
      <c r="AH341" s="13">
        <v>57</v>
      </c>
      <c r="AI341" s="13">
        <v>131.5</v>
      </c>
      <c r="AJ341" s="13">
        <v>145.5</v>
      </c>
      <c r="AK341" s="13">
        <v>499640.4</v>
      </c>
      <c r="AL341" s="13">
        <v>92.5</v>
      </c>
      <c r="AM341" s="13">
        <v>57</v>
      </c>
      <c r="AN341" s="13">
        <v>97.5</v>
      </c>
      <c r="AO341" s="13">
        <v>57</v>
      </c>
      <c r="AP341" s="13">
        <v>57</v>
      </c>
    </row>
    <row r="342" spans="32:42" ht="15" thickBot="1" x14ac:dyDescent="0.35">
      <c r="AF342" s="12" t="s">
        <v>1717</v>
      </c>
      <c r="AG342" s="13">
        <v>499510.9</v>
      </c>
      <c r="AH342" s="13">
        <v>56</v>
      </c>
      <c r="AI342" s="13">
        <v>130.5</v>
      </c>
      <c r="AJ342" s="13">
        <v>144.5</v>
      </c>
      <c r="AK342" s="13">
        <v>499639.4</v>
      </c>
      <c r="AL342" s="13">
        <v>91.5</v>
      </c>
      <c r="AM342" s="13">
        <v>56</v>
      </c>
      <c r="AN342" s="13">
        <v>96.5</v>
      </c>
      <c r="AO342" s="13">
        <v>56</v>
      </c>
      <c r="AP342" s="13">
        <v>56</v>
      </c>
    </row>
    <row r="343" spans="32:42" ht="15" thickBot="1" x14ac:dyDescent="0.35">
      <c r="AF343" s="12" t="s">
        <v>1725</v>
      </c>
      <c r="AG343" s="13">
        <v>499509.9</v>
      </c>
      <c r="AH343" s="13">
        <v>55</v>
      </c>
      <c r="AI343" s="13">
        <v>129.5</v>
      </c>
      <c r="AJ343" s="13">
        <v>143.5</v>
      </c>
      <c r="AK343" s="13">
        <v>499638.4</v>
      </c>
      <c r="AL343" s="13">
        <v>90.5</v>
      </c>
      <c r="AM343" s="13">
        <v>55</v>
      </c>
      <c r="AN343" s="13">
        <v>95.5</v>
      </c>
      <c r="AO343" s="13">
        <v>55</v>
      </c>
      <c r="AP343" s="13">
        <v>55</v>
      </c>
    </row>
    <row r="344" spans="32:42" ht="15" thickBot="1" x14ac:dyDescent="0.35">
      <c r="AF344" s="12" t="s">
        <v>1733</v>
      </c>
      <c r="AG344" s="13">
        <v>499508.9</v>
      </c>
      <c r="AH344" s="13">
        <v>54</v>
      </c>
      <c r="AI344" s="13">
        <v>128.5</v>
      </c>
      <c r="AJ344" s="13">
        <v>142.5</v>
      </c>
      <c r="AK344" s="13">
        <v>499637.4</v>
      </c>
      <c r="AL344" s="13">
        <v>89.5</v>
      </c>
      <c r="AM344" s="13">
        <v>54</v>
      </c>
      <c r="AN344" s="13">
        <v>94.5</v>
      </c>
      <c r="AO344" s="13">
        <v>54</v>
      </c>
      <c r="AP344" s="13">
        <v>54</v>
      </c>
    </row>
    <row r="345" spans="32:42" ht="15" thickBot="1" x14ac:dyDescent="0.35">
      <c r="AF345" s="12" t="s">
        <v>1741</v>
      </c>
      <c r="AG345" s="13">
        <v>499507.9</v>
      </c>
      <c r="AH345" s="13">
        <v>53</v>
      </c>
      <c r="AI345" s="13">
        <v>127.5</v>
      </c>
      <c r="AJ345" s="13">
        <v>141.5</v>
      </c>
      <c r="AK345" s="13">
        <v>499636.4</v>
      </c>
      <c r="AL345" s="13">
        <v>88.5</v>
      </c>
      <c r="AM345" s="13">
        <v>53</v>
      </c>
      <c r="AN345" s="13">
        <v>93.5</v>
      </c>
      <c r="AO345" s="13">
        <v>53</v>
      </c>
      <c r="AP345" s="13">
        <v>53</v>
      </c>
    </row>
    <row r="346" spans="32:42" ht="15" thickBot="1" x14ac:dyDescent="0.35">
      <c r="AF346" s="12" t="s">
        <v>1749</v>
      </c>
      <c r="AG346" s="13">
        <v>499506.9</v>
      </c>
      <c r="AH346" s="13">
        <v>52</v>
      </c>
      <c r="AI346" s="13">
        <v>126.5</v>
      </c>
      <c r="AJ346" s="13">
        <v>140.5</v>
      </c>
      <c r="AK346" s="13">
        <v>499635.4</v>
      </c>
      <c r="AL346" s="13">
        <v>87.5</v>
      </c>
      <c r="AM346" s="13">
        <v>52</v>
      </c>
      <c r="AN346" s="13">
        <v>92.5</v>
      </c>
      <c r="AO346" s="13">
        <v>52</v>
      </c>
      <c r="AP346" s="13">
        <v>52</v>
      </c>
    </row>
    <row r="347" spans="32:42" ht="15" thickBot="1" x14ac:dyDescent="0.35">
      <c r="AF347" s="12" t="s">
        <v>1757</v>
      </c>
      <c r="AG347" s="13">
        <v>499505.9</v>
      </c>
      <c r="AH347" s="13">
        <v>51</v>
      </c>
      <c r="AI347" s="13">
        <v>125.5</v>
      </c>
      <c r="AJ347" s="13">
        <v>139.5</v>
      </c>
      <c r="AK347" s="13">
        <v>499634.4</v>
      </c>
      <c r="AL347" s="13">
        <v>86.5</v>
      </c>
      <c r="AM347" s="13">
        <v>51</v>
      </c>
      <c r="AN347" s="13">
        <v>91.5</v>
      </c>
      <c r="AO347" s="13">
        <v>51</v>
      </c>
      <c r="AP347" s="13">
        <v>51</v>
      </c>
    </row>
    <row r="348" spans="32:42" ht="15" thickBot="1" x14ac:dyDescent="0.35">
      <c r="AF348" s="12" t="s">
        <v>1765</v>
      </c>
      <c r="AG348" s="13">
        <v>499504.9</v>
      </c>
      <c r="AH348" s="13">
        <v>50</v>
      </c>
      <c r="AI348" s="13">
        <v>124.5</v>
      </c>
      <c r="AJ348" s="13">
        <v>138.5</v>
      </c>
      <c r="AK348" s="13">
        <v>499633.4</v>
      </c>
      <c r="AL348" s="13">
        <v>85.5</v>
      </c>
      <c r="AM348" s="13">
        <v>50</v>
      </c>
      <c r="AN348" s="13">
        <v>90.5</v>
      </c>
      <c r="AO348" s="13">
        <v>50</v>
      </c>
      <c r="AP348" s="13">
        <v>50</v>
      </c>
    </row>
    <row r="349" spans="32:42" ht="15" thickBot="1" x14ac:dyDescent="0.35">
      <c r="AF349" s="12" t="s">
        <v>1773</v>
      </c>
      <c r="AG349" s="13">
        <v>499503.9</v>
      </c>
      <c r="AH349" s="13">
        <v>49</v>
      </c>
      <c r="AI349" s="13">
        <v>123.5</v>
      </c>
      <c r="AJ349" s="13">
        <v>137.5</v>
      </c>
      <c r="AK349" s="13">
        <v>499632.4</v>
      </c>
      <c r="AL349" s="13">
        <v>84.5</v>
      </c>
      <c r="AM349" s="13">
        <v>49</v>
      </c>
      <c r="AN349" s="13">
        <v>89.5</v>
      </c>
      <c r="AO349" s="13">
        <v>49</v>
      </c>
      <c r="AP349" s="13">
        <v>49</v>
      </c>
    </row>
    <row r="350" spans="32:42" ht="15" thickBot="1" x14ac:dyDescent="0.35">
      <c r="AF350" s="12" t="s">
        <v>1781</v>
      </c>
      <c r="AG350" s="13">
        <v>499502.9</v>
      </c>
      <c r="AH350" s="13">
        <v>48</v>
      </c>
      <c r="AI350" s="13">
        <v>122.5</v>
      </c>
      <c r="AJ350" s="13">
        <v>136.5</v>
      </c>
      <c r="AK350" s="13">
        <v>499631.4</v>
      </c>
      <c r="AL350" s="13">
        <v>83.5</v>
      </c>
      <c r="AM350" s="13">
        <v>48</v>
      </c>
      <c r="AN350" s="13">
        <v>88.5</v>
      </c>
      <c r="AO350" s="13">
        <v>48</v>
      </c>
      <c r="AP350" s="13">
        <v>48</v>
      </c>
    </row>
    <row r="351" spans="32:42" ht="15" thickBot="1" x14ac:dyDescent="0.35">
      <c r="AF351" s="12" t="s">
        <v>1789</v>
      </c>
      <c r="AG351" s="13">
        <v>499501.9</v>
      </c>
      <c r="AH351" s="13">
        <v>47</v>
      </c>
      <c r="AI351" s="13">
        <v>121.5</v>
      </c>
      <c r="AJ351" s="13">
        <v>135.5</v>
      </c>
      <c r="AK351" s="13">
        <v>499630.4</v>
      </c>
      <c r="AL351" s="13">
        <v>82.5</v>
      </c>
      <c r="AM351" s="13">
        <v>47</v>
      </c>
      <c r="AN351" s="13">
        <v>87.5</v>
      </c>
      <c r="AO351" s="13">
        <v>47</v>
      </c>
      <c r="AP351" s="13">
        <v>47</v>
      </c>
    </row>
    <row r="352" spans="32:42" ht="15" thickBot="1" x14ac:dyDescent="0.35">
      <c r="AF352" s="12" t="s">
        <v>1797</v>
      </c>
      <c r="AG352" s="13">
        <v>499500.9</v>
      </c>
      <c r="AH352" s="13">
        <v>46</v>
      </c>
      <c r="AI352" s="13">
        <v>120.5</v>
      </c>
      <c r="AJ352" s="13">
        <v>134.5</v>
      </c>
      <c r="AK352" s="13">
        <v>499629.4</v>
      </c>
      <c r="AL352" s="13">
        <v>81.5</v>
      </c>
      <c r="AM352" s="13">
        <v>46</v>
      </c>
      <c r="AN352" s="13">
        <v>86.5</v>
      </c>
      <c r="AO352" s="13">
        <v>46</v>
      </c>
      <c r="AP352" s="13">
        <v>46</v>
      </c>
    </row>
    <row r="353" spans="32:42" ht="15" thickBot="1" x14ac:dyDescent="0.35">
      <c r="AF353" s="12" t="s">
        <v>1805</v>
      </c>
      <c r="AG353" s="13">
        <v>499499.9</v>
      </c>
      <c r="AH353" s="13">
        <v>45</v>
      </c>
      <c r="AI353" s="13">
        <v>119.5</v>
      </c>
      <c r="AJ353" s="13">
        <v>133.5</v>
      </c>
      <c r="AK353" s="13">
        <v>499628.4</v>
      </c>
      <c r="AL353" s="13">
        <v>80.5</v>
      </c>
      <c r="AM353" s="13">
        <v>45</v>
      </c>
      <c r="AN353" s="13">
        <v>85.5</v>
      </c>
      <c r="AO353" s="13">
        <v>45</v>
      </c>
      <c r="AP353" s="13">
        <v>45</v>
      </c>
    </row>
    <row r="354" spans="32:42" ht="15" thickBot="1" x14ac:dyDescent="0.35">
      <c r="AF354" s="12" t="s">
        <v>1813</v>
      </c>
      <c r="AG354" s="13">
        <v>499498.9</v>
      </c>
      <c r="AH354" s="13">
        <v>44</v>
      </c>
      <c r="AI354" s="13">
        <v>118.5</v>
      </c>
      <c r="AJ354" s="13">
        <v>132.5</v>
      </c>
      <c r="AK354" s="13">
        <v>499627.4</v>
      </c>
      <c r="AL354" s="13">
        <v>79.5</v>
      </c>
      <c r="AM354" s="13">
        <v>44</v>
      </c>
      <c r="AN354" s="13">
        <v>84.5</v>
      </c>
      <c r="AO354" s="13">
        <v>44</v>
      </c>
      <c r="AP354" s="13">
        <v>44</v>
      </c>
    </row>
    <row r="355" spans="32:42" ht="15" thickBot="1" x14ac:dyDescent="0.35">
      <c r="AF355" s="12" t="s">
        <v>1821</v>
      </c>
      <c r="AG355" s="13">
        <v>499497.9</v>
      </c>
      <c r="AH355" s="13">
        <v>43</v>
      </c>
      <c r="AI355" s="13">
        <v>117.5</v>
      </c>
      <c r="AJ355" s="13">
        <v>131.5</v>
      </c>
      <c r="AK355" s="13">
        <v>499626.4</v>
      </c>
      <c r="AL355" s="13">
        <v>78.5</v>
      </c>
      <c r="AM355" s="13">
        <v>43</v>
      </c>
      <c r="AN355" s="13">
        <v>83.5</v>
      </c>
      <c r="AO355" s="13">
        <v>43</v>
      </c>
      <c r="AP355" s="13">
        <v>43</v>
      </c>
    </row>
    <row r="356" spans="32:42" ht="15" thickBot="1" x14ac:dyDescent="0.35">
      <c r="AF356" s="12" t="s">
        <v>1829</v>
      </c>
      <c r="AG356" s="13">
        <v>499496.9</v>
      </c>
      <c r="AH356" s="13">
        <v>42</v>
      </c>
      <c r="AI356" s="13">
        <v>116.5</v>
      </c>
      <c r="AJ356" s="13">
        <v>130.5</v>
      </c>
      <c r="AK356" s="13">
        <v>499625.4</v>
      </c>
      <c r="AL356" s="13">
        <v>77.5</v>
      </c>
      <c r="AM356" s="13">
        <v>42</v>
      </c>
      <c r="AN356" s="13">
        <v>82.5</v>
      </c>
      <c r="AO356" s="13">
        <v>42</v>
      </c>
      <c r="AP356" s="13">
        <v>42</v>
      </c>
    </row>
    <row r="357" spans="32:42" ht="15" thickBot="1" x14ac:dyDescent="0.35">
      <c r="AF357" s="12" t="s">
        <v>1837</v>
      </c>
      <c r="AG357" s="13">
        <v>499495.9</v>
      </c>
      <c r="AH357" s="13">
        <v>41</v>
      </c>
      <c r="AI357" s="13">
        <v>115.5</v>
      </c>
      <c r="AJ357" s="13">
        <v>129.5</v>
      </c>
      <c r="AK357" s="13">
        <v>499624.4</v>
      </c>
      <c r="AL357" s="13">
        <v>76.5</v>
      </c>
      <c r="AM357" s="13">
        <v>41</v>
      </c>
      <c r="AN357" s="13">
        <v>81.5</v>
      </c>
      <c r="AO357" s="13">
        <v>41</v>
      </c>
      <c r="AP357" s="13">
        <v>41</v>
      </c>
    </row>
    <row r="358" spans="32:42" ht="15" thickBot="1" x14ac:dyDescent="0.35">
      <c r="AF358" s="12" t="s">
        <v>1845</v>
      </c>
      <c r="AG358" s="13">
        <v>499494.9</v>
      </c>
      <c r="AH358" s="13">
        <v>40</v>
      </c>
      <c r="AI358" s="13">
        <v>114.5</v>
      </c>
      <c r="AJ358" s="13">
        <v>128.5</v>
      </c>
      <c r="AK358" s="13">
        <v>499623.4</v>
      </c>
      <c r="AL358" s="13">
        <v>75.5</v>
      </c>
      <c r="AM358" s="13">
        <v>40</v>
      </c>
      <c r="AN358" s="13">
        <v>80.5</v>
      </c>
      <c r="AO358" s="13">
        <v>40</v>
      </c>
      <c r="AP358" s="13">
        <v>40</v>
      </c>
    </row>
    <row r="359" spans="32:42" ht="15" thickBot="1" x14ac:dyDescent="0.35">
      <c r="AF359" s="12" t="s">
        <v>1853</v>
      </c>
      <c r="AG359" s="13">
        <v>499493.9</v>
      </c>
      <c r="AH359" s="13">
        <v>39</v>
      </c>
      <c r="AI359" s="13">
        <v>113.5</v>
      </c>
      <c r="AJ359" s="13">
        <v>127.5</v>
      </c>
      <c r="AK359" s="13">
        <v>499622.40000000002</v>
      </c>
      <c r="AL359" s="13">
        <v>74.5</v>
      </c>
      <c r="AM359" s="13">
        <v>39</v>
      </c>
      <c r="AN359" s="13">
        <v>79.5</v>
      </c>
      <c r="AO359" s="13">
        <v>39</v>
      </c>
      <c r="AP359" s="13">
        <v>39</v>
      </c>
    </row>
    <row r="360" spans="32:42" ht="15" thickBot="1" x14ac:dyDescent="0.35">
      <c r="AF360" s="12" t="s">
        <v>1861</v>
      </c>
      <c r="AG360" s="13">
        <v>499492.9</v>
      </c>
      <c r="AH360" s="13">
        <v>38</v>
      </c>
      <c r="AI360" s="13">
        <v>112.5</v>
      </c>
      <c r="AJ360" s="13">
        <v>126.5</v>
      </c>
      <c r="AK360" s="13">
        <v>499621.4</v>
      </c>
      <c r="AL360" s="13">
        <v>73.5</v>
      </c>
      <c r="AM360" s="13">
        <v>38</v>
      </c>
      <c r="AN360" s="13">
        <v>78.5</v>
      </c>
      <c r="AO360" s="13">
        <v>38</v>
      </c>
      <c r="AP360" s="13">
        <v>38</v>
      </c>
    </row>
    <row r="361" spans="32:42" ht="15" thickBot="1" x14ac:dyDescent="0.35">
      <c r="AF361" s="12" t="s">
        <v>1869</v>
      </c>
      <c r="AG361" s="13">
        <v>499491.9</v>
      </c>
      <c r="AH361" s="13">
        <v>37</v>
      </c>
      <c r="AI361" s="13">
        <v>111.5</v>
      </c>
      <c r="AJ361" s="13">
        <v>125.5</v>
      </c>
      <c r="AK361" s="13">
        <v>499620.4</v>
      </c>
      <c r="AL361" s="13">
        <v>72.5</v>
      </c>
      <c r="AM361" s="13">
        <v>37</v>
      </c>
      <c r="AN361" s="13">
        <v>77.5</v>
      </c>
      <c r="AO361" s="13">
        <v>37</v>
      </c>
      <c r="AP361" s="13">
        <v>37</v>
      </c>
    </row>
    <row r="362" spans="32:42" ht="15" thickBot="1" x14ac:dyDescent="0.35">
      <c r="AF362" s="12" t="s">
        <v>1877</v>
      </c>
      <c r="AG362" s="13">
        <v>499490.9</v>
      </c>
      <c r="AH362" s="13">
        <v>36</v>
      </c>
      <c r="AI362" s="13">
        <v>110.5</v>
      </c>
      <c r="AJ362" s="13">
        <v>124.5</v>
      </c>
      <c r="AK362" s="13">
        <v>499619.4</v>
      </c>
      <c r="AL362" s="13">
        <v>71.5</v>
      </c>
      <c r="AM362" s="13">
        <v>36</v>
      </c>
      <c r="AN362" s="13">
        <v>76.5</v>
      </c>
      <c r="AO362" s="13">
        <v>36</v>
      </c>
      <c r="AP362" s="13">
        <v>36</v>
      </c>
    </row>
    <row r="363" spans="32:42" ht="15" thickBot="1" x14ac:dyDescent="0.35">
      <c r="AF363" s="12" t="s">
        <v>1885</v>
      </c>
      <c r="AG363" s="13">
        <v>499489.9</v>
      </c>
      <c r="AH363" s="13">
        <v>35</v>
      </c>
      <c r="AI363" s="13">
        <v>109.5</v>
      </c>
      <c r="AJ363" s="13">
        <v>123.5</v>
      </c>
      <c r="AK363" s="13">
        <v>499618.4</v>
      </c>
      <c r="AL363" s="13">
        <v>70.5</v>
      </c>
      <c r="AM363" s="13">
        <v>35</v>
      </c>
      <c r="AN363" s="13">
        <v>75.5</v>
      </c>
      <c r="AO363" s="13">
        <v>35</v>
      </c>
      <c r="AP363" s="13">
        <v>35</v>
      </c>
    </row>
    <row r="364" spans="32:42" ht="15" thickBot="1" x14ac:dyDescent="0.35">
      <c r="AF364" s="12" t="s">
        <v>1893</v>
      </c>
      <c r="AG364" s="13">
        <v>499488.9</v>
      </c>
      <c r="AH364" s="13">
        <v>34</v>
      </c>
      <c r="AI364" s="13">
        <v>108.5</v>
      </c>
      <c r="AJ364" s="13">
        <v>122.5</v>
      </c>
      <c r="AK364" s="13">
        <v>499617.4</v>
      </c>
      <c r="AL364" s="13">
        <v>69.5</v>
      </c>
      <c r="AM364" s="13">
        <v>34</v>
      </c>
      <c r="AN364" s="13">
        <v>74.5</v>
      </c>
      <c r="AO364" s="13">
        <v>34</v>
      </c>
      <c r="AP364" s="13">
        <v>34</v>
      </c>
    </row>
    <row r="365" spans="32:42" ht="15" thickBot="1" x14ac:dyDescent="0.35">
      <c r="AF365" s="12" t="s">
        <v>1901</v>
      </c>
      <c r="AG365" s="13">
        <v>499487.9</v>
      </c>
      <c r="AH365" s="13">
        <v>33</v>
      </c>
      <c r="AI365" s="13">
        <v>107.5</v>
      </c>
      <c r="AJ365" s="13">
        <v>121.5</v>
      </c>
      <c r="AK365" s="13">
        <v>499616.4</v>
      </c>
      <c r="AL365" s="13">
        <v>68.5</v>
      </c>
      <c r="AM365" s="13">
        <v>33</v>
      </c>
      <c r="AN365" s="13">
        <v>73.5</v>
      </c>
      <c r="AO365" s="13">
        <v>33</v>
      </c>
      <c r="AP365" s="13">
        <v>33</v>
      </c>
    </row>
    <row r="366" spans="32:42" ht="15" thickBot="1" x14ac:dyDescent="0.35">
      <c r="AF366" s="12" t="s">
        <v>1909</v>
      </c>
      <c r="AG366" s="13">
        <v>499486.9</v>
      </c>
      <c r="AH366" s="13">
        <v>32</v>
      </c>
      <c r="AI366" s="13">
        <v>106.5</v>
      </c>
      <c r="AJ366" s="13">
        <v>120.5</v>
      </c>
      <c r="AK366" s="13">
        <v>499615.4</v>
      </c>
      <c r="AL366" s="13">
        <v>67.5</v>
      </c>
      <c r="AM366" s="13">
        <v>32</v>
      </c>
      <c r="AN366" s="13">
        <v>72.5</v>
      </c>
      <c r="AO366" s="13">
        <v>32</v>
      </c>
      <c r="AP366" s="13">
        <v>32</v>
      </c>
    </row>
    <row r="367" spans="32:42" ht="15" thickBot="1" x14ac:dyDescent="0.35">
      <c r="AF367" s="12" t="s">
        <v>1917</v>
      </c>
      <c r="AG367" s="13">
        <v>499485.9</v>
      </c>
      <c r="AH367" s="13">
        <v>31</v>
      </c>
      <c r="AI367" s="13">
        <v>105.5</v>
      </c>
      <c r="AJ367" s="13">
        <v>119.5</v>
      </c>
      <c r="AK367" s="13">
        <v>499614.4</v>
      </c>
      <c r="AL367" s="13">
        <v>66.5</v>
      </c>
      <c r="AM367" s="13">
        <v>31</v>
      </c>
      <c r="AN367" s="13">
        <v>71.5</v>
      </c>
      <c r="AO367" s="13">
        <v>31</v>
      </c>
      <c r="AP367" s="13">
        <v>31</v>
      </c>
    </row>
    <row r="368" spans="32:42" ht="15" thickBot="1" x14ac:dyDescent="0.35">
      <c r="AF368" s="12" t="s">
        <v>1925</v>
      </c>
      <c r="AG368" s="13">
        <v>499484.9</v>
      </c>
      <c r="AH368" s="13">
        <v>30</v>
      </c>
      <c r="AI368" s="13">
        <v>104.5</v>
      </c>
      <c r="AJ368" s="13">
        <v>118.5</v>
      </c>
      <c r="AK368" s="13">
        <v>499613.4</v>
      </c>
      <c r="AL368" s="13">
        <v>65.5</v>
      </c>
      <c r="AM368" s="13">
        <v>30</v>
      </c>
      <c r="AN368" s="13">
        <v>70.5</v>
      </c>
      <c r="AO368" s="13">
        <v>30</v>
      </c>
      <c r="AP368" s="13">
        <v>30</v>
      </c>
    </row>
    <row r="369" spans="32:42" ht="15" thickBot="1" x14ac:dyDescent="0.35">
      <c r="AF369" s="12" t="s">
        <v>1933</v>
      </c>
      <c r="AG369" s="13">
        <v>499483.9</v>
      </c>
      <c r="AH369" s="13">
        <v>29</v>
      </c>
      <c r="AI369" s="13">
        <v>103.5</v>
      </c>
      <c r="AJ369" s="13">
        <v>117.5</v>
      </c>
      <c r="AK369" s="13">
        <v>499612.4</v>
      </c>
      <c r="AL369" s="13">
        <v>64.5</v>
      </c>
      <c r="AM369" s="13">
        <v>29</v>
      </c>
      <c r="AN369" s="13">
        <v>69.5</v>
      </c>
      <c r="AO369" s="13">
        <v>29</v>
      </c>
      <c r="AP369" s="13">
        <v>29</v>
      </c>
    </row>
    <row r="370" spans="32:42" ht="15" thickBot="1" x14ac:dyDescent="0.35">
      <c r="AF370" s="12" t="s">
        <v>1941</v>
      </c>
      <c r="AG370" s="13">
        <v>499482.9</v>
      </c>
      <c r="AH370" s="13">
        <v>28</v>
      </c>
      <c r="AI370" s="13">
        <v>102.5</v>
      </c>
      <c r="AJ370" s="13">
        <v>116.5</v>
      </c>
      <c r="AK370" s="13">
        <v>499611.4</v>
      </c>
      <c r="AL370" s="13">
        <v>63.5</v>
      </c>
      <c r="AM370" s="13">
        <v>28</v>
      </c>
      <c r="AN370" s="13">
        <v>68.5</v>
      </c>
      <c r="AO370" s="13">
        <v>28</v>
      </c>
      <c r="AP370" s="13">
        <v>28</v>
      </c>
    </row>
    <row r="371" spans="32:42" ht="15" thickBot="1" x14ac:dyDescent="0.35">
      <c r="AF371" s="12" t="s">
        <v>1949</v>
      </c>
      <c r="AG371" s="13">
        <v>499481.9</v>
      </c>
      <c r="AH371" s="13">
        <v>27</v>
      </c>
      <c r="AI371" s="13">
        <v>101.5</v>
      </c>
      <c r="AJ371" s="13">
        <v>115.5</v>
      </c>
      <c r="AK371" s="13">
        <v>499610.4</v>
      </c>
      <c r="AL371" s="13">
        <v>62.5</v>
      </c>
      <c r="AM371" s="13">
        <v>27</v>
      </c>
      <c r="AN371" s="13">
        <v>67.5</v>
      </c>
      <c r="AO371" s="13">
        <v>27</v>
      </c>
      <c r="AP371" s="13">
        <v>27</v>
      </c>
    </row>
    <row r="372" spans="32:42" ht="15" thickBot="1" x14ac:dyDescent="0.35">
      <c r="AF372" s="12" t="s">
        <v>1957</v>
      </c>
      <c r="AG372" s="13">
        <v>499480.9</v>
      </c>
      <c r="AH372" s="13">
        <v>26</v>
      </c>
      <c r="AI372" s="13">
        <v>100.5</v>
      </c>
      <c r="AJ372" s="13">
        <v>114.5</v>
      </c>
      <c r="AK372" s="13">
        <v>499609.4</v>
      </c>
      <c r="AL372" s="13">
        <v>61.5</v>
      </c>
      <c r="AM372" s="13">
        <v>26</v>
      </c>
      <c r="AN372" s="13">
        <v>66.5</v>
      </c>
      <c r="AO372" s="13">
        <v>26</v>
      </c>
      <c r="AP372" s="13">
        <v>26</v>
      </c>
    </row>
    <row r="373" spans="32:42" ht="15" thickBot="1" x14ac:dyDescent="0.35">
      <c r="AF373" s="12" t="s">
        <v>1965</v>
      </c>
      <c r="AG373" s="13">
        <v>499479.9</v>
      </c>
      <c r="AH373" s="13">
        <v>25</v>
      </c>
      <c r="AI373" s="13">
        <v>99.5</v>
      </c>
      <c r="AJ373" s="13">
        <v>113.5</v>
      </c>
      <c r="AK373" s="13">
        <v>499608.4</v>
      </c>
      <c r="AL373" s="13">
        <v>60.5</v>
      </c>
      <c r="AM373" s="13">
        <v>25</v>
      </c>
      <c r="AN373" s="13">
        <v>65.5</v>
      </c>
      <c r="AO373" s="13">
        <v>25</v>
      </c>
      <c r="AP373" s="13">
        <v>25</v>
      </c>
    </row>
    <row r="374" spans="32:42" ht="15" thickBot="1" x14ac:dyDescent="0.35">
      <c r="AF374" s="12" t="s">
        <v>1973</v>
      </c>
      <c r="AG374" s="13">
        <v>499478.9</v>
      </c>
      <c r="AH374" s="13">
        <v>24</v>
      </c>
      <c r="AI374" s="13">
        <v>98.5</v>
      </c>
      <c r="AJ374" s="13">
        <v>112.5</v>
      </c>
      <c r="AK374" s="13">
        <v>499607.4</v>
      </c>
      <c r="AL374" s="13">
        <v>59.5</v>
      </c>
      <c r="AM374" s="13">
        <v>24</v>
      </c>
      <c r="AN374" s="13">
        <v>64.5</v>
      </c>
      <c r="AO374" s="13">
        <v>24</v>
      </c>
      <c r="AP374" s="13">
        <v>24</v>
      </c>
    </row>
    <row r="375" spans="32:42" ht="15" thickBot="1" x14ac:dyDescent="0.35">
      <c r="AF375" s="12" t="s">
        <v>1981</v>
      </c>
      <c r="AG375" s="13">
        <v>499477.9</v>
      </c>
      <c r="AH375" s="13">
        <v>23</v>
      </c>
      <c r="AI375" s="13">
        <v>97.5</v>
      </c>
      <c r="AJ375" s="13">
        <v>111.5</v>
      </c>
      <c r="AK375" s="13">
        <v>499606.4</v>
      </c>
      <c r="AL375" s="13">
        <v>58.5</v>
      </c>
      <c r="AM375" s="13">
        <v>23</v>
      </c>
      <c r="AN375" s="13">
        <v>63.5</v>
      </c>
      <c r="AO375" s="13">
        <v>23</v>
      </c>
      <c r="AP375" s="13">
        <v>23</v>
      </c>
    </row>
    <row r="376" spans="32:42" ht="15" thickBot="1" x14ac:dyDescent="0.35">
      <c r="AF376" s="12" t="s">
        <v>1989</v>
      </c>
      <c r="AG376" s="13">
        <v>499476.9</v>
      </c>
      <c r="AH376" s="13">
        <v>22</v>
      </c>
      <c r="AI376" s="13">
        <v>96.5</v>
      </c>
      <c r="AJ376" s="13">
        <v>110.5</v>
      </c>
      <c r="AK376" s="13">
        <v>499605.4</v>
      </c>
      <c r="AL376" s="13">
        <v>57.5</v>
      </c>
      <c r="AM376" s="13">
        <v>22</v>
      </c>
      <c r="AN376" s="13">
        <v>62.5</v>
      </c>
      <c r="AO376" s="13">
        <v>22</v>
      </c>
      <c r="AP376" s="13">
        <v>22</v>
      </c>
    </row>
    <row r="377" spans="32:42" ht="15" thickBot="1" x14ac:dyDescent="0.35">
      <c r="AF377" s="12" t="s">
        <v>1997</v>
      </c>
      <c r="AG377" s="13">
        <v>499475.9</v>
      </c>
      <c r="AH377" s="13">
        <v>21</v>
      </c>
      <c r="AI377" s="13">
        <v>95.5</v>
      </c>
      <c r="AJ377" s="13">
        <v>109.5</v>
      </c>
      <c r="AK377" s="13">
        <v>499604.4</v>
      </c>
      <c r="AL377" s="13">
        <v>56.5</v>
      </c>
      <c r="AM377" s="13">
        <v>21</v>
      </c>
      <c r="AN377" s="13">
        <v>61.5</v>
      </c>
      <c r="AO377" s="13">
        <v>21</v>
      </c>
      <c r="AP377" s="13">
        <v>21</v>
      </c>
    </row>
    <row r="378" spans="32:42" ht="15" thickBot="1" x14ac:dyDescent="0.35">
      <c r="AF378" s="12" t="s">
        <v>2005</v>
      </c>
      <c r="AG378" s="13">
        <v>499474.9</v>
      </c>
      <c r="AH378" s="13">
        <v>20</v>
      </c>
      <c r="AI378" s="13">
        <v>94.5</v>
      </c>
      <c r="AJ378" s="13">
        <v>108.5</v>
      </c>
      <c r="AK378" s="13">
        <v>499603.4</v>
      </c>
      <c r="AL378" s="13">
        <v>55.5</v>
      </c>
      <c r="AM378" s="13">
        <v>20</v>
      </c>
      <c r="AN378" s="13">
        <v>60.5</v>
      </c>
      <c r="AO378" s="13">
        <v>20</v>
      </c>
      <c r="AP378" s="13">
        <v>20</v>
      </c>
    </row>
    <row r="379" spans="32:42" ht="15" thickBot="1" x14ac:dyDescent="0.35">
      <c r="AF379" s="12" t="s">
        <v>2013</v>
      </c>
      <c r="AG379" s="13">
        <v>499473.9</v>
      </c>
      <c r="AH379" s="13">
        <v>19</v>
      </c>
      <c r="AI379" s="13">
        <v>93.5</v>
      </c>
      <c r="AJ379" s="13">
        <v>107.5</v>
      </c>
      <c r="AK379" s="13">
        <v>499602.4</v>
      </c>
      <c r="AL379" s="13">
        <v>54.5</v>
      </c>
      <c r="AM379" s="13">
        <v>19</v>
      </c>
      <c r="AN379" s="13">
        <v>59.5</v>
      </c>
      <c r="AO379" s="13">
        <v>19</v>
      </c>
      <c r="AP379" s="13">
        <v>19</v>
      </c>
    </row>
    <row r="380" spans="32:42" ht="15" thickBot="1" x14ac:dyDescent="0.35">
      <c r="AF380" s="12" t="s">
        <v>2021</v>
      </c>
      <c r="AG380" s="13">
        <v>499472.9</v>
      </c>
      <c r="AH380" s="13">
        <v>18</v>
      </c>
      <c r="AI380" s="13">
        <v>92.5</v>
      </c>
      <c r="AJ380" s="13">
        <v>106.5</v>
      </c>
      <c r="AK380" s="13">
        <v>499601.4</v>
      </c>
      <c r="AL380" s="13">
        <v>53.5</v>
      </c>
      <c r="AM380" s="13">
        <v>18</v>
      </c>
      <c r="AN380" s="13">
        <v>58.5</v>
      </c>
      <c r="AO380" s="13">
        <v>18</v>
      </c>
      <c r="AP380" s="13">
        <v>18</v>
      </c>
    </row>
    <row r="381" spans="32:42" ht="15" thickBot="1" x14ac:dyDescent="0.35">
      <c r="AF381" s="12" t="s">
        <v>2029</v>
      </c>
      <c r="AG381" s="13">
        <v>499471.9</v>
      </c>
      <c r="AH381" s="13">
        <v>17</v>
      </c>
      <c r="AI381" s="13">
        <v>91.5</v>
      </c>
      <c r="AJ381" s="13">
        <v>105.5</v>
      </c>
      <c r="AK381" s="13">
        <v>499600.4</v>
      </c>
      <c r="AL381" s="13">
        <v>52.5</v>
      </c>
      <c r="AM381" s="13">
        <v>17</v>
      </c>
      <c r="AN381" s="13">
        <v>57.5</v>
      </c>
      <c r="AO381" s="13">
        <v>17</v>
      </c>
      <c r="AP381" s="13">
        <v>17</v>
      </c>
    </row>
    <row r="382" spans="32:42" ht="15" thickBot="1" x14ac:dyDescent="0.35">
      <c r="AF382" s="12" t="s">
        <v>2037</v>
      </c>
      <c r="AG382" s="13">
        <v>499470.9</v>
      </c>
      <c r="AH382" s="13">
        <v>16</v>
      </c>
      <c r="AI382" s="13">
        <v>90.5</v>
      </c>
      <c r="AJ382" s="13">
        <v>104.5</v>
      </c>
      <c r="AK382" s="13">
        <v>499599.4</v>
      </c>
      <c r="AL382" s="13">
        <v>51.5</v>
      </c>
      <c r="AM382" s="13">
        <v>16</v>
      </c>
      <c r="AN382" s="13">
        <v>56.5</v>
      </c>
      <c r="AO382" s="13">
        <v>16</v>
      </c>
      <c r="AP382" s="13">
        <v>16</v>
      </c>
    </row>
    <row r="383" spans="32:42" ht="15" thickBot="1" x14ac:dyDescent="0.35">
      <c r="AF383" s="12" t="s">
        <v>2045</v>
      </c>
      <c r="AG383" s="13">
        <v>499469.9</v>
      </c>
      <c r="AH383" s="13">
        <v>15</v>
      </c>
      <c r="AI383" s="13">
        <v>89.5</v>
      </c>
      <c r="AJ383" s="13">
        <v>103.5</v>
      </c>
      <c r="AK383" s="13">
        <v>499598.4</v>
      </c>
      <c r="AL383" s="13">
        <v>50.5</v>
      </c>
      <c r="AM383" s="13">
        <v>15</v>
      </c>
      <c r="AN383" s="13">
        <v>30</v>
      </c>
      <c r="AO383" s="13">
        <v>15</v>
      </c>
      <c r="AP383" s="13">
        <v>15</v>
      </c>
    </row>
    <row r="384" spans="32:42" ht="15" thickBot="1" x14ac:dyDescent="0.35">
      <c r="AF384" s="12" t="s">
        <v>2053</v>
      </c>
      <c r="AG384" s="13">
        <v>499468.9</v>
      </c>
      <c r="AH384" s="13">
        <v>14</v>
      </c>
      <c r="AI384" s="13">
        <v>88.5</v>
      </c>
      <c r="AJ384" s="13">
        <v>102.5</v>
      </c>
      <c r="AK384" s="13">
        <v>499597.4</v>
      </c>
      <c r="AL384" s="13">
        <v>49.5</v>
      </c>
      <c r="AM384" s="13">
        <v>14</v>
      </c>
      <c r="AN384" s="13">
        <v>29</v>
      </c>
      <c r="AO384" s="13">
        <v>14</v>
      </c>
      <c r="AP384" s="13">
        <v>14</v>
      </c>
    </row>
    <row r="385" spans="32:46" ht="15" thickBot="1" x14ac:dyDescent="0.35">
      <c r="AF385" s="12" t="s">
        <v>2061</v>
      </c>
      <c r="AG385" s="13">
        <v>499467.9</v>
      </c>
      <c r="AH385" s="13">
        <v>13</v>
      </c>
      <c r="AI385" s="13">
        <v>82</v>
      </c>
      <c r="AJ385" s="13">
        <v>101.5</v>
      </c>
      <c r="AK385" s="13">
        <v>499596.4</v>
      </c>
      <c r="AL385" s="13">
        <v>48.5</v>
      </c>
      <c r="AM385" s="13">
        <v>13</v>
      </c>
      <c r="AN385" s="13">
        <v>28</v>
      </c>
      <c r="AO385" s="13">
        <v>13</v>
      </c>
      <c r="AP385" s="13">
        <v>13</v>
      </c>
    </row>
    <row r="386" spans="32:46" ht="15" thickBot="1" x14ac:dyDescent="0.35">
      <c r="AF386" s="12" t="s">
        <v>2069</v>
      </c>
      <c r="AG386" s="13">
        <v>499466.9</v>
      </c>
      <c r="AH386" s="13">
        <v>12</v>
      </c>
      <c r="AI386" s="13">
        <v>81</v>
      </c>
      <c r="AJ386" s="13">
        <v>100.5</v>
      </c>
      <c r="AK386" s="13">
        <v>499595.4</v>
      </c>
      <c r="AL386" s="13">
        <v>47.5</v>
      </c>
      <c r="AM386" s="13">
        <v>12</v>
      </c>
      <c r="AN386" s="13">
        <v>27</v>
      </c>
      <c r="AO386" s="13">
        <v>12</v>
      </c>
      <c r="AP386" s="13">
        <v>12</v>
      </c>
    </row>
    <row r="387" spans="32:46" ht="15" thickBot="1" x14ac:dyDescent="0.35">
      <c r="AF387" s="12" t="s">
        <v>2077</v>
      </c>
      <c r="AG387" s="13">
        <v>499465.9</v>
      </c>
      <c r="AH387" s="13">
        <v>11</v>
      </c>
      <c r="AI387" s="13">
        <v>80</v>
      </c>
      <c r="AJ387" s="13">
        <v>99.5</v>
      </c>
      <c r="AK387" s="13">
        <v>499594.4</v>
      </c>
      <c r="AL387" s="13">
        <v>46.5</v>
      </c>
      <c r="AM387" s="13">
        <v>11</v>
      </c>
      <c r="AN387" s="13">
        <v>26</v>
      </c>
      <c r="AO387" s="13">
        <v>11</v>
      </c>
      <c r="AP387" s="13">
        <v>11</v>
      </c>
    </row>
    <row r="388" spans="32:46" ht="15" thickBot="1" x14ac:dyDescent="0.35">
      <c r="AF388" s="12" t="s">
        <v>2085</v>
      </c>
      <c r="AG388" s="13">
        <v>499464.9</v>
      </c>
      <c r="AH388" s="13">
        <v>10</v>
      </c>
      <c r="AI388" s="13">
        <v>79</v>
      </c>
      <c r="AJ388" s="13">
        <v>98.5</v>
      </c>
      <c r="AK388" s="13">
        <v>499593.4</v>
      </c>
      <c r="AL388" s="13">
        <v>45.5</v>
      </c>
      <c r="AM388" s="13">
        <v>10</v>
      </c>
      <c r="AN388" s="13">
        <v>25</v>
      </c>
      <c r="AO388" s="13">
        <v>10</v>
      </c>
      <c r="AP388" s="13">
        <v>10</v>
      </c>
    </row>
    <row r="389" spans="32:46" ht="15" thickBot="1" x14ac:dyDescent="0.35">
      <c r="AF389" s="12" t="s">
        <v>2093</v>
      </c>
      <c r="AG389" s="13">
        <v>499463.9</v>
      </c>
      <c r="AH389" s="13">
        <v>9</v>
      </c>
      <c r="AI389" s="13">
        <v>78</v>
      </c>
      <c r="AJ389" s="13">
        <v>97.5</v>
      </c>
      <c r="AK389" s="13">
        <v>499592.4</v>
      </c>
      <c r="AL389" s="13">
        <v>44.5</v>
      </c>
      <c r="AM389" s="13">
        <v>9</v>
      </c>
      <c r="AN389" s="13">
        <v>24</v>
      </c>
      <c r="AO389" s="13">
        <v>9</v>
      </c>
      <c r="AP389" s="13">
        <v>9</v>
      </c>
    </row>
    <row r="390" spans="32:46" ht="15" thickBot="1" x14ac:dyDescent="0.35">
      <c r="AF390" s="12" t="s">
        <v>2101</v>
      </c>
      <c r="AG390" s="13">
        <v>499386.4</v>
      </c>
      <c r="AH390" s="13">
        <v>8</v>
      </c>
      <c r="AI390" s="13">
        <v>8</v>
      </c>
      <c r="AJ390" s="13">
        <v>96.5</v>
      </c>
      <c r="AK390" s="13">
        <v>499591.4</v>
      </c>
      <c r="AL390" s="13">
        <v>8</v>
      </c>
      <c r="AM390" s="13">
        <v>8</v>
      </c>
      <c r="AN390" s="13">
        <v>23</v>
      </c>
      <c r="AO390" s="13">
        <v>8</v>
      </c>
      <c r="AP390" s="13">
        <v>8</v>
      </c>
    </row>
    <row r="391" spans="32:46" ht="15" thickBot="1" x14ac:dyDescent="0.35">
      <c r="AF391" s="12" t="s">
        <v>2107</v>
      </c>
      <c r="AG391" s="13">
        <v>499385.4</v>
      </c>
      <c r="AH391" s="13">
        <v>7</v>
      </c>
      <c r="AI391" s="13">
        <v>7</v>
      </c>
      <c r="AJ391" s="13">
        <v>7</v>
      </c>
      <c r="AK391" s="13">
        <v>499590.40000000002</v>
      </c>
      <c r="AL391" s="13">
        <v>7</v>
      </c>
      <c r="AM391" s="13">
        <v>7</v>
      </c>
      <c r="AN391" s="13">
        <v>22</v>
      </c>
      <c r="AO391" s="13">
        <v>7</v>
      </c>
      <c r="AP391" s="13">
        <v>7</v>
      </c>
    </row>
    <row r="392" spans="32:46" ht="15" thickBot="1" x14ac:dyDescent="0.35">
      <c r="AF392" s="12" t="s">
        <v>2112</v>
      </c>
      <c r="AG392" s="13">
        <v>499384.4</v>
      </c>
      <c r="AH392" s="13">
        <v>6</v>
      </c>
      <c r="AI392" s="13">
        <v>6</v>
      </c>
      <c r="AJ392" s="13">
        <v>6</v>
      </c>
      <c r="AK392" s="13">
        <v>499589.4</v>
      </c>
      <c r="AL392" s="13">
        <v>6</v>
      </c>
      <c r="AM392" s="13">
        <v>6</v>
      </c>
      <c r="AN392" s="13">
        <v>6</v>
      </c>
      <c r="AO392" s="13">
        <v>6</v>
      </c>
      <c r="AP392" s="13">
        <v>6</v>
      </c>
    </row>
    <row r="393" spans="32:46" ht="15" thickBot="1" x14ac:dyDescent="0.35">
      <c r="AF393" s="12" t="s">
        <v>2116</v>
      </c>
      <c r="AG393" s="13">
        <v>499383.4</v>
      </c>
      <c r="AH393" s="13">
        <v>5</v>
      </c>
      <c r="AI393" s="13">
        <v>5</v>
      </c>
      <c r="AJ393" s="13">
        <v>5</v>
      </c>
      <c r="AK393" s="13">
        <v>499471.4</v>
      </c>
      <c r="AL393" s="13">
        <v>5</v>
      </c>
      <c r="AM393" s="13">
        <v>5</v>
      </c>
      <c r="AN393" s="13">
        <v>5</v>
      </c>
      <c r="AO393" s="13">
        <v>5</v>
      </c>
      <c r="AP393" s="13">
        <v>5</v>
      </c>
    </row>
    <row r="394" spans="32:46" ht="15" thickBot="1" x14ac:dyDescent="0.35">
      <c r="AF394" s="12" t="s">
        <v>2120</v>
      </c>
      <c r="AG394" s="13">
        <v>499382.4</v>
      </c>
      <c r="AH394" s="13">
        <v>4</v>
      </c>
      <c r="AI394" s="13">
        <v>4</v>
      </c>
      <c r="AJ394" s="13">
        <v>4</v>
      </c>
      <c r="AK394" s="13">
        <v>499470.4</v>
      </c>
      <c r="AL394" s="13">
        <v>4</v>
      </c>
      <c r="AM394" s="13">
        <v>4</v>
      </c>
      <c r="AN394" s="13">
        <v>4</v>
      </c>
      <c r="AO394" s="13">
        <v>4</v>
      </c>
      <c r="AP394" s="13">
        <v>4</v>
      </c>
    </row>
    <row r="395" spans="32:46" ht="15" thickBot="1" x14ac:dyDescent="0.35">
      <c r="AF395" s="12" t="s">
        <v>2124</v>
      </c>
      <c r="AG395" s="13">
        <v>499381.4</v>
      </c>
      <c r="AH395" s="13">
        <v>3</v>
      </c>
      <c r="AI395" s="13">
        <v>3</v>
      </c>
      <c r="AJ395" s="13">
        <v>3</v>
      </c>
      <c r="AK395" s="13">
        <v>499469.4</v>
      </c>
      <c r="AL395" s="13">
        <v>3</v>
      </c>
      <c r="AM395" s="13">
        <v>3</v>
      </c>
      <c r="AN395" s="13">
        <v>3</v>
      </c>
      <c r="AO395" s="13">
        <v>3</v>
      </c>
      <c r="AP395" s="13">
        <v>3</v>
      </c>
    </row>
    <row r="396" spans="32:46" ht="15" thickBot="1" x14ac:dyDescent="0.35">
      <c r="AF396" s="12" t="s">
        <v>2128</v>
      </c>
      <c r="AG396" s="13">
        <v>499380.4</v>
      </c>
      <c r="AH396" s="13">
        <v>2</v>
      </c>
      <c r="AI396" s="13">
        <v>2</v>
      </c>
      <c r="AJ396" s="13">
        <v>2</v>
      </c>
      <c r="AK396" s="13">
        <v>499468.4</v>
      </c>
      <c r="AL396" s="13">
        <v>2</v>
      </c>
      <c r="AM396" s="13">
        <v>2</v>
      </c>
      <c r="AN396" s="13">
        <v>2</v>
      </c>
      <c r="AO396" s="13">
        <v>2</v>
      </c>
      <c r="AP396" s="13">
        <v>2</v>
      </c>
    </row>
    <row r="397" spans="32:46" ht="15" thickBot="1" x14ac:dyDescent="0.35">
      <c r="AF397" s="12" t="s">
        <v>2132</v>
      </c>
      <c r="AG397" s="13">
        <v>499379.4</v>
      </c>
      <c r="AH397" s="13">
        <v>1</v>
      </c>
      <c r="AI397" s="13">
        <v>1</v>
      </c>
      <c r="AJ397" s="13">
        <v>1</v>
      </c>
      <c r="AK397" s="13">
        <v>499467.4</v>
      </c>
      <c r="AL397" s="13">
        <v>1</v>
      </c>
      <c r="AM397" s="13">
        <v>1</v>
      </c>
      <c r="AN397" s="13">
        <v>1</v>
      </c>
      <c r="AO397" s="13">
        <v>1</v>
      </c>
      <c r="AP397" s="13">
        <v>1</v>
      </c>
    </row>
    <row r="398" spans="32:46" ht="15" thickBot="1" x14ac:dyDescent="0.35">
      <c r="AF398" s="12" t="s">
        <v>2136</v>
      </c>
      <c r="AG398" s="13">
        <v>499378.4</v>
      </c>
      <c r="AH398" s="13">
        <v>0</v>
      </c>
      <c r="AI398" s="13">
        <v>0</v>
      </c>
      <c r="AJ398" s="13">
        <v>0</v>
      </c>
      <c r="AK398" s="13">
        <v>499435.9</v>
      </c>
      <c r="AL398" s="13">
        <v>0</v>
      </c>
      <c r="AM398" s="13">
        <v>0</v>
      </c>
      <c r="AN398" s="13">
        <v>0</v>
      </c>
      <c r="AO398" s="13">
        <v>0</v>
      </c>
      <c r="AP398" s="13">
        <v>0</v>
      </c>
    </row>
    <row r="399" spans="32:46" ht="18.600000000000001" thickBot="1" x14ac:dyDescent="0.35">
      <c r="AF399" s="8"/>
    </row>
    <row r="400" spans="32:46" ht="15" thickBot="1" x14ac:dyDescent="0.35">
      <c r="AF400" s="12" t="s">
        <v>2141</v>
      </c>
      <c r="AG400" s="12" t="s">
        <v>998</v>
      </c>
      <c r="AH400" s="12" t="s">
        <v>999</v>
      </c>
      <c r="AI400" s="12" t="s">
        <v>1000</v>
      </c>
      <c r="AJ400" s="12" t="s">
        <v>1001</v>
      </c>
      <c r="AK400" s="12" t="s">
        <v>1002</v>
      </c>
      <c r="AL400" s="12" t="s">
        <v>1003</v>
      </c>
      <c r="AM400" s="12" t="s">
        <v>1004</v>
      </c>
      <c r="AN400" s="12" t="s">
        <v>1005</v>
      </c>
      <c r="AO400" s="12" t="s">
        <v>1006</v>
      </c>
      <c r="AP400" s="12" t="s">
        <v>1007</v>
      </c>
      <c r="AQ400" s="12" t="s">
        <v>2142</v>
      </c>
      <c r="AR400" s="12" t="s">
        <v>2143</v>
      </c>
      <c r="AS400" s="12" t="s">
        <v>2144</v>
      </c>
      <c r="AT400" s="12" t="s">
        <v>2145</v>
      </c>
    </row>
    <row r="401" spans="32:46" ht="15" thickBot="1" x14ac:dyDescent="0.35">
      <c r="AF401" s="12" t="s">
        <v>1009</v>
      </c>
      <c r="AG401" s="13">
        <v>499612.9</v>
      </c>
      <c r="AH401" s="13">
        <v>86</v>
      </c>
      <c r="AI401" s="13">
        <v>163.5</v>
      </c>
      <c r="AJ401" s="13">
        <v>172.5</v>
      </c>
      <c r="AK401" s="13">
        <v>499700.4</v>
      </c>
      <c r="AL401" s="13">
        <v>90.5</v>
      </c>
      <c r="AM401" s="13">
        <v>94</v>
      </c>
      <c r="AN401" s="13">
        <v>129.5</v>
      </c>
      <c r="AO401" s="13">
        <v>109</v>
      </c>
      <c r="AP401" s="13">
        <v>34</v>
      </c>
      <c r="AQ401" s="13">
        <v>1000192.2</v>
      </c>
      <c r="AR401" s="13">
        <v>1000000</v>
      </c>
      <c r="AS401" s="13">
        <v>-192.2</v>
      </c>
      <c r="AT401" s="13">
        <v>-0.02</v>
      </c>
    </row>
    <row r="402" spans="32:46" ht="15" thickBot="1" x14ac:dyDescent="0.35">
      <c r="AF402" s="12" t="s">
        <v>1010</v>
      </c>
      <c r="AG402" s="13">
        <v>499555.9</v>
      </c>
      <c r="AH402" s="13">
        <v>118</v>
      </c>
      <c r="AI402" s="13">
        <v>163.5</v>
      </c>
      <c r="AJ402" s="13">
        <v>153.5</v>
      </c>
      <c r="AK402" s="13">
        <v>499700.4</v>
      </c>
      <c r="AL402" s="13">
        <v>127.5</v>
      </c>
      <c r="AM402" s="13">
        <v>124</v>
      </c>
      <c r="AN402" s="13">
        <v>148.5</v>
      </c>
      <c r="AO402" s="13">
        <v>117</v>
      </c>
      <c r="AP402" s="13">
        <v>92</v>
      </c>
      <c r="AQ402" s="13">
        <v>1000300.2</v>
      </c>
      <c r="AR402" s="13">
        <v>1000000</v>
      </c>
      <c r="AS402" s="13">
        <v>-300.2</v>
      </c>
      <c r="AT402" s="13">
        <v>-0.03</v>
      </c>
    </row>
    <row r="403" spans="32:46" ht="15" thickBot="1" x14ac:dyDescent="0.35">
      <c r="AF403" s="12" t="s">
        <v>1011</v>
      </c>
      <c r="AG403" s="13">
        <v>499519.9</v>
      </c>
      <c r="AH403" s="13">
        <v>107</v>
      </c>
      <c r="AI403" s="13">
        <v>121.5</v>
      </c>
      <c r="AJ403" s="13">
        <v>131.5</v>
      </c>
      <c r="AK403" s="13">
        <v>499470.4</v>
      </c>
      <c r="AL403" s="13">
        <v>46.5</v>
      </c>
      <c r="AM403" s="13">
        <v>3</v>
      </c>
      <c r="AN403" s="13">
        <v>83.5</v>
      </c>
      <c r="AO403" s="13">
        <v>1</v>
      </c>
      <c r="AP403" s="13">
        <v>63</v>
      </c>
      <c r="AQ403" s="13">
        <v>999547.3</v>
      </c>
      <c r="AR403" s="13">
        <v>1000000</v>
      </c>
      <c r="AS403" s="13">
        <v>452.7</v>
      </c>
      <c r="AT403" s="13">
        <v>0.05</v>
      </c>
    </row>
    <row r="404" spans="32:46" ht="15" thickBot="1" x14ac:dyDescent="0.35">
      <c r="AF404" s="12" t="s">
        <v>1012</v>
      </c>
      <c r="AG404" s="13">
        <v>499542.9</v>
      </c>
      <c r="AH404" s="13">
        <v>107</v>
      </c>
      <c r="AI404" s="13">
        <v>163.5</v>
      </c>
      <c r="AJ404" s="13">
        <v>113.5</v>
      </c>
      <c r="AK404" s="13">
        <v>499649.4</v>
      </c>
      <c r="AL404" s="13">
        <v>137.5</v>
      </c>
      <c r="AM404" s="13">
        <v>106</v>
      </c>
      <c r="AN404" s="13">
        <v>233.5</v>
      </c>
      <c r="AO404" s="13">
        <v>109</v>
      </c>
      <c r="AP404" s="13">
        <v>184.5</v>
      </c>
      <c r="AQ404" s="13">
        <v>1000346.7</v>
      </c>
      <c r="AR404" s="13">
        <v>1000000</v>
      </c>
      <c r="AS404" s="13">
        <v>-346.7</v>
      </c>
      <c r="AT404" s="13">
        <v>-0.03</v>
      </c>
    </row>
    <row r="405" spans="32:46" ht="15" thickBot="1" x14ac:dyDescent="0.35">
      <c r="AF405" s="12" t="s">
        <v>1013</v>
      </c>
      <c r="AG405" s="13">
        <v>499493.9</v>
      </c>
      <c r="AH405" s="13">
        <v>58</v>
      </c>
      <c r="AI405" s="13">
        <v>132.5</v>
      </c>
      <c r="AJ405" s="13">
        <v>153.5</v>
      </c>
      <c r="AK405" s="13">
        <v>499688.4</v>
      </c>
      <c r="AL405" s="13">
        <v>90.5</v>
      </c>
      <c r="AM405" s="13">
        <v>40</v>
      </c>
      <c r="AN405" s="13">
        <v>4</v>
      </c>
      <c r="AO405" s="13">
        <v>44</v>
      </c>
      <c r="AP405" s="13">
        <v>34</v>
      </c>
      <c r="AQ405" s="13">
        <v>999738.8</v>
      </c>
      <c r="AR405" s="13">
        <v>1000000</v>
      </c>
      <c r="AS405" s="13">
        <v>261.2</v>
      </c>
      <c r="AT405" s="13">
        <v>0.03</v>
      </c>
    </row>
    <row r="406" spans="32:46" ht="15" thickBot="1" x14ac:dyDescent="0.35">
      <c r="AF406" s="12" t="s">
        <v>1014</v>
      </c>
      <c r="AG406" s="13">
        <v>499476.9</v>
      </c>
      <c r="AH406" s="13">
        <v>118</v>
      </c>
      <c r="AI406" s="13">
        <v>132.5</v>
      </c>
      <c r="AJ406" s="13">
        <v>195.5</v>
      </c>
      <c r="AK406" s="13">
        <v>499688.4</v>
      </c>
      <c r="AL406" s="13">
        <v>145.5</v>
      </c>
      <c r="AM406" s="13">
        <v>94</v>
      </c>
      <c r="AN406" s="13">
        <v>157.5</v>
      </c>
      <c r="AO406" s="13">
        <v>91</v>
      </c>
      <c r="AP406" s="13">
        <v>111</v>
      </c>
      <c r="AQ406" s="13">
        <v>1000210.2</v>
      </c>
      <c r="AR406" s="13">
        <v>1000000</v>
      </c>
      <c r="AS406" s="13">
        <v>-210.2</v>
      </c>
      <c r="AT406" s="13">
        <v>-0.02</v>
      </c>
    </row>
    <row r="407" spans="32:46" ht="15" thickBot="1" x14ac:dyDescent="0.35">
      <c r="AF407" s="12" t="s">
        <v>1015</v>
      </c>
      <c r="AG407" s="13">
        <v>499574.9</v>
      </c>
      <c r="AH407" s="13">
        <v>86</v>
      </c>
      <c r="AI407" s="13">
        <v>178.5</v>
      </c>
      <c r="AJ407" s="13">
        <v>205.5</v>
      </c>
      <c r="AK407" s="13">
        <v>499688.4</v>
      </c>
      <c r="AL407" s="13">
        <v>127.5</v>
      </c>
      <c r="AM407" s="13">
        <v>119</v>
      </c>
      <c r="AN407" s="13">
        <v>26</v>
      </c>
      <c r="AO407" s="13">
        <v>61</v>
      </c>
      <c r="AP407" s="13">
        <v>34</v>
      </c>
      <c r="AQ407" s="13">
        <v>1000100.7</v>
      </c>
      <c r="AR407" s="13">
        <v>1000000</v>
      </c>
      <c r="AS407" s="13">
        <v>-100.7</v>
      </c>
      <c r="AT407" s="13">
        <v>-0.01</v>
      </c>
    </row>
    <row r="408" spans="32:46" ht="15" thickBot="1" x14ac:dyDescent="0.35">
      <c r="AF408" s="12" t="s">
        <v>1016</v>
      </c>
      <c r="AG408" s="13">
        <v>499476.9</v>
      </c>
      <c r="AH408" s="13">
        <v>29</v>
      </c>
      <c r="AI408" s="13">
        <v>97.5</v>
      </c>
      <c r="AJ408" s="13">
        <v>99.5</v>
      </c>
      <c r="AK408" s="13">
        <v>499700.4</v>
      </c>
      <c r="AL408" s="13">
        <v>1</v>
      </c>
      <c r="AM408" s="13">
        <v>17</v>
      </c>
      <c r="AN408" s="13">
        <v>26</v>
      </c>
      <c r="AO408" s="13">
        <v>9</v>
      </c>
      <c r="AP408" s="13">
        <v>34</v>
      </c>
      <c r="AQ408" s="13">
        <v>999490.3</v>
      </c>
      <c r="AR408" s="13">
        <v>1000000</v>
      </c>
      <c r="AS408" s="13">
        <v>509.7</v>
      </c>
      <c r="AT408" s="13">
        <v>0.05</v>
      </c>
    </row>
    <row r="409" spans="32:46" ht="15" thickBot="1" x14ac:dyDescent="0.35">
      <c r="AF409" s="12" t="s">
        <v>1017</v>
      </c>
      <c r="AG409" s="13">
        <v>499476.9</v>
      </c>
      <c r="AH409" s="13">
        <v>107</v>
      </c>
      <c r="AI409" s="13">
        <v>121.5</v>
      </c>
      <c r="AJ409" s="13">
        <v>131.5</v>
      </c>
      <c r="AK409" s="13">
        <v>499603.4</v>
      </c>
      <c r="AL409" s="13">
        <v>90.5</v>
      </c>
      <c r="AM409" s="13">
        <v>17</v>
      </c>
      <c r="AN409" s="13">
        <v>26</v>
      </c>
      <c r="AO409" s="13">
        <v>91</v>
      </c>
      <c r="AP409" s="13">
        <v>34</v>
      </c>
      <c r="AQ409" s="13">
        <v>999698.8</v>
      </c>
      <c r="AR409" s="13">
        <v>1000000</v>
      </c>
      <c r="AS409" s="13">
        <v>301.2</v>
      </c>
      <c r="AT409" s="13">
        <v>0.03</v>
      </c>
    </row>
    <row r="410" spans="32:46" ht="15" thickBot="1" x14ac:dyDescent="0.35">
      <c r="AF410" s="12" t="s">
        <v>1018</v>
      </c>
      <c r="AG410" s="13">
        <v>499555.9</v>
      </c>
      <c r="AH410" s="13">
        <v>58</v>
      </c>
      <c r="AI410" s="13">
        <v>178.5</v>
      </c>
      <c r="AJ410" s="13">
        <v>195.5</v>
      </c>
      <c r="AK410" s="13">
        <v>499649.4</v>
      </c>
      <c r="AL410" s="13">
        <v>90.5</v>
      </c>
      <c r="AM410" s="13">
        <v>9</v>
      </c>
      <c r="AN410" s="13">
        <v>208.5</v>
      </c>
      <c r="AO410" s="13">
        <v>91</v>
      </c>
      <c r="AP410" s="13">
        <v>122</v>
      </c>
      <c r="AQ410" s="13">
        <v>1000158.2</v>
      </c>
      <c r="AR410" s="13">
        <v>1000000</v>
      </c>
      <c r="AS410" s="13">
        <v>-158.19999999999999</v>
      </c>
      <c r="AT410" s="13">
        <v>-0.02</v>
      </c>
    </row>
    <row r="411" spans="32:46" ht="15" thickBot="1" x14ac:dyDescent="0.35">
      <c r="AF411" s="12" t="s">
        <v>1019</v>
      </c>
      <c r="AG411" s="13">
        <v>499493.9</v>
      </c>
      <c r="AH411" s="13">
        <v>86</v>
      </c>
      <c r="AI411" s="13">
        <v>178.5</v>
      </c>
      <c r="AJ411" s="13">
        <v>172.5</v>
      </c>
      <c r="AK411" s="13">
        <v>499671.4</v>
      </c>
      <c r="AL411" s="13">
        <v>127.5</v>
      </c>
      <c r="AM411" s="13">
        <v>40</v>
      </c>
      <c r="AN411" s="13">
        <v>157.5</v>
      </c>
      <c r="AO411" s="13">
        <v>109</v>
      </c>
      <c r="AP411" s="13">
        <v>111</v>
      </c>
      <c r="AQ411" s="13">
        <v>1000147.2</v>
      </c>
      <c r="AR411" s="13">
        <v>1000000</v>
      </c>
      <c r="AS411" s="13">
        <v>-147.19999999999999</v>
      </c>
      <c r="AT411" s="13">
        <v>-0.01</v>
      </c>
    </row>
    <row r="412" spans="32:46" ht="15" thickBot="1" x14ac:dyDescent="0.35">
      <c r="AF412" s="12" t="s">
        <v>1020</v>
      </c>
      <c r="AG412" s="13">
        <v>499574.9</v>
      </c>
      <c r="AH412" s="13">
        <v>86</v>
      </c>
      <c r="AI412" s="13">
        <v>132.5</v>
      </c>
      <c r="AJ412" s="13">
        <v>195.5</v>
      </c>
      <c r="AK412" s="13">
        <v>499671.4</v>
      </c>
      <c r="AL412" s="13">
        <v>90.5</v>
      </c>
      <c r="AM412" s="13">
        <v>52</v>
      </c>
      <c r="AN412" s="13">
        <v>164.5</v>
      </c>
      <c r="AO412" s="13">
        <v>91</v>
      </c>
      <c r="AP412" s="13">
        <v>63</v>
      </c>
      <c r="AQ412" s="13">
        <v>1000121.2</v>
      </c>
      <c r="AR412" s="13">
        <v>1000000</v>
      </c>
      <c r="AS412" s="13">
        <v>-121.2</v>
      </c>
      <c r="AT412" s="13">
        <v>-0.01</v>
      </c>
    </row>
    <row r="413" spans="32:46" ht="15" thickBot="1" x14ac:dyDescent="0.35">
      <c r="AF413" s="12" t="s">
        <v>1021</v>
      </c>
      <c r="AG413" s="13">
        <v>499574.9</v>
      </c>
      <c r="AH413" s="13">
        <v>29</v>
      </c>
      <c r="AI413" s="13">
        <v>4</v>
      </c>
      <c r="AJ413" s="13">
        <v>153.5</v>
      </c>
      <c r="AK413" s="13">
        <v>499649.4</v>
      </c>
      <c r="AL413" s="13">
        <v>73.5</v>
      </c>
      <c r="AM413" s="13">
        <v>77</v>
      </c>
      <c r="AN413" s="13">
        <v>129.5</v>
      </c>
      <c r="AO413" s="13">
        <v>109</v>
      </c>
      <c r="AP413" s="13">
        <v>63</v>
      </c>
      <c r="AQ413" s="13">
        <v>999862.8</v>
      </c>
      <c r="AR413" s="13">
        <v>1000000</v>
      </c>
      <c r="AS413" s="13">
        <v>137.19999999999999</v>
      </c>
      <c r="AT413" s="13">
        <v>0.01</v>
      </c>
    </row>
    <row r="414" spans="32:46" ht="15" thickBot="1" x14ac:dyDescent="0.35">
      <c r="AF414" s="12" t="s">
        <v>1022</v>
      </c>
      <c r="AG414" s="13">
        <v>499519.9</v>
      </c>
      <c r="AH414" s="13">
        <v>125</v>
      </c>
      <c r="AI414" s="13">
        <v>147.5</v>
      </c>
      <c r="AJ414" s="13">
        <v>131.5</v>
      </c>
      <c r="AK414" s="13">
        <v>499649.4</v>
      </c>
      <c r="AL414" s="13">
        <v>127.5</v>
      </c>
      <c r="AM414" s="13">
        <v>52</v>
      </c>
      <c r="AN414" s="13">
        <v>83.5</v>
      </c>
      <c r="AO414" s="13">
        <v>91</v>
      </c>
      <c r="AP414" s="13">
        <v>92</v>
      </c>
      <c r="AQ414" s="13">
        <v>1000019.2</v>
      </c>
      <c r="AR414" s="13">
        <v>1000000</v>
      </c>
      <c r="AS414" s="13">
        <v>-19.2</v>
      </c>
      <c r="AT414" s="13">
        <v>0</v>
      </c>
    </row>
    <row r="415" spans="32:46" ht="15" thickBot="1" x14ac:dyDescent="0.35">
      <c r="AF415" s="12" t="s">
        <v>1023</v>
      </c>
      <c r="AG415" s="13">
        <v>499476.9</v>
      </c>
      <c r="AH415" s="13">
        <v>29</v>
      </c>
      <c r="AI415" s="13">
        <v>215.5</v>
      </c>
      <c r="AJ415" s="13">
        <v>113.5</v>
      </c>
      <c r="AK415" s="13">
        <v>499624.4</v>
      </c>
      <c r="AL415" s="13">
        <v>268.5</v>
      </c>
      <c r="AM415" s="13">
        <v>106</v>
      </c>
      <c r="AN415" s="13">
        <v>164.5</v>
      </c>
      <c r="AO415" s="13">
        <v>109</v>
      </c>
      <c r="AP415" s="13">
        <v>184.5</v>
      </c>
      <c r="AQ415" s="13">
        <v>1000291.7</v>
      </c>
      <c r="AR415" s="13">
        <v>1000000</v>
      </c>
      <c r="AS415" s="13">
        <v>-291.7</v>
      </c>
      <c r="AT415" s="13">
        <v>-0.03</v>
      </c>
    </row>
    <row r="416" spans="32:46" ht="15" thickBot="1" x14ac:dyDescent="0.35">
      <c r="AF416" s="12" t="s">
        <v>1024</v>
      </c>
      <c r="AG416" s="13">
        <v>499542.9</v>
      </c>
      <c r="AH416" s="13">
        <v>107</v>
      </c>
      <c r="AI416" s="13">
        <v>121.5</v>
      </c>
      <c r="AJ416" s="13">
        <v>172.5</v>
      </c>
      <c r="AK416" s="13">
        <v>499649.4</v>
      </c>
      <c r="AL416" s="13">
        <v>73.5</v>
      </c>
      <c r="AM416" s="13">
        <v>3</v>
      </c>
      <c r="AN416" s="13">
        <v>164.5</v>
      </c>
      <c r="AO416" s="13">
        <v>17</v>
      </c>
      <c r="AP416" s="13">
        <v>92</v>
      </c>
      <c r="AQ416" s="13">
        <v>999943.3</v>
      </c>
      <c r="AR416" s="13">
        <v>1000000</v>
      </c>
      <c r="AS416" s="13">
        <v>56.7</v>
      </c>
      <c r="AT416" s="13">
        <v>0.01</v>
      </c>
    </row>
    <row r="417" spans="32:46" ht="15" thickBot="1" x14ac:dyDescent="0.35">
      <c r="AF417" s="12" t="s">
        <v>1025</v>
      </c>
      <c r="AG417" s="13">
        <v>499493.9</v>
      </c>
      <c r="AH417" s="13">
        <v>125</v>
      </c>
      <c r="AI417" s="13">
        <v>100.5</v>
      </c>
      <c r="AJ417" s="13">
        <v>245</v>
      </c>
      <c r="AK417" s="13">
        <v>499700.4</v>
      </c>
      <c r="AL417" s="13">
        <v>137.5</v>
      </c>
      <c r="AM417" s="13">
        <v>77</v>
      </c>
      <c r="AN417" s="13">
        <v>129.5</v>
      </c>
      <c r="AO417" s="13">
        <v>125</v>
      </c>
      <c r="AP417" s="13">
        <v>122</v>
      </c>
      <c r="AQ417" s="13">
        <v>1000255.7</v>
      </c>
      <c r="AR417" s="13">
        <v>1000000</v>
      </c>
      <c r="AS417" s="13">
        <v>-255.7</v>
      </c>
      <c r="AT417" s="13">
        <v>-0.03</v>
      </c>
    </row>
    <row r="418" spans="32:46" ht="15" thickBot="1" x14ac:dyDescent="0.35">
      <c r="AF418" s="12" t="s">
        <v>1026</v>
      </c>
      <c r="AG418" s="13">
        <v>499574.9</v>
      </c>
      <c r="AH418" s="13">
        <v>128</v>
      </c>
      <c r="AI418" s="13">
        <v>178.5</v>
      </c>
      <c r="AJ418" s="13">
        <v>205.5</v>
      </c>
      <c r="AK418" s="13">
        <v>499719.4</v>
      </c>
      <c r="AL418" s="13">
        <v>145.5</v>
      </c>
      <c r="AM418" s="13">
        <v>119</v>
      </c>
      <c r="AN418" s="13">
        <v>157.5</v>
      </c>
      <c r="AO418" s="13">
        <v>127</v>
      </c>
      <c r="AP418" s="13">
        <v>122</v>
      </c>
      <c r="AQ418" s="13">
        <v>1000477.2</v>
      </c>
      <c r="AR418" s="13">
        <v>1000000</v>
      </c>
      <c r="AS418" s="13">
        <v>-477.2</v>
      </c>
      <c r="AT418" s="13">
        <v>-0.05</v>
      </c>
    </row>
    <row r="419" spans="32:46" ht="15" thickBot="1" x14ac:dyDescent="0.35">
      <c r="AF419" s="12" t="s">
        <v>1027</v>
      </c>
      <c r="AG419" s="13">
        <v>499519.9</v>
      </c>
      <c r="AH419" s="13">
        <v>86</v>
      </c>
      <c r="AI419" s="13">
        <v>205.5</v>
      </c>
      <c r="AJ419" s="13">
        <v>205.5</v>
      </c>
      <c r="AK419" s="13">
        <v>499700.4</v>
      </c>
      <c r="AL419" s="13">
        <v>53.5</v>
      </c>
      <c r="AM419" s="13">
        <v>94</v>
      </c>
      <c r="AN419" s="13">
        <v>26</v>
      </c>
      <c r="AO419" s="13">
        <v>125</v>
      </c>
      <c r="AP419" s="13">
        <v>271</v>
      </c>
      <c r="AQ419" s="13">
        <v>1000286.7</v>
      </c>
      <c r="AR419" s="13">
        <v>1000000</v>
      </c>
      <c r="AS419" s="13">
        <v>-286.7</v>
      </c>
      <c r="AT419" s="13">
        <v>-0.03</v>
      </c>
    </row>
    <row r="420" spans="32:46" ht="15" thickBot="1" x14ac:dyDescent="0.35">
      <c r="AF420" s="12" t="s">
        <v>1028</v>
      </c>
      <c r="AG420" s="13">
        <v>499519.9</v>
      </c>
      <c r="AH420" s="13">
        <v>118</v>
      </c>
      <c r="AI420" s="13">
        <v>205.5</v>
      </c>
      <c r="AJ420" s="13">
        <v>131.5</v>
      </c>
      <c r="AK420" s="13">
        <v>499624.4</v>
      </c>
      <c r="AL420" s="13">
        <v>127.5</v>
      </c>
      <c r="AM420" s="13">
        <v>77</v>
      </c>
      <c r="AN420" s="13">
        <v>83.5</v>
      </c>
      <c r="AO420" s="13">
        <v>44</v>
      </c>
      <c r="AP420" s="13">
        <v>111</v>
      </c>
      <c r="AQ420" s="13">
        <v>1000042.2</v>
      </c>
      <c r="AR420" s="13">
        <v>1000000</v>
      </c>
      <c r="AS420" s="13">
        <v>-42.2</v>
      </c>
      <c r="AT420" s="13">
        <v>0</v>
      </c>
    </row>
    <row r="421" spans="32:46" ht="15" thickBot="1" x14ac:dyDescent="0.35">
      <c r="AF421" s="12" t="s">
        <v>1029</v>
      </c>
      <c r="AG421" s="13">
        <v>499574.9</v>
      </c>
      <c r="AH421" s="13">
        <v>58</v>
      </c>
      <c r="AI421" s="13">
        <v>163.5</v>
      </c>
      <c r="AJ421" s="13">
        <v>153.5</v>
      </c>
      <c r="AK421" s="13">
        <v>499624.4</v>
      </c>
      <c r="AL421" s="13">
        <v>90.5</v>
      </c>
      <c r="AM421" s="13">
        <v>77</v>
      </c>
      <c r="AN421" s="13">
        <v>148.5</v>
      </c>
      <c r="AO421" s="13">
        <v>44</v>
      </c>
      <c r="AP421" s="13">
        <v>34</v>
      </c>
      <c r="AQ421" s="13">
        <v>999968.3</v>
      </c>
      <c r="AR421" s="13">
        <v>1000000</v>
      </c>
      <c r="AS421" s="13">
        <v>31.7</v>
      </c>
      <c r="AT421" s="13">
        <v>0</v>
      </c>
    </row>
    <row r="422" spans="32:46" ht="15" thickBot="1" x14ac:dyDescent="0.35">
      <c r="AF422" s="12" t="s">
        <v>1030</v>
      </c>
      <c r="AG422" s="13">
        <v>499519.9</v>
      </c>
      <c r="AH422" s="13">
        <v>107</v>
      </c>
      <c r="AI422" s="13">
        <v>217.5</v>
      </c>
      <c r="AJ422" s="13">
        <v>153.5</v>
      </c>
      <c r="AK422" s="13">
        <v>499688.4</v>
      </c>
      <c r="AL422" s="13">
        <v>137.5</v>
      </c>
      <c r="AM422" s="13">
        <v>94</v>
      </c>
      <c r="AN422" s="13">
        <v>148.5</v>
      </c>
      <c r="AO422" s="13">
        <v>117</v>
      </c>
      <c r="AP422" s="13">
        <v>111</v>
      </c>
      <c r="AQ422" s="13">
        <v>1000294.2</v>
      </c>
      <c r="AR422" s="13">
        <v>1000000</v>
      </c>
      <c r="AS422" s="13">
        <v>-294.2</v>
      </c>
      <c r="AT422" s="13">
        <v>-0.03</v>
      </c>
    </row>
    <row r="423" spans="32:46" ht="15" thickBot="1" x14ac:dyDescent="0.35">
      <c r="AF423" s="12" t="s">
        <v>1031</v>
      </c>
      <c r="AG423" s="13">
        <v>499574.9</v>
      </c>
      <c r="AH423" s="13">
        <v>58</v>
      </c>
      <c r="AI423" s="13">
        <v>163.5</v>
      </c>
      <c r="AJ423" s="13">
        <v>172.5</v>
      </c>
      <c r="AK423" s="13">
        <v>499624.4</v>
      </c>
      <c r="AL423" s="13">
        <v>90.5</v>
      </c>
      <c r="AM423" s="13">
        <v>52</v>
      </c>
      <c r="AN423" s="13">
        <v>83.5</v>
      </c>
      <c r="AO423" s="13">
        <v>44</v>
      </c>
      <c r="AP423" s="13">
        <v>34</v>
      </c>
      <c r="AQ423" s="13">
        <v>999897.3</v>
      </c>
      <c r="AR423" s="13">
        <v>1000000</v>
      </c>
      <c r="AS423" s="13">
        <v>102.7</v>
      </c>
      <c r="AT423" s="13">
        <v>0.01</v>
      </c>
    </row>
    <row r="424" spans="32:46" ht="15" thickBot="1" x14ac:dyDescent="0.35">
      <c r="AF424" s="12" t="s">
        <v>1032</v>
      </c>
      <c r="AG424" s="13">
        <v>499493.9</v>
      </c>
      <c r="AH424" s="13">
        <v>126</v>
      </c>
      <c r="AI424" s="13">
        <v>215.5</v>
      </c>
      <c r="AJ424" s="13">
        <v>248</v>
      </c>
      <c r="AK424" s="13">
        <v>499708.4</v>
      </c>
      <c r="AL424" s="13">
        <v>90.5</v>
      </c>
      <c r="AM424" s="13">
        <v>52</v>
      </c>
      <c r="AN424" s="13">
        <v>129.5</v>
      </c>
      <c r="AO424" s="13">
        <v>91</v>
      </c>
      <c r="AP424" s="13">
        <v>92</v>
      </c>
      <c r="AQ424" s="13">
        <v>1000246.7</v>
      </c>
      <c r="AR424" s="13">
        <v>1000000</v>
      </c>
      <c r="AS424" s="13">
        <v>-246.7</v>
      </c>
      <c r="AT424" s="13">
        <v>-0.02</v>
      </c>
    </row>
    <row r="425" spans="32:46" ht="15" thickBot="1" x14ac:dyDescent="0.35">
      <c r="AF425" s="12" t="s">
        <v>1033</v>
      </c>
      <c r="AG425" s="13">
        <v>499519.9</v>
      </c>
      <c r="AH425" s="13">
        <v>125</v>
      </c>
      <c r="AI425" s="13">
        <v>209.5</v>
      </c>
      <c r="AJ425" s="13">
        <v>172.5</v>
      </c>
      <c r="AK425" s="13">
        <v>499688.4</v>
      </c>
      <c r="AL425" s="13">
        <v>185</v>
      </c>
      <c r="AM425" s="13">
        <v>119</v>
      </c>
      <c r="AN425" s="13">
        <v>164.5</v>
      </c>
      <c r="AO425" s="13">
        <v>117</v>
      </c>
      <c r="AP425" s="13">
        <v>122</v>
      </c>
      <c r="AQ425" s="13">
        <v>1000422.7</v>
      </c>
      <c r="AR425" s="13">
        <v>1000000</v>
      </c>
      <c r="AS425" s="13">
        <v>-422.7</v>
      </c>
      <c r="AT425" s="13">
        <v>-0.04</v>
      </c>
    </row>
    <row r="426" spans="32:46" ht="15" thickBot="1" x14ac:dyDescent="0.35">
      <c r="AF426" s="12" t="s">
        <v>1034</v>
      </c>
      <c r="AG426" s="13">
        <v>499476.9</v>
      </c>
      <c r="AH426" s="13">
        <v>58</v>
      </c>
      <c r="AI426" s="13">
        <v>178.5</v>
      </c>
      <c r="AJ426" s="13">
        <v>131.5</v>
      </c>
      <c r="AK426" s="13">
        <v>499603.4</v>
      </c>
      <c r="AL426" s="13">
        <v>268.5</v>
      </c>
      <c r="AM426" s="13">
        <v>77</v>
      </c>
      <c r="AN426" s="13">
        <v>157.5</v>
      </c>
      <c r="AO426" s="13">
        <v>91</v>
      </c>
      <c r="AP426" s="13">
        <v>111</v>
      </c>
      <c r="AQ426" s="13">
        <v>1000153.2</v>
      </c>
      <c r="AR426" s="13">
        <v>1000000</v>
      </c>
      <c r="AS426" s="13">
        <v>-153.19999999999999</v>
      </c>
      <c r="AT426" s="13">
        <v>-0.02</v>
      </c>
    </row>
    <row r="427" spans="32:46" ht="15" thickBot="1" x14ac:dyDescent="0.35">
      <c r="AF427" s="12" t="s">
        <v>1035</v>
      </c>
      <c r="AG427" s="13">
        <v>499612.9</v>
      </c>
      <c r="AH427" s="13">
        <v>107</v>
      </c>
      <c r="AI427" s="13">
        <v>205.5</v>
      </c>
      <c r="AJ427" s="13">
        <v>172.5</v>
      </c>
      <c r="AK427" s="13">
        <v>499708.4</v>
      </c>
      <c r="AL427" s="13">
        <v>127.5</v>
      </c>
      <c r="AM427" s="13">
        <v>124</v>
      </c>
      <c r="AN427" s="13">
        <v>129.5</v>
      </c>
      <c r="AO427" s="13">
        <v>125</v>
      </c>
      <c r="AP427" s="13">
        <v>111</v>
      </c>
      <c r="AQ427" s="13">
        <v>1000423.2</v>
      </c>
      <c r="AR427" s="13">
        <v>1000000</v>
      </c>
      <c r="AS427" s="13">
        <v>-423.2</v>
      </c>
      <c r="AT427" s="13">
        <v>-0.04</v>
      </c>
    </row>
    <row r="428" spans="32:46" ht="15" thickBot="1" x14ac:dyDescent="0.35">
      <c r="AF428" s="12" t="s">
        <v>1036</v>
      </c>
      <c r="AG428" s="13">
        <v>499574.9</v>
      </c>
      <c r="AH428" s="13">
        <v>86</v>
      </c>
      <c r="AI428" s="13">
        <v>147.5</v>
      </c>
      <c r="AJ428" s="13">
        <v>195.5</v>
      </c>
      <c r="AK428" s="13">
        <v>499624.4</v>
      </c>
      <c r="AL428" s="13">
        <v>57.5</v>
      </c>
      <c r="AM428" s="13">
        <v>77</v>
      </c>
      <c r="AN428" s="13">
        <v>148.5</v>
      </c>
      <c r="AO428" s="13">
        <v>61</v>
      </c>
      <c r="AP428" s="13">
        <v>63</v>
      </c>
      <c r="AQ428" s="13">
        <v>1000035.2</v>
      </c>
      <c r="AR428" s="13">
        <v>1000000</v>
      </c>
      <c r="AS428" s="13">
        <v>-35.200000000000003</v>
      </c>
      <c r="AT428" s="13">
        <v>0</v>
      </c>
    </row>
    <row r="429" spans="32:46" ht="15" thickBot="1" x14ac:dyDescent="0.35">
      <c r="AF429" s="12" t="s">
        <v>1037</v>
      </c>
      <c r="AG429" s="13">
        <v>499519.9</v>
      </c>
      <c r="AH429" s="13">
        <v>86</v>
      </c>
      <c r="AI429" s="13">
        <v>215.5</v>
      </c>
      <c r="AJ429" s="13">
        <v>153.5</v>
      </c>
      <c r="AK429" s="13">
        <v>499624.4</v>
      </c>
      <c r="AL429" s="13">
        <v>103.5</v>
      </c>
      <c r="AM429" s="13">
        <v>126</v>
      </c>
      <c r="AN429" s="13">
        <v>83.5</v>
      </c>
      <c r="AO429" s="13">
        <v>109</v>
      </c>
      <c r="AP429" s="13">
        <v>34</v>
      </c>
      <c r="AQ429" s="13">
        <v>1000055.2</v>
      </c>
      <c r="AR429" s="13">
        <v>1000000</v>
      </c>
      <c r="AS429" s="13">
        <v>-55.2</v>
      </c>
      <c r="AT429" s="13">
        <v>-0.01</v>
      </c>
    </row>
    <row r="430" spans="32:46" ht="15" thickBot="1" x14ac:dyDescent="0.35">
      <c r="AF430" s="12" t="s">
        <v>1038</v>
      </c>
      <c r="AG430" s="13">
        <v>499542.9</v>
      </c>
      <c r="AH430" s="13">
        <v>118</v>
      </c>
      <c r="AI430" s="13">
        <v>121.5</v>
      </c>
      <c r="AJ430" s="13">
        <v>195.5</v>
      </c>
      <c r="AK430" s="13">
        <v>499700.4</v>
      </c>
      <c r="AL430" s="13">
        <v>185</v>
      </c>
      <c r="AM430" s="13">
        <v>106</v>
      </c>
      <c r="AN430" s="13">
        <v>58.5</v>
      </c>
      <c r="AO430" s="13">
        <v>91</v>
      </c>
      <c r="AP430" s="13">
        <v>92</v>
      </c>
      <c r="AQ430" s="13">
        <v>1000210.7</v>
      </c>
      <c r="AR430" s="13">
        <v>1000000</v>
      </c>
      <c r="AS430" s="13">
        <v>-210.7</v>
      </c>
      <c r="AT430" s="13">
        <v>-0.02</v>
      </c>
    </row>
    <row r="431" spans="32:46" ht="15" thickBot="1" x14ac:dyDescent="0.35">
      <c r="AF431" s="12" t="s">
        <v>1039</v>
      </c>
      <c r="AG431" s="13">
        <v>499519.9</v>
      </c>
      <c r="AH431" s="13">
        <v>107</v>
      </c>
      <c r="AI431" s="13">
        <v>163.5</v>
      </c>
      <c r="AJ431" s="13">
        <v>113.5</v>
      </c>
      <c r="AK431" s="13">
        <v>499649.4</v>
      </c>
      <c r="AL431" s="13">
        <v>73.5</v>
      </c>
      <c r="AM431" s="13">
        <v>40</v>
      </c>
      <c r="AN431" s="13">
        <v>129.5</v>
      </c>
      <c r="AO431" s="13">
        <v>44</v>
      </c>
      <c r="AP431" s="13">
        <v>34</v>
      </c>
      <c r="AQ431" s="13">
        <v>999874.3</v>
      </c>
      <c r="AR431" s="13">
        <v>1000000</v>
      </c>
      <c r="AS431" s="13">
        <v>125.7</v>
      </c>
      <c r="AT431" s="13">
        <v>0.01</v>
      </c>
    </row>
    <row r="432" spans="32:46" ht="15" thickBot="1" x14ac:dyDescent="0.35">
      <c r="AF432" s="12" t="s">
        <v>1040</v>
      </c>
      <c r="AG432" s="13">
        <v>499493.9</v>
      </c>
      <c r="AH432" s="13">
        <v>14</v>
      </c>
      <c r="AI432" s="13">
        <v>178.5</v>
      </c>
      <c r="AJ432" s="13">
        <v>172.5</v>
      </c>
      <c r="AK432" s="13">
        <v>499470.4</v>
      </c>
      <c r="AL432" s="13">
        <v>73.5</v>
      </c>
      <c r="AM432" s="13">
        <v>94</v>
      </c>
      <c r="AN432" s="13">
        <v>97.5</v>
      </c>
      <c r="AO432" s="13">
        <v>91</v>
      </c>
      <c r="AP432" s="13">
        <v>63</v>
      </c>
      <c r="AQ432" s="13">
        <v>999748.3</v>
      </c>
      <c r="AR432" s="13">
        <v>1000000</v>
      </c>
      <c r="AS432" s="13">
        <v>251.7</v>
      </c>
      <c r="AT432" s="13">
        <v>0.03</v>
      </c>
    </row>
    <row r="433" spans="32:46" ht="15" thickBot="1" x14ac:dyDescent="0.35">
      <c r="AF433" s="12" t="s">
        <v>1041</v>
      </c>
      <c r="AG433" s="13">
        <v>499384.4</v>
      </c>
      <c r="AH433" s="13">
        <v>29</v>
      </c>
      <c r="AI433" s="13">
        <v>205.5</v>
      </c>
      <c r="AJ433" s="13">
        <v>7</v>
      </c>
      <c r="AK433" s="13">
        <v>499649.4</v>
      </c>
      <c r="AL433" s="13">
        <v>103.5</v>
      </c>
      <c r="AM433" s="13">
        <v>77</v>
      </c>
      <c r="AN433" s="13">
        <v>148.5</v>
      </c>
      <c r="AO433" s="13">
        <v>44</v>
      </c>
      <c r="AP433" s="13">
        <v>111</v>
      </c>
      <c r="AQ433" s="13">
        <v>999759.3</v>
      </c>
      <c r="AR433" s="13">
        <v>1000000</v>
      </c>
      <c r="AS433" s="13">
        <v>240.7</v>
      </c>
      <c r="AT433" s="13">
        <v>0.02</v>
      </c>
    </row>
    <row r="434" spans="32:46" ht="15" thickBot="1" x14ac:dyDescent="0.35">
      <c r="AF434" s="12" t="s">
        <v>1042</v>
      </c>
      <c r="AG434" s="13">
        <v>499542.9</v>
      </c>
      <c r="AH434" s="13">
        <v>14</v>
      </c>
      <c r="AI434" s="13">
        <v>121.5</v>
      </c>
      <c r="AJ434" s="13">
        <v>195.5</v>
      </c>
      <c r="AK434" s="13">
        <v>499688.4</v>
      </c>
      <c r="AL434" s="13">
        <v>4</v>
      </c>
      <c r="AM434" s="13">
        <v>40</v>
      </c>
      <c r="AN434" s="13">
        <v>83.5</v>
      </c>
      <c r="AO434" s="13">
        <v>91</v>
      </c>
      <c r="AP434" s="13">
        <v>34</v>
      </c>
      <c r="AQ434" s="13">
        <v>999814.8</v>
      </c>
      <c r="AR434" s="13">
        <v>1000000</v>
      </c>
      <c r="AS434" s="13">
        <v>185.2</v>
      </c>
      <c r="AT434" s="13">
        <v>0.02</v>
      </c>
    </row>
    <row r="435" spans="32:46" ht="15" thickBot="1" x14ac:dyDescent="0.35">
      <c r="AF435" s="12" t="s">
        <v>1043</v>
      </c>
      <c r="AG435" s="13">
        <v>499574.9</v>
      </c>
      <c r="AH435" s="13">
        <v>58</v>
      </c>
      <c r="AI435" s="13">
        <v>205.5</v>
      </c>
      <c r="AJ435" s="13">
        <v>195.5</v>
      </c>
      <c r="AK435" s="13">
        <v>499671.4</v>
      </c>
      <c r="AL435" s="13">
        <v>137.5</v>
      </c>
      <c r="AM435" s="13">
        <v>124</v>
      </c>
      <c r="AN435" s="13">
        <v>26</v>
      </c>
      <c r="AO435" s="13">
        <v>125</v>
      </c>
      <c r="AP435" s="13">
        <v>34</v>
      </c>
      <c r="AQ435" s="13">
        <v>1000151.7</v>
      </c>
      <c r="AR435" s="13">
        <v>1000000</v>
      </c>
      <c r="AS435" s="13">
        <v>-151.69999999999999</v>
      </c>
      <c r="AT435" s="13">
        <v>-0.02</v>
      </c>
    </row>
    <row r="436" spans="32:46" ht="15" thickBot="1" x14ac:dyDescent="0.35">
      <c r="AF436" s="12" t="s">
        <v>1044</v>
      </c>
      <c r="AG436" s="13">
        <v>499380.4</v>
      </c>
      <c r="AH436" s="13">
        <v>29</v>
      </c>
      <c r="AI436" s="13">
        <v>97.5</v>
      </c>
      <c r="AJ436" s="13">
        <v>131.5</v>
      </c>
      <c r="AK436" s="13">
        <v>499688.4</v>
      </c>
      <c r="AL436" s="13">
        <v>73.5</v>
      </c>
      <c r="AM436" s="13">
        <v>17</v>
      </c>
      <c r="AN436" s="13">
        <v>4</v>
      </c>
      <c r="AO436" s="13">
        <v>91</v>
      </c>
      <c r="AP436" s="13">
        <v>34</v>
      </c>
      <c r="AQ436" s="13">
        <v>999546.3</v>
      </c>
      <c r="AR436" s="13">
        <v>1000000</v>
      </c>
      <c r="AS436" s="13">
        <v>453.7</v>
      </c>
      <c r="AT436" s="13">
        <v>0.05</v>
      </c>
    </row>
    <row r="437" spans="32:46" ht="15" thickBot="1" x14ac:dyDescent="0.35">
      <c r="AF437" s="12" t="s">
        <v>1045</v>
      </c>
      <c r="AG437" s="13">
        <v>499574.9</v>
      </c>
      <c r="AH437" s="13">
        <v>5</v>
      </c>
      <c r="AI437" s="13">
        <v>121.5</v>
      </c>
      <c r="AJ437" s="13">
        <v>153.5</v>
      </c>
      <c r="AK437" s="13">
        <v>499624.4</v>
      </c>
      <c r="AL437" s="13">
        <v>73.5</v>
      </c>
      <c r="AM437" s="13">
        <v>52</v>
      </c>
      <c r="AN437" s="13">
        <v>97.5</v>
      </c>
      <c r="AO437" s="13">
        <v>109</v>
      </c>
      <c r="AP437" s="13">
        <v>34</v>
      </c>
      <c r="AQ437" s="13">
        <v>999845.3</v>
      </c>
      <c r="AR437" s="13">
        <v>1000000</v>
      </c>
      <c r="AS437" s="13">
        <v>154.69999999999999</v>
      </c>
      <c r="AT437" s="13">
        <v>0.02</v>
      </c>
    </row>
    <row r="438" spans="32:46" ht="15" thickBot="1" x14ac:dyDescent="0.35">
      <c r="AF438" s="12" t="s">
        <v>1046</v>
      </c>
      <c r="AG438" s="13">
        <v>499519.9</v>
      </c>
      <c r="AH438" s="13">
        <v>58</v>
      </c>
      <c r="AI438" s="13">
        <v>205.5</v>
      </c>
      <c r="AJ438" s="13">
        <v>99.5</v>
      </c>
      <c r="AK438" s="13">
        <v>499603.4</v>
      </c>
      <c r="AL438" s="13">
        <v>208</v>
      </c>
      <c r="AM438" s="13">
        <v>126</v>
      </c>
      <c r="AN438" s="13">
        <v>148.5</v>
      </c>
      <c r="AO438" s="13">
        <v>125</v>
      </c>
      <c r="AP438" s="13">
        <v>92</v>
      </c>
      <c r="AQ438" s="13">
        <v>1000185.7</v>
      </c>
      <c r="AR438" s="13">
        <v>1000000</v>
      </c>
      <c r="AS438" s="13">
        <v>-185.7</v>
      </c>
      <c r="AT438" s="13">
        <v>-0.02</v>
      </c>
    </row>
    <row r="439" spans="32:46" ht="15" thickBot="1" x14ac:dyDescent="0.35">
      <c r="AF439" s="12" t="s">
        <v>1047</v>
      </c>
      <c r="AG439" s="13">
        <v>499555.9</v>
      </c>
      <c r="AH439" s="13">
        <v>29</v>
      </c>
      <c r="AI439" s="13">
        <v>147.5</v>
      </c>
      <c r="AJ439" s="13">
        <v>195.5</v>
      </c>
      <c r="AK439" s="13">
        <v>499649.4</v>
      </c>
      <c r="AL439" s="13">
        <v>145.5</v>
      </c>
      <c r="AM439" s="13">
        <v>94</v>
      </c>
      <c r="AN439" s="13">
        <v>129.5</v>
      </c>
      <c r="AO439" s="13">
        <v>44</v>
      </c>
      <c r="AP439" s="13">
        <v>92</v>
      </c>
      <c r="AQ439" s="13">
        <v>1000082.2</v>
      </c>
      <c r="AR439" s="13">
        <v>1000000</v>
      </c>
      <c r="AS439" s="13">
        <v>-82.2</v>
      </c>
      <c r="AT439" s="13">
        <v>-0.01</v>
      </c>
    </row>
    <row r="440" spans="32:46" ht="15" thickBot="1" x14ac:dyDescent="0.35">
      <c r="AF440" s="12" t="s">
        <v>1048</v>
      </c>
      <c r="AG440" s="13">
        <v>499542.9</v>
      </c>
      <c r="AH440" s="13">
        <v>58</v>
      </c>
      <c r="AI440" s="13">
        <v>121.5</v>
      </c>
      <c r="AJ440" s="13">
        <v>172.5</v>
      </c>
      <c r="AK440" s="13">
        <v>499624.4</v>
      </c>
      <c r="AL440" s="13">
        <v>53.5</v>
      </c>
      <c r="AM440" s="13">
        <v>94</v>
      </c>
      <c r="AN440" s="13">
        <v>83.5</v>
      </c>
      <c r="AO440" s="13">
        <v>44</v>
      </c>
      <c r="AP440" s="13">
        <v>92</v>
      </c>
      <c r="AQ440" s="13">
        <v>999886.3</v>
      </c>
      <c r="AR440" s="13">
        <v>1000000</v>
      </c>
      <c r="AS440" s="13">
        <v>113.7</v>
      </c>
      <c r="AT440" s="13">
        <v>0.01</v>
      </c>
    </row>
    <row r="441" spans="32:46" ht="15" thickBot="1" x14ac:dyDescent="0.35">
      <c r="AF441" s="12" t="s">
        <v>1049</v>
      </c>
      <c r="AG441" s="13">
        <v>499384.4</v>
      </c>
      <c r="AH441" s="13">
        <v>58</v>
      </c>
      <c r="AI441" s="13">
        <v>132.5</v>
      </c>
      <c r="AJ441" s="13">
        <v>172.5</v>
      </c>
      <c r="AK441" s="13">
        <v>499688.4</v>
      </c>
      <c r="AL441" s="13">
        <v>90.5</v>
      </c>
      <c r="AM441" s="13">
        <v>106</v>
      </c>
      <c r="AN441" s="13">
        <v>83.5</v>
      </c>
      <c r="AO441" s="13">
        <v>91</v>
      </c>
      <c r="AP441" s="13">
        <v>63</v>
      </c>
      <c r="AQ441" s="13">
        <v>999869.8</v>
      </c>
      <c r="AR441" s="13">
        <v>1000000</v>
      </c>
      <c r="AS441" s="13">
        <v>130.19999999999999</v>
      </c>
      <c r="AT441" s="13">
        <v>0.01</v>
      </c>
    </row>
    <row r="442" spans="32:46" ht="15" thickBot="1" x14ac:dyDescent="0.35">
      <c r="AF442" s="12" t="s">
        <v>1050</v>
      </c>
      <c r="AG442" s="13">
        <v>499555.9</v>
      </c>
      <c r="AH442" s="13">
        <v>118</v>
      </c>
      <c r="AI442" s="13">
        <v>215.5</v>
      </c>
      <c r="AJ442" s="13">
        <v>205.5</v>
      </c>
      <c r="AK442" s="13">
        <v>499671.4</v>
      </c>
      <c r="AL442" s="13">
        <v>90.5</v>
      </c>
      <c r="AM442" s="13">
        <v>119</v>
      </c>
      <c r="AN442" s="13">
        <v>129.5</v>
      </c>
      <c r="AO442" s="13">
        <v>109</v>
      </c>
      <c r="AP442" s="13">
        <v>92</v>
      </c>
      <c r="AQ442" s="13">
        <v>1000306.2</v>
      </c>
      <c r="AR442" s="13">
        <v>1000000</v>
      </c>
      <c r="AS442" s="13">
        <v>-306.2</v>
      </c>
      <c r="AT442" s="13">
        <v>-0.03</v>
      </c>
    </row>
    <row r="443" spans="32:46" ht="15" thickBot="1" x14ac:dyDescent="0.35">
      <c r="AF443" s="12" t="s">
        <v>1051</v>
      </c>
      <c r="AG443" s="13">
        <v>499542.9</v>
      </c>
      <c r="AH443" s="13">
        <v>118</v>
      </c>
      <c r="AI443" s="13">
        <v>217.5</v>
      </c>
      <c r="AJ443" s="13">
        <v>153.5</v>
      </c>
      <c r="AK443" s="13">
        <v>499671.4</v>
      </c>
      <c r="AL443" s="13">
        <v>127.5</v>
      </c>
      <c r="AM443" s="13">
        <v>128</v>
      </c>
      <c r="AN443" s="13">
        <v>208.5</v>
      </c>
      <c r="AO443" s="13">
        <v>125</v>
      </c>
      <c r="AP443" s="13">
        <v>122</v>
      </c>
      <c r="AQ443" s="13">
        <v>1000414.2</v>
      </c>
      <c r="AR443" s="13">
        <v>1000000</v>
      </c>
      <c r="AS443" s="13">
        <v>-414.2</v>
      </c>
      <c r="AT443" s="13">
        <v>-0.04</v>
      </c>
    </row>
    <row r="444" spans="32:46" ht="15" thickBot="1" x14ac:dyDescent="0.35">
      <c r="AF444" s="12" t="s">
        <v>1052</v>
      </c>
      <c r="AG444" s="13">
        <v>499493.9</v>
      </c>
      <c r="AH444" s="13">
        <v>5</v>
      </c>
      <c r="AI444" s="13">
        <v>78</v>
      </c>
      <c r="AJ444" s="13">
        <v>153.5</v>
      </c>
      <c r="AK444" s="13">
        <v>499649.4</v>
      </c>
      <c r="AL444" s="13">
        <v>90.5</v>
      </c>
      <c r="AM444" s="13">
        <v>24</v>
      </c>
      <c r="AN444" s="13">
        <v>97.5</v>
      </c>
      <c r="AO444" s="13">
        <v>17</v>
      </c>
      <c r="AP444" s="13">
        <v>111</v>
      </c>
      <c r="AQ444" s="13">
        <v>999719.8</v>
      </c>
      <c r="AR444" s="13">
        <v>1000000</v>
      </c>
      <c r="AS444" s="13">
        <v>280.2</v>
      </c>
      <c r="AT444" s="13">
        <v>0.03</v>
      </c>
    </row>
    <row r="445" spans="32:46" ht="15" thickBot="1" x14ac:dyDescent="0.35">
      <c r="AF445" s="12" t="s">
        <v>1053</v>
      </c>
      <c r="AG445" s="13">
        <v>499555.9</v>
      </c>
      <c r="AH445" s="13">
        <v>58</v>
      </c>
      <c r="AI445" s="13">
        <v>147.5</v>
      </c>
      <c r="AJ445" s="13">
        <v>195.5</v>
      </c>
      <c r="AK445" s="13">
        <v>499671.4</v>
      </c>
      <c r="AL445" s="13">
        <v>90.5</v>
      </c>
      <c r="AM445" s="13">
        <v>119</v>
      </c>
      <c r="AN445" s="13">
        <v>83.5</v>
      </c>
      <c r="AO445" s="13">
        <v>117</v>
      </c>
      <c r="AP445" s="13">
        <v>34</v>
      </c>
      <c r="AQ445" s="13">
        <v>1000072.2</v>
      </c>
      <c r="AR445" s="13">
        <v>1000000</v>
      </c>
      <c r="AS445" s="13">
        <v>-72.2</v>
      </c>
      <c r="AT445" s="13">
        <v>-0.01</v>
      </c>
    </row>
    <row r="446" spans="32:46" ht="15" thickBot="1" x14ac:dyDescent="0.35">
      <c r="AF446" s="12" t="s">
        <v>1054</v>
      </c>
      <c r="AG446" s="13">
        <v>499542.9</v>
      </c>
      <c r="AH446" s="13">
        <v>5</v>
      </c>
      <c r="AI446" s="13">
        <v>132.5</v>
      </c>
      <c r="AJ446" s="13">
        <v>99.5</v>
      </c>
      <c r="AK446" s="13">
        <v>499624.4</v>
      </c>
      <c r="AL446" s="13">
        <v>208</v>
      </c>
      <c r="AM446" s="13">
        <v>119</v>
      </c>
      <c r="AN446" s="13">
        <v>129.5</v>
      </c>
      <c r="AO446" s="13">
        <v>91</v>
      </c>
      <c r="AP446" s="13">
        <v>34</v>
      </c>
      <c r="AQ446" s="13">
        <v>999985.8</v>
      </c>
      <c r="AR446" s="13">
        <v>1000000</v>
      </c>
      <c r="AS446" s="13">
        <v>14.2</v>
      </c>
      <c r="AT446" s="13">
        <v>0</v>
      </c>
    </row>
    <row r="447" spans="32:46" ht="15" thickBot="1" x14ac:dyDescent="0.35">
      <c r="AF447" s="12" t="s">
        <v>1055</v>
      </c>
      <c r="AG447" s="13">
        <v>499542.9</v>
      </c>
      <c r="AH447" s="13">
        <v>86</v>
      </c>
      <c r="AI447" s="13">
        <v>163.5</v>
      </c>
      <c r="AJ447" s="13">
        <v>153.5</v>
      </c>
      <c r="AK447" s="13">
        <v>499688.4</v>
      </c>
      <c r="AL447" s="13">
        <v>145.5</v>
      </c>
      <c r="AM447" s="13">
        <v>77</v>
      </c>
      <c r="AN447" s="13">
        <v>129.5</v>
      </c>
      <c r="AO447" s="13">
        <v>91</v>
      </c>
      <c r="AP447" s="13">
        <v>92</v>
      </c>
      <c r="AQ447" s="13">
        <v>1000169.2</v>
      </c>
      <c r="AR447" s="13">
        <v>1000000</v>
      </c>
      <c r="AS447" s="13">
        <v>-169.2</v>
      </c>
      <c r="AT447" s="13">
        <v>-0.02</v>
      </c>
    </row>
    <row r="448" spans="32:46" ht="15" thickBot="1" x14ac:dyDescent="0.35">
      <c r="AF448" s="12" t="s">
        <v>1056</v>
      </c>
      <c r="AG448" s="13">
        <v>499542.9</v>
      </c>
      <c r="AH448" s="13">
        <v>86</v>
      </c>
      <c r="AI448" s="13">
        <v>163.5</v>
      </c>
      <c r="AJ448" s="13">
        <v>195.5</v>
      </c>
      <c r="AK448" s="13">
        <v>499688.4</v>
      </c>
      <c r="AL448" s="13">
        <v>103.5</v>
      </c>
      <c r="AM448" s="13">
        <v>77</v>
      </c>
      <c r="AN448" s="13">
        <v>157.5</v>
      </c>
      <c r="AO448" s="13">
        <v>91</v>
      </c>
      <c r="AP448" s="13">
        <v>111</v>
      </c>
      <c r="AQ448" s="13">
        <v>1000216.2</v>
      </c>
      <c r="AR448" s="13">
        <v>1000000</v>
      </c>
      <c r="AS448" s="13">
        <v>-216.2</v>
      </c>
      <c r="AT448" s="13">
        <v>-0.02</v>
      </c>
    </row>
    <row r="449" spans="32:46" ht="15" thickBot="1" x14ac:dyDescent="0.35">
      <c r="AF449" s="12" t="s">
        <v>1057</v>
      </c>
      <c r="AG449" s="13">
        <v>499476.9</v>
      </c>
      <c r="AH449" s="13">
        <v>86</v>
      </c>
      <c r="AI449" s="13">
        <v>209.5</v>
      </c>
      <c r="AJ449" s="13">
        <v>113.5</v>
      </c>
      <c r="AK449" s="13">
        <v>499592.4</v>
      </c>
      <c r="AL449" s="13">
        <v>400</v>
      </c>
      <c r="AM449" s="13">
        <v>77</v>
      </c>
      <c r="AN449" s="13">
        <v>97.5</v>
      </c>
      <c r="AO449" s="13">
        <v>44</v>
      </c>
      <c r="AP449" s="13">
        <v>122</v>
      </c>
      <c r="AQ449" s="13">
        <v>1000218.7</v>
      </c>
      <c r="AR449" s="13">
        <v>1000000</v>
      </c>
      <c r="AS449" s="13">
        <v>-218.7</v>
      </c>
      <c r="AT449" s="13">
        <v>-0.02</v>
      </c>
    </row>
    <row r="450" spans="32:46" ht="15" thickBot="1" x14ac:dyDescent="0.35">
      <c r="AF450" s="12" t="s">
        <v>1058</v>
      </c>
      <c r="AG450" s="13">
        <v>499476.9</v>
      </c>
      <c r="AH450" s="13">
        <v>58</v>
      </c>
      <c r="AI450" s="13">
        <v>147.5</v>
      </c>
      <c r="AJ450" s="13">
        <v>113.5</v>
      </c>
      <c r="AK450" s="13">
        <v>499649.4</v>
      </c>
      <c r="AL450" s="13">
        <v>137.5</v>
      </c>
      <c r="AM450" s="13">
        <v>119</v>
      </c>
      <c r="AN450" s="13">
        <v>97.5</v>
      </c>
      <c r="AO450" s="13">
        <v>109</v>
      </c>
      <c r="AP450" s="13">
        <v>92</v>
      </c>
      <c r="AQ450" s="13">
        <v>1000000.3</v>
      </c>
      <c r="AR450" s="13">
        <v>1000000</v>
      </c>
      <c r="AS450" s="13">
        <v>-0.3</v>
      </c>
      <c r="AT450" s="13">
        <v>0</v>
      </c>
    </row>
    <row r="451" spans="32:46" ht="15" thickBot="1" x14ac:dyDescent="0.35">
      <c r="AF451" s="12" t="s">
        <v>1059</v>
      </c>
      <c r="AG451" s="13">
        <v>499542.9</v>
      </c>
      <c r="AH451" s="13">
        <v>14</v>
      </c>
      <c r="AI451" s="13">
        <v>100.5</v>
      </c>
      <c r="AJ451" s="13">
        <v>113.5</v>
      </c>
      <c r="AK451" s="13">
        <v>499624.4</v>
      </c>
      <c r="AL451" s="13">
        <v>4</v>
      </c>
      <c r="AM451" s="13">
        <v>94</v>
      </c>
      <c r="AN451" s="13">
        <v>58.5</v>
      </c>
      <c r="AO451" s="13">
        <v>44</v>
      </c>
      <c r="AP451" s="13">
        <v>34</v>
      </c>
      <c r="AQ451" s="13">
        <v>999629.8</v>
      </c>
      <c r="AR451" s="13">
        <v>1000000</v>
      </c>
      <c r="AS451" s="13">
        <v>370.2</v>
      </c>
      <c r="AT451" s="13">
        <v>0.04</v>
      </c>
    </row>
    <row r="452" spans="32:46" ht="15" thickBot="1" x14ac:dyDescent="0.35">
      <c r="AF452" s="12" t="s">
        <v>1060</v>
      </c>
      <c r="AG452" s="13">
        <v>499612.9</v>
      </c>
      <c r="AH452" s="13">
        <v>58</v>
      </c>
      <c r="AI452" s="13">
        <v>121.5</v>
      </c>
      <c r="AJ452" s="13">
        <v>245</v>
      </c>
      <c r="AK452" s="13">
        <v>499688.4</v>
      </c>
      <c r="AL452" s="13">
        <v>7</v>
      </c>
      <c r="AM452" s="13">
        <v>17</v>
      </c>
      <c r="AN452" s="13">
        <v>97.5</v>
      </c>
      <c r="AO452" s="13">
        <v>44</v>
      </c>
      <c r="AP452" s="13">
        <v>63</v>
      </c>
      <c r="AQ452" s="13">
        <v>999954.3</v>
      </c>
      <c r="AR452" s="13">
        <v>1000000</v>
      </c>
      <c r="AS452" s="13">
        <v>45.7</v>
      </c>
      <c r="AT452" s="13">
        <v>0</v>
      </c>
    </row>
    <row r="453" spans="32:46" ht="15" thickBot="1" x14ac:dyDescent="0.35">
      <c r="AF453" s="12" t="s">
        <v>1061</v>
      </c>
      <c r="AG453" s="13">
        <v>499378.4</v>
      </c>
      <c r="AH453" s="13">
        <v>29</v>
      </c>
      <c r="AI453" s="13">
        <v>97.5</v>
      </c>
      <c r="AJ453" s="13">
        <v>131.5</v>
      </c>
      <c r="AK453" s="13">
        <v>499719.4</v>
      </c>
      <c r="AL453" s="13">
        <v>1</v>
      </c>
      <c r="AM453" s="13">
        <v>17</v>
      </c>
      <c r="AN453" s="13">
        <v>58.5</v>
      </c>
      <c r="AO453" s="13">
        <v>9</v>
      </c>
      <c r="AP453" s="13">
        <v>92</v>
      </c>
      <c r="AQ453" s="13">
        <v>999533.3</v>
      </c>
      <c r="AR453" s="13">
        <v>1000000</v>
      </c>
      <c r="AS453" s="13">
        <v>466.7</v>
      </c>
      <c r="AT453" s="13">
        <v>0.05</v>
      </c>
    </row>
    <row r="454" spans="32:46" ht="15" thickBot="1" x14ac:dyDescent="0.35">
      <c r="AF454" s="12" t="s">
        <v>1062</v>
      </c>
      <c r="AG454" s="13">
        <v>499476.9</v>
      </c>
      <c r="AH454" s="13">
        <v>58</v>
      </c>
      <c r="AI454" s="13">
        <v>132.5</v>
      </c>
      <c r="AJ454" s="13">
        <v>131.5</v>
      </c>
      <c r="AK454" s="13">
        <v>499649.4</v>
      </c>
      <c r="AL454" s="13">
        <v>90.5</v>
      </c>
      <c r="AM454" s="13">
        <v>24</v>
      </c>
      <c r="AN454" s="13">
        <v>148.5</v>
      </c>
      <c r="AO454" s="13">
        <v>9</v>
      </c>
      <c r="AP454" s="13">
        <v>63</v>
      </c>
      <c r="AQ454" s="13">
        <v>999783.3</v>
      </c>
      <c r="AR454" s="13">
        <v>1000000</v>
      </c>
      <c r="AS454" s="13">
        <v>216.7</v>
      </c>
      <c r="AT454" s="13">
        <v>0.02</v>
      </c>
    </row>
    <row r="455" spans="32:46" ht="15" thickBot="1" x14ac:dyDescent="0.35">
      <c r="AF455" s="12" t="s">
        <v>1063</v>
      </c>
      <c r="AG455" s="13">
        <v>499542.9</v>
      </c>
      <c r="AH455" s="13">
        <v>58</v>
      </c>
      <c r="AI455" s="13">
        <v>147.5</v>
      </c>
      <c r="AJ455" s="13">
        <v>131.5</v>
      </c>
      <c r="AK455" s="13">
        <v>499671.4</v>
      </c>
      <c r="AL455" s="13">
        <v>185</v>
      </c>
      <c r="AM455" s="13">
        <v>94</v>
      </c>
      <c r="AN455" s="13">
        <v>129.5</v>
      </c>
      <c r="AO455" s="13">
        <v>91</v>
      </c>
      <c r="AP455" s="13">
        <v>92</v>
      </c>
      <c r="AQ455" s="13">
        <v>1000142.7</v>
      </c>
      <c r="AR455" s="13">
        <v>1000000</v>
      </c>
      <c r="AS455" s="13">
        <v>-142.69999999999999</v>
      </c>
      <c r="AT455" s="13">
        <v>-0.01</v>
      </c>
    </row>
    <row r="456" spans="32:46" ht="15" thickBot="1" x14ac:dyDescent="0.35">
      <c r="AF456" s="12" t="s">
        <v>1064</v>
      </c>
      <c r="AG456" s="13">
        <v>499519.9</v>
      </c>
      <c r="AH456" s="13">
        <v>86</v>
      </c>
      <c r="AI456" s="13">
        <v>209.5</v>
      </c>
      <c r="AJ456" s="13">
        <v>113.5</v>
      </c>
      <c r="AK456" s="13">
        <v>499603.4</v>
      </c>
      <c r="AL456" s="13">
        <v>127.5</v>
      </c>
      <c r="AM456" s="13">
        <v>106</v>
      </c>
      <c r="AN456" s="13">
        <v>157.5</v>
      </c>
      <c r="AO456" s="13">
        <v>91</v>
      </c>
      <c r="AP456" s="13">
        <v>184.5</v>
      </c>
      <c r="AQ456" s="13">
        <v>1000198.7</v>
      </c>
      <c r="AR456" s="13">
        <v>1000000</v>
      </c>
      <c r="AS456" s="13">
        <v>-198.7</v>
      </c>
      <c r="AT456" s="13">
        <v>-0.02</v>
      </c>
    </row>
    <row r="457" spans="32:46" ht="15" thickBot="1" x14ac:dyDescent="0.35">
      <c r="AF457" s="12" t="s">
        <v>1065</v>
      </c>
      <c r="AG457" s="13">
        <v>499476.9</v>
      </c>
      <c r="AH457" s="13">
        <v>86</v>
      </c>
      <c r="AI457" s="13">
        <v>163.5</v>
      </c>
      <c r="AJ457" s="13">
        <v>205.5</v>
      </c>
      <c r="AK457" s="13">
        <v>499603.4</v>
      </c>
      <c r="AL457" s="13">
        <v>48.5</v>
      </c>
      <c r="AM457" s="13">
        <v>52</v>
      </c>
      <c r="AN457" s="13">
        <v>129.5</v>
      </c>
      <c r="AO457" s="13">
        <v>9</v>
      </c>
      <c r="AP457" s="13">
        <v>63</v>
      </c>
      <c r="AQ457" s="13">
        <v>999837.3</v>
      </c>
      <c r="AR457" s="13">
        <v>1000000</v>
      </c>
      <c r="AS457" s="13">
        <v>162.69999999999999</v>
      </c>
      <c r="AT457" s="13">
        <v>0.02</v>
      </c>
    </row>
    <row r="458" spans="32:46" ht="15" thickBot="1" x14ac:dyDescent="0.35">
      <c r="AF458" s="12" t="s">
        <v>1066</v>
      </c>
      <c r="AG458" s="13">
        <v>499384.4</v>
      </c>
      <c r="AH458" s="13">
        <v>58</v>
      </c>
      <c r="AI458" s="13">
        <v>178.5</v>
      </c>
      <c r="AJ458" s="13">
        <v>113.5</v>
      </c>
      <c r="AK458" s="13">
        <v>499649.4</v>
      </c>
      <c r="AL458" s="13">
        <v>103.5</v>
      </c>
      <c r="AM458" s="13">
        <v>119</v>
      </c>
      <c r="AN458" s="13">
        <v>83.5</v>
      </c>
      <c r="AO458" s="13">
        <v>17</v>
      </c>
      <c r="AP458" s="13">
        <v>34</v>
      </c>
      <c r="AQ458" s="13">
        <v>999740.8</v>
      </c>
      <c r="AR458" s="13">
        <v>1000000</v>
      </c>
      <c r="AS458" s="13">
        <v>259.2</v>
      </c>
      <c r="AT458" s="13">
        <v>0.03</v>
      </c>
    </row>
    <row r="459" spans="32:46" ht="15" thickBot="1" x14ac:dyDescent="0.35">
      <c r="AF459" s="12" t="s">
        <v>1067</v>
      </c>
      <c r="AG459" s="13">
        <v>499612.9</v>
      </c>
      <c r="AH459" s="13">
        <v>86</v>
      </c>
      <c r="AI459" s="13">
        <v>132.5</v>
      </c>
      <c r="AJ459" s="13">
        <v>172.5</v>
      </c>
      <c r="AK459" s="13">
        <v>499708.4</v>
      </c>
      <c r="AL459" s="13">
        <v>185</v>
      </c>
      <c r="AM459" s="13">
        <v>52</v>
      </c>
      <c r="AN459" s="13">
        <v>129.5</v>
      </c>
      <c r="AO459" s="13">
        <v>91</v>
      </c>
      <c r="AP459" s="13">
        <v>34</v>
      </c>
      <c r="AQ459" s="13">
        <v>1000203.7</v>
      </c>
      <c r="AR459" s="13">
        <v>1000000</v>
      </c>
      <c r="AS459" s="13">
        <v>-203.7</v>
      </c>
      <c r="AT459" s="13">
        <v>-0.02</v>
      </c>
    </row>
    <row r="460" spans="32:46" ht="15" thickBot="1" x14ac:dyDescent="0.35">
      <c r="AF460" s="12" t="s">
        <v>1068</v>
      </c>
      <c r="AG460" s="13">
        <v>499574.9</v>
      </c>
      <c r="AH460" s="13">
        <v>107</v>
      </c>
      <c r="AI460" s="13">
        <v>163.5</v>
      </c>
      <c r="AJ460" s="13">
        <v>195.5</v>
      </c>
      <c r="AK460" s="13">
        <v>499688.4</v>
      </c>
      <c r="AL460" s="13">
        <v>145.5</v>
      </c>
      <c r="AM460" s="13">
        <v>119</v>
      </c>
      <c r="AN460" s="13">
        <v>129.5</v>
      </c>
      <c r="AO460" s="13">
        <v>117</v>
      </c>
      <c r="AP460" s="13">
        <v>34</v>
      </c>
      <c r="AQ460" s="13">
        <v>1000274.2</v>
      </c>
      <c r="AR460" s="13">
        <v>1000000</v>
      </c>
      <c r="AS460" s="13">
        <v>-274.2</v>
      </c>
      <c r="AT460" s="13">
        <v>-0.03</v>
      </c>
    </row>
    <row r="461" spans="32:46" ht="15" thickBot="1" x14ac:dyDescent="0.35">
      <c r="AF461" s="12" t="s">
        <v>1069</v>
      </c>
      <c r="AG461" s="13">
        <v>499542.9</v>
      </c>
      <c r="AH461" s="13">
        <v>118</v>
      </c>
      <c r="AI461" s="13">
        <v>205.5</v>
      </c>
      <c r="AJ461" s="13">
        <v>205.5</v>
      </c>
      <c r="AK461" s="13">
        <v>499671.4</v>
      </c>
      <c r="AL461" s="13">
        <v>127.5</v>
      </c>
      <c r="AM461" s="13">
        <v>77</v>
      </c>
      <c r="AN461" s="13">
        <v>148.5</v>
      </c>
      <c r="AO461" s="13">
        <v>91</v>
      </c>
      <c r="AP461" s="13">
        <v>111</v>
      </c>
      <c r="AQ461" s="13">
        <v>1000298.2</v>
      </c>
      <c r="AR461" s="13">
        <v>1000000</v>
      </c>
      <c r="AS461" s="13">
        <v>-298.2</v>
      </c>
      <c r="AT461" s="13">
        <v>-0.03</v>
      </c>
    </row>
    <row r="462" spans="32:46" ht="15" thickBot="1" x14ac:dyDescent="0.35">
      <c r="AF462" s="12" t="s">
        <v>1070</v>
      </c>
      <c r="AG462" s="13">
        <v>499542.9</v>
      </c>
      <c r="AH462" s="13">
        <v>58</v>
      </c>
      <c r="AI462" s="13">
        <v>132.5</v>
      </c>
      <c r="AJ462" s="13">
        <v>172.5</v>
      </c>
      <c r="AK462" s="13">
        <v>499688.4</v>
      </c>
      <c r="AL462" s="13">
        <v>127.5</v>
      </c>
      <c r="AM462" s="13">
        <v>24</v>
      </c>
      <c r="AN462" s="13">
        <v>148.5</v>
      </c>
      <c r="AO462" s="13">
        <v>61</v>
      </c>
      <c r="AP462" s="13">
        <v>92</v>
      </c>
      <c r="AQ462" s="13">
        <v>1000047.2</v>
      </c>
      <c r="AR462" s="13">
        <v>1000000</v>
      </c>
      <c r="AS462" s="13">
        <v>-47.2</v>
      </c>
      <c r="AT462" s="13">
        <v>0</v>
      </c>
    </row>
    <row r="463" spans="32:46" ht="15" thickBot="1" x14ac:dyDescent="0.35">
      <c r="AF463" s="12" t="s">
        <v>1071</v>
      </c>
      <c r="AG463" s="13">
        <v>499519.9</v>
      </c>
      <c r="AH463" s="13">
        <v>14</v>
      </c>
      <c r="AI463" s="13">
        <v>97.5</v>
      </c>
      <c r="AJ463" s="13">
        <v>153.5</v>
      </c>
      <c r="AK463" s="13">
        <v>499603.4</v>
      </c>
      <c r="AL463" s="13">
        <v>127.5</v>
      </c>
      <c r="AM463" s="13">
        <v>24</v>
      </c>
      <c r="AN463" s="13">
        <v>129.5</v>
      </c>
      <c r="AO463" s="13">
        <v>61</v>
      </c>
      <c r="AP463" s="13">
        <v>63</v>
      </c>
      <c r="AQ463" s="13">
        <v>999793.3</v>
      </c>
      <c r="AR463" s="13">
        <v>1000000</v>
      </c>
      <c r="AS463" s="13">
        <v>206.7</v>
      </c>
      <c r="AT463" s="13">
        <v>0.02</v>
      </c>
    </row>
    <row r="464" spans="32:46" ht="15" thickBot="1" x14ac:dyDescent="0.35">
      <c r="AF464" s="12" t="s">
        <v>1072</v>
      </c>
      <c r="AG464" s="13">
        <v>499612.9</v>
      </c>
      <c r="AH464" s="13">
        <v>86</v>
      </c>
      <c r="AI464" s="13">
        <v>147.5</v>
      </c>
      <c r="AJ464" s="13">
        <v>245</v>
      </c>
      <c r="AK464" s="13">
        <v>499671.4</v>
      </c>
      <c r="AL464" s="13">
        <v>127.5</v>
      </c>
      <c r="AM464" s="13">
        <v>94</v>
      </c>
      <c r="AN464" s="13">
        <v>83.5</v>
      </c>
      <c r="AO464" s="13">
        <v>109</v>
      </c>
      <c r="AP464" s="13">
        <v>92</v>
      </c>
      <c r="AQ464" s="13">
        <v>1000268.7</v>
      </c>
      <c r="AR464" s="13">
        <v>1000000</v>
      </c>
      <c r="AS464" s="13">
        <v>-268.7</v>
      </c>
      <c r="AT464" s="13">
        <v>-0.03</v>
      </c>
    </row>
    <row r="465" spans="32:46" ht="15" thickBot="1" x14ac:dyDescent="0.35">
      <c r="AF465" s="12" t="s">
        <v>1073</v>
      </c>
      <c r="AG465" s="13">
        <v>499493.9</v>
      </c>
      <c r="AH465" s="13">
        <v>118</v>
      </c>
      <c r="AI465" s="13">
        <v>121.5</v>
      </c>
      <c r="AJ465" s="13">
        <v>195.5</v>
      </c>
      <c r="AK465" s="13">
        <v>499649.4</v>
      </c>
      <c r="AL465" s="13">
        <v>57.5</v>
      </c>
      <c r="AM465" s="13">
        <v>40</v>
      </c>
      <c r="AN465" s="13">
        <v>129.5</v>
      </c>
      <c r="AO465" s="13">
        <v>44</v>
      </c>
      <c r="AP465" s="13">
        <v>63</v>
      </c>
      <c r="AQ465" s="13">
        <v>999912.3</v>
      </c>
      <c r="AR465" s="13">
        <v>1000000</v>
      </c>
      <c r="AS465" s="13">
        <v>87.7</v>
      </c>
      <c r="AT465" s="13">
        <v>0.01</v>
      </c>
    </row>
    <row r="466" spans="32:46" ht="15" thickBot="1" x14ac:dyDescent="0.35">
      <c r="AF466" s="12" t="s">
        <v>1074</v>
      </c>
      <c r="AG466" s="13">
        <v>499542.9</v>
      </c>
      <c r="AH466" s="13">
        <v>58</v>
      </c>
      <c r="AI466" s="13">
        <v>97.5</v>
      </c>
      <c r="AJ466" s="13">
        <v>172.5</v>
      </c>
      <c r="AK466" s="13">
        <v>499649.4</v>
      </c>
      <c r="AL466" s="13">
        <v>103.5</v>
      </c>
      <c r="AM466" s="13">
        <v>3</v>
      </c>
      <c r="AN466" s="13">
        <v>83.5</v>
      </c>
      <c r="AO466" s="13">
        <v>61</v>
      </c>
      <c r="AP466" s="13">
        <v>92</v>
      </c>
      <c r="AQ466" s="13">
        <v>999863.3</v>
      </c>
      <c r="AR466" s="13">
        <v>1000000</v>
      </c>
      <c r="AS466" s="13">
        <v>136.69999999999999</v>
      </c>
      <c r="AT466" s="13">
        <v>0.01</v>
      </c>
    </row>
    <row r="467" spans="32:46" ht="15" thickBot="1" x14ac:dyDescent="0.35">
      <c r="AF467" s="12" t="s">
        <v>1075</v>
      </c>
      <c r="AG467" s="13">
        <v>499519.9</v>
      </c>
      <c r="AH467" s="13">
        <v>125</v>
      </c>
      <c r="AI467" s="13">
        <v>205.5</v>
      </c>
      <c r="AJ467" s="13">
        <v>131.5</v>
      </c>
      <c r="AK467" s="13">
        <v>499671.4</v>
      </c>
      <c r="AL467" s="13">
        <v>137.5</v>
      </c>
      <c r="AM467" s="13">
        <v>40</v>
      </c>
      <c r="AN467" s="13">
        <v>129.5</v>
      </c>
      <c r="AO467" s="13">
        <v>44</v>
      </c>
      <c r="AP467" s="13">
        <v>92</v>
      </c>
      <c r="AQ467" s="13">
        <v>1000096.2</v>
      </c>
      <c r="AR467" s="13">
        <v>1000000</v>
      </c>
      <c r="AS467" s="13">
        <v>-96.2</v>
      </c>
      <c r="AT467" s="13">
        <v>-0.01</v>
      </c>
    </row>
    <row r="468" spans="32:46" ht="15" thickBot="1" x14ac:dyDescent="0.35">
      <c r="AF468" s="12" t="s">
        <v>1076</v>
      </c>
      <c r="AG468" s="13">
        <v>499542.9</v>
      </c>
      <c r="AH468" s="13">
        <v>14</v>
      </c>
      <c r="AI468" s="13">
        <v>147.5</v>
      </c>
      <c r="AJ468" s="13">
        <v>131.5</v>
      </c>
      <c r="AK468" s="13">
        <v>499624.4</v>
      </c>
      <c r="AL468" s="13">
        <v>90.5</v>
      </c>
      <c r="AM468" s="13">
        <v>40</v>
      </c>
      <c r="AN468" s="13">
        <v>129.5</v>
      </c>
      <c r="AO468" s="13">
        <v>44</v>
      </c>
      <c r="AP468" s="13">
        <v>34</v>
      </c>
      <c r="AQ468" s="13">
        <v>999798.3</v>
      </c>
      <c r="AR468" s="13">
        <v>1000000</v>
      </c>
      <c r="AS468" s="13">
        <v>201.7</v>
      </c>
      <c r="AT468" s="13">
        <v>0.02</v>
      </c>
    </row>
    <row r="469" spans="32:46" ht="15" thickBot="1" x14ac:dyDescent="0.35">
      <c r="AF469" s="12" t="s">
        <v>1077</v>
      </c>
      <c r="AG469" s="13">
        <v>499384.4</v>
      </c>
      <c r="AH469" s="13">
        <v>107</v>
      </c>
      <c r="AI469" s="13">
        <v>178.5</v>
      </c>
      <c r="AJ469" s="13">
        <v>153.5</v>
      </c>
      <c r="AK469" s="13">
        <v>499603.4</v>
      </c>
      <c r="AL469" s="13">
        <v>7</v>
      </c>
      <c r="AM469" s="13">
        <v>52</v>
      </c>
      <c r="AN469" s="13">
        <v>129.5</v>
      </c>
      <c r="AO469" s="13">
        <v>61</v>
      </c>
      <c r="AP469" s="13">
        <v>34</v>
      </c>
      <c r="AQ469" s="13">
        <v>999710.3</v>
      </c>
      <c r="AR469" s="13">
        <v>1000000</v>
      </c>
      <c r="AS469" s="13">
        <v>289.7</v>
      </c>
      <c r="AT469" s="13">
        <v>0.03</v>
      </c>
    </row>
    <row r="470" spans="32:46" ht="15" thickBot="1" x14ac:dyDescent="0.35">
      <c r="AF470" s="12" t="s">
        <v>1078</v>
      </c>
      <c r="AG470" s="13">
        <v>499574.9</v>
      </c>
      <c r="AH470" s="13">
        <v>86</v>
      </c>
      <c r="AI470" s="13">
        <v>97.5</v>
      </c>
      <c r="AJ470" s="13">
        <v>195.5</v>
      </c>
      <c r="AK470" s="13">
        <v>499700.4</v>
      </c>
      <c r="AL470" s="13">
        <v>90.5</v>
      </c>
      <c r="AM470" s="13">
        <v>40</v>
      </c>
      <c r="AN470" s="13">
        <v>97.5</v>
      </c>
      <c r="AO470" s="13">
        <v>44</v>
      </c>
      <c r="AP470" s="13">
        <v>63</v>
      </c>
      <c r="AQ470" s="13">
        <v>999989.3</v>
      </c>
      <c r="AR470" s="13">
        <v>1000000</v>
      </c>
      <c r="AS470" s="13">
        <v>10.7</v>
      </c>
      <c r="AT470" s="13">
        <v>0</v>
      </c>
    </row>
    <row r="471" spans="32:46" ht="15" thickBot="1" x14ac:dyDescent="0.35">
      <c r="AF471" s="12" t="s">
        <v>1079</v>
      </c>
      <c r="AG471" s="13">
        <v>499493.9</v>
      </c>
      <c r="AH471" s="13">
        <v>29</v>
      </c>
      <c r="AI471" s="13">
        <v>121.5</v>
      </c>
      <c r="AJ471" s="13">
        <v>245</v>
      </c>
      <c r="AK471" s="13">
        <v>499624.4</v>
      </c>
      <c r="AL471" s="13">
        <v>127.5</v>
      </c>
      <c r="AM471" s="13">
        <v>106</v>
      </c>
      <c r="AN471" s="13">
        <v>148.5</v>
      </c>
      <c r="AO471" s="13">
        <v>91</v>
      </c>
      <c r="AP471" s="13">
        <v>34</v>
      </c>
      <c r="AQ471" s="13">
        <v>1000020.7</v>
      </c>
      <c r="AR471" s="13">
        <v>1000000</v>
      </c>
      <c r="AS471" s="13">
        <v>-20.7</v>
      </c>
      <c r="AT471" s="13">
        <v>0</v>
      </c>
    </row>
    <row r="472" spans="32:46" ht="15" thickBot="1" x14ac:dyDescent="0.35">
      <c r="AF472" s="12" t="s">
        <v>1080</v>
      </c>
      <c r="AG472" s="13">
        <v>499555.9</v>
      </c>
      <c r="AH472" s="13">
        <v>86</v>
      </c>
      <c r="AI472" s="13">
        <v>147.5</v>
      </c>
      <c r="AJ472" s="13">
        <v>153.5</v>
      </c>
      <c r="AK472" s="13">
        <v>499671.4</v>
      </c>
      <c r="AL472" s="13">
        <v>137.5</v>
      </c>
      <c r="AM472" s="13">
        <v>77</v>
      </c>
      <c r="AN472" s="13">
        <v>97.5</v>
      </c>
      <c r="AO472" s="13">
        <v>44</v>
      </c>
      <c r="AP472" s="13">
        <v>111</v>
      </c>
      <c r="AQ472" s="13">
        <v>1000081.2</v>
      </c>
      <c r="AR472" s="13">
        <v>1000000</v>
      </c>
      <c r="AS472" s="13">
        <v>-81.2</v>
      </c>
      <c r="AT472" s="13">
        <v>-0.01</v>
      </c>
    </row>
    <row r="473" spans="32:46" ht="15" thickBot="1" x14ac:dyDescent="0.35">
      <c r="AF473" s="12" t="s">
        <v>1081</v>
      </c>
      <c r="AG473" s="13">
        <v>499519.9</v>
      </c>
      <c r="AH473" s="13">
        <v>86</v>
      </c>
      <c r="AI473" s="13">
        <v>178.5</v>
      </c>
      <c r="AJ473" s="13">
        <v>153.5</v>
      </c>
      <c r="AK473" s="13">
        <v>499624.4</v>
      </c>
      <c r="AL473" s="13">
        <v>127.5</v>
      </c>
      <c r="AM473" s="13">
        <v>94</v>
      </c>
      <c r="AN473" s="13">
        <v>148.5</v>
      </c>
      <c r="AO473" s="13">
        <v>91</v>
      </c>
      <c r="AP473" s="13">
        <v>92</v>
      </c>
      <c r="AQ473" s="13">
        <v>1000115.2</v>
      </c>
      <c r="AR473" s="13">
        <v>1000000</v>
      </c>
      <c r="AS473" s="13">
        <v>-115.2</v>
      </c>
      <c r="AT473" s="13">
        <v>-0.01</v>
      </c>
    </row>
    <row r="474" spans="32:46" ht="15" thickBot="1" x14ac:dyDescent="0.35">
      <c r="AF474" s="12" t="s">
        <v>1082</v>
      </c>
      <c r="AG474" s="13">
        <v>499555.9</v>
      </c>
      <c r="AH474" s="13">
        <v>107</v>
      </c>
      <c r="AI474" s="13">
        <v>163.5</v>
      </c>
      <c r="AJ474" s="13">
        <v>172.5</v>
      </c>
      <c r="AK474" s="13">
        <v>499708.4</v>
      </c>
      <c r="AL474" s="13">
        <v>185</v>
      </c>
      <c r="AM474" s="13">
        <v>106</v>
      </c>
      <c r="AN474" s="13">
        <v>129.5</v>
      </c>
      <c r="AO474" s="13">
        <v>109</v>
      </c>
      <c r="AP474" s="13">
        <v>34</v>
      </c>
      <c r="AQ474" s="13">
        <v>1000270.7</v>
      </c>
      <c r="AR474" s="13">
        <v>1000000</v>
      </c>
      <c r="AS474" s="13">
        <v>-270.7</v>
      </c>
      <c r="AT474" s="13">
        <v>-0.03</v>
      </c>
    </row>
    <row r="475" spans="32:46" ht="15" thickBot="1" x14ac:dyDescent="0.35">
      <c r="AF475" s="12" t="s">
        <v>1083</v>
      </c>
      <c r="AG475" s="13">
        <v>499542.9</v>
      </c>
      <c r="AH475" s="13">
        <v>29</v>
      </c>
      <c r="AI475" s="13">
        <v>78</v>
      </c>
      <c r="AJ475" s="13">
        <v>0</v>
      </c>
      <c r="AK475" s="13">
        <v>499624.4</v>
      </c>
      <c r="AL475" s="13">
        <v>73.5</v>
      </c>
      <c r="AM475" s="13">
        <v>40</v>
      </c>
      <c r="AN475" s="13">
        <v>58.5</v>
      </c>
      <c r="AO475" s="13">
        <v>44</v>
      </c>
      <c r="AP475" s="13">
        <v>34</v>
      </c>
      <c r="AQ475" s="13">
        <v>999524.3</v>
      </c>
      <c r="AR475" s="13">
        <v>1000000</v>
      </c>
      <c r="AS475" s="13">
        <v>475.7</v>
      </c>
      <c r="AT475" s="13">
        <v>0.05</v>
      </c>
    </row>
    <row r="476" spans="32:46" ht="15" thickBot="1" x14ac:dyDescent="0.35">
      <c r="AF476" s="12" t="s">
        <v>1084</v>
      </c>
      <c r="AG476" s="13">
        <v>499542.9</v>
      </c>
      <c r="AH476" s="13">
        <v>29</v>
      </c>
      <c r="AI476" s="13">
        <v>178.5</v>
      </c>
      <c r="AJ476" s="13">
        <v>131.5</v>
      </c>
      <c r="AK476" s="13">
        <v>499700.4</v>
      </c>
      <c r="AL476" s="13">
        <v>73.5</v>
      </c>
      <c r="AM476" s="13">
        <v>77</v>
      </c>
      <c r="AN476" s="13">
        <v>129.5</v>
      </c>
      <c r="AO476" s="13">
        <v>61</v>
      </c>
      <c r="AP476" s="13">
        <v>34</v>
      </c>
      <c r="AQ476" s="13">
        <v>999957.3</v>
      </c>
      <c r="AR476" s="13">
        <v>1000000</v>
      </c>
      <c r="AS476" s="13">
        <v>42.7</v>
      </c>
      <c r="AT476" s="13">
        <v>0</v>
      </c>
    </row>
    <row r="477" spans="32:46" ht="15" thickBot="1" x14ac:dyDescent="0.35">
      <c r="AF477" s="12" t="s">
        <v>1085</v>
      </c>
      <c r="AG477" s="13">
        <v>499542.9</v>
      </c>
      <c r="AH477" s="13">
        <v>86</v>
      </c>
      <c r="AI477" s="13">
        <v>132.5</v>
      </c>
      <c r="AJ477" s="13">
        <v>5</v>
      </c>
      <c r="AK477" s="13">
        <v>499592.4</v>
      </c>
      <c r="AL477" s="13">
        <v>137.5</v>
      </c>
      <c r="AM477" s="13">
        <v>119</v>
      </c>
      <c r="AN477" s="13">
        <v>83.5</v>
      </c>
      <c r="AO477" s="13">
        <v>117</v>
      </c>
      <c r="AP477" s="13">
        <v>63</v>
      </c>
      <c r="AQ477" s="13">
        <v>999878.8</v>
      </c>
      <c r="AR477" s="13">
        <v>1000000</v>
      </c>
      <c r="AS477" s="13">
        <v>121.2</v>
      </c>
      <c r="AT477" s="13">
        <v>0.01</v>
      </c>
    </row>
    <row r="478" spans="32:46" ht="15" thickBot="1" x14ac:dyDescent="0.35">
      <c r="AF478" s="12" t="s">
        <v>1086</v>
      </c>
      <c r="AG478" s="13">
        <v>499519.9</v>
      </c>
      <c r="AH478" s="13">
        <v>58</v>
      </c>
      <c r="AI478" s="13">
        <v>97.5</v>
      </c>
      <c r="AJ478" s="13">
        <v>195.5</v>
      </c>
      <c r="AK478" s="13">
        <v>499688.4</v>
      </c>
      <c r="AL478" s="13">
        <v>53.5</v>
      </c>
      <c r="AM478" s="13">
        <v>52</v>
      </c>
      <c r="AN478" s="13">
        <v>26</v>
      </c>
      <c r="AO478" s="13">
        <v>9</v>
      </c>
      <c r="AP478" s="13">
        <v>92</v>
      </c>
      <c r="AQ478" s="13">
        <v>999791.8</v>
      </c>
      <c r="AR478" s="13">
        <v>1000000</v>
      </c>
      <c r="AS478" s="13">
        <v>208.2</v>
      </c>
      <c r="AT478" s="13">
        <v>0.02</v>
      </c>
    </row>
    <row r="479" spans="32:46" ht="15" thickBot="1" x14ac:dyDescent="0.35">
      <c r="AF479" s="12" t="s">
        <v>1087</v>
      </c>
      <c r="AG479" s="13">
        <v>499476.9</v>
      </c>
      <c r="AH479" s="13">
        <v>107</v>
      </c>
      <c r="AI479" s="13">
        <v>147.5</v>
      </c>
      <c r="AJ479" s="13">
        <v>172.5</v>
      </c>
      <c r="AK479" s="13">
        <v>499671.4</v>
      </c>
      <c r="AL479" s="13">
        <v>73.5</v>
      </c>
      <c r="AM479" s="13">
        <v>106</v>
      </c>
      <c r="AN479" s="13">
        <v>97.5</v>
      </c>
      <c r="AO479" s="13">
        <v>91</v>
      </c>
      <c r="AP479" s="13">
        <v>111</v>
      </c>
      <c r="AQ479" s="13">
        <v>1000054.2</v>
      </c>
      <c r="AR479" s="13">
        <v>1000000</v>
      </c>
      <c r="AS479" s="13">
        <v>-54.2</v>
      </c>
      <c r="AT479" s="13">
        <v>-0.01</v>
      </c>
    </row>
    <row r="480" spans="32:46" ht="15" thickBot="1" x14ac:dyDescent="0.35">
      <c r="AF480" s="12" t="s">
        <v>1088</v>
      </c>
      <c r="AG480" s="13">
        <v>499574.9</v>
      </c>
      <c r="AH480" s="13">
        <v>107</v>
      </c>
      <c r="AI480" s="13">
        <v>205.5</v>
      </c>
      <c r="AJ480" s="13">
        <v>195.5</v>
      </c>
      <c r="AK480" s="13">
        <v>499700.4</v>
      </c>
      <c r="AL480" s="13">
        <v>127.5</v>
      </c>
      <c r="AM480" s="13">
        <v>124</v>
      </c>
      <c r="AN480" s="13">
        <v>157.5</v>
      </c>
      <c r="AO480" s="13">
        <v>126</v>
      </c>
      <c r="AP480" s="13">
        <v>111</v>
      </c>
      <c r="AQ480" s="13">
        <v>1000429.2</v>
      </c>
      <c r="AR480" s="13">
        <v>1000000</v>
      </c>
      <c r="AS480" s="13">
        <v>-429.2</v>
      </c>
      <c r="AT480" s="13">
        <v>-0.04</v>
      </c>
    </row>
    <row r="481" spans="32:46" ht="15" thickBot="1" x14ac:dyDescent="0.35">
      <c r="AF481" s="12" t="s">
        <v>1089</v>
      </c>
      <c r="AG481" s="13">
        <v>499476.9</v>
      </c>
      <c r="AH481" s="13">
        <v>14</v>
      </c>
      <c r="AI481" s="13">
        <v>163.5</v>
      </c>
      <c r="AJ481" s="13">
        <v>5</v>
      </c>
      <c r="AK481" s="13">
        <v>499592.4</v>
      </c>
      <c r="AL481" s="13">
        <v>208</v>
      </c>
      <c r="AM481" s="13">
        <v>106</v>
      </c>
      <c r="AN481" s="13">
        <v>129.5</v>
      </c>
      <c r="AO481" s="13">
        <v>61</v>
      </c>
      <c r="AP481" s="13">
        <v>63</v>
      </c>
      <c r="AQ481" s="13">
        <v>999819.3</v>
      </c>
      <c r="AR481" s="13">
        <v>1000000</v>
      </c>
      <c r="AS481" s="13">
        <v>180.7</v>
      </c>
      <c r="AT481" s="13">
        <v>0.02</v>
      </c>
    </row>
    <row r="482" spans="32:46" ht="15" thickBot="1" x14ac:dyDescent="0.35">
      <c r="AF482" s="12" t="s">
        <v>1090</v>
      </c>
      <c r="AG482" s="13">
        <v>499519.9</v>
      </c>
      <c r="AH482" s="13">
        <v>125</v>
      </c>
      <c r="AI482" s="13">
        <v>178.5</v>
      </c>
      <c r="AJ482" s="13">
        <v>195.5</v>
      </c>
      <c r="AK482" s="13">
        <v>499603.4</v>
      </c>
      <c r="AL482" s="13">
        <v>127.5</v>
      </c>
      <c r="AM482" s="13">
        <v>77</v>
      </c>
      <c r="AN482" s="13">
        <v>157.5</v>
      </c>
      <c r="AO482" s="13">
        <v>17</v>
      </c>
      <c r="AP482" s="13">
        <v>184.5</v>
      </c>
      <c r="AQ482" s="13">
        <v>1000185.7</v>
      </c>
      <c r="AR482" s="13">
        <v>1000000</v>
      </c>
      <c r="AS482" s="13">
        <v>-185.7</v>
      </c>
      <c r="AT482" s="13">
        <v>-0.02</v>
      </c>
    </row>
    <row r="483" spans="32:46" ht="15" thickBot="1" x14ac:dyDescent="0.35">
      <c r="AF483" s="12" t="s">
        <v>1091</v>
      </c>
      <c r="AG483" s="13">
        <v>499542.9</v>
      </c>
      <c r="AH483" s="13">
        <v>86</v>
      </c>
      <c r="AI483" s="13">
        <v>147.5</v>
      </c>
      <c r="AJ483" s="13">
        <v>205.5</v>
      </c>
      <c r="AK483" s="13">
        <v>499700.4</v>
      </c>
      <c r="AL483" s="13">
        <v>103.5</v>
      </c>
      <c r="AM483" s="13">
        <v>40</v>
      </c>
      <c r="AN483" s="13">
        <v>148.5</v>
      </c>
      <c r="AO483" s="13">
        <v>61</v>
      </c>
      <c r="AP483" s="13">
        <v>63</v>
      </c>
      <c r="AQ483" s="13">
        <v>1000098.2</v>
      </c>
      <c r="AR483" s="13">
        <v>1000000</v>
      </c>
      <c r="AS483" s="13">
        <v>-98.2</v>
      </c>
      <c r="AT483" s="13">
        <v>-0.01</v>
      </c>
    </row>
    <row r="484" spans="32:46" ht="15" thickBot="1" x14ac:dyDescent="0.35">
      <c r="AF484" s="12" t="s">
        <v>1092</v>
      </c>
      <c r="AG484" s="13">
        <v>499519.9</v>
      </c>
      <c r="AH484" s="13">
        <v>107</v>
      </c>
      <c r="AI484" s="13">
        <v>215.5</v>
      </c>
      <c r="AJ484" s="13">
        <v>172.5</v>
      </c>
      <c r="AK484" s="13">
        <v>499671.4</v>
      </c>
      <c r="AL484" s="13">
        <v>53.5</v>
      </c>
      <c r="AM484" s="13">
        <v>40</v>
      </c>
      <c r="AN484" s="13">
        <v>129.5</v>
      </c>
      <c r="AO484" s="13">
        <v>91</v>
      </c>
      <c r="AP484" s="13">
        <v>122</v>
      </c>
      <c r="AQ484" s="13">
        <v>1000122.2</v>
      </c>
      <c r="AR484" s="13">
        <v>1000000</v>
      </c>
      <c r="AS484" s="13">
        <v>-122.2</v>
      </c>
      <c r="AT484" s="13">
        <v>-0.01</v>
      </c>
    </row>
    <row r="485" spans="32:46" ht="15" thickBot="1" x14ac:dyDescent="0.35">
      <c r="AF485" s="12" t="s">
        <v>1093</v>
      </c>
      <c r="AG485" s="13">
        <v>499519.9</v>
      </c>
      <c r="AH485" s="13">
        <v>58</v>
      </c>
      <c r="AI485" s="13">
        <v>121.5</v>
      </c>
      <c r="AJ485" s="13">
        <v>205.5</v>
      </c>
      <c r="AK485" s="13">
        <v>499671.4</v>
      </c>
      <c r="AL485" s="13">
        <v>185</v>
      </c>
      <c r="AM485" s="13">
        <v>77</v>
      </c>
      <c r="AN485" s="13">
        <v>129.5</v>
      </c>
      <c r="AO485" s="13">
        <v>61</v>
      </c>
      <c r="AP485" s="13">
        <v>92</v>
      </c>
      <c r="AQ485" s="13">
        <v>1000120.7</v>
      </c>
      <c r="AR485" s="13">
        <v>1000000</v>
      </c>
      <c r="AS485" s="13">
        <v>-120.7</v>
      </c>
      <c r="AT485" s="13">
        <v>-0.01</v>
      </c>
    </row>
    <row r="486" spans="32:46" ht="15" thickBot="1" x14ac:dyDescent="0.35">
      <c r="AF486" s="12" t="s">
        <v>1094</v>
      </c>
      <c r="AG486" s="13">
        <v>499574.9</v>
      </c>
      <c r="AH486" s="13">
        <v>86</v>
      </c>
      <c r="AI486" s="13">
        <v>147.5</v>
      </c>
      <c r="AJ486" s="13">
        <v>153.5</v>
      </c>
      <c r="AK486" s="13">
        <v>499671.4</v>
      </c>
      <c r="AL486" s="13">
        <v>208</v>
      </c>
      <c r="AM486" s="13">
        <v>119</v>
      </c>
      <c r="AN486" s="13">
        <v>58.5</v>
      </c>
      <c r="AO486" s="13">
        <v>109</v>
      </c>
      <c r="AP486" s="13">
        <v>92</v>
      </c>
      <c r="AQ486" s="13">
        <v>1000219.7</v>
      </c>
      <c r="AR486" s="13">
        <v>1000000</v>
      </c>
      <c r="AS486" s="13">
        <v>-219.7</v>
      </c>
      <c r="AT486" s="13">
        <v>-0.02</v>
      </c>
    </row>
    <row r="487" spans="32:46" ht="15" thickBot="1" x14ac:dyDescent="0.35">
      <c r="AF487" s="12" t="s">
        <v>1095</v>
      </c>
      <c r="AG487" s="13">
        <v>499476.9</v>
      </c>
      <c r="AH487" s="13">
        <v>5</v>
      </c>
      <c r="AI487" s="13">
        <v>121.5</v>
      </c>
      <c r="AJ487" s="13">
        <v>113.5</v>
      </c>
      <c r="AK487" s="13">
        <v>499435.9</v>
      </c>
      <c r="AL487" s="13">
        <v>127.5</v>
      </c>
      <c r="AM487" s="13">
        <v>40</v>
      </c>
      <c r="AN487" s="13">
        <v>148.5</v>
      </c>
      <c r="AO487" s="13">
        <v>17</v>
      </c>
      <c r="AP487" s="13">
        <v>92</v>
      </c>
      <c r="AQ487" s="13">
        <v>999577.8</v>
      </c>
      <c r="AR487" s="13">
        <v>1000000</v>
      </c>
      <c r="AS487" s="13">
        <v>422.2</v>
      </c>
      <c r="AT487" s="13">
        <v>0.04</v>
      </c>
    </row>
    <row r="488" spans="32:46" ht="15" thickBot="1" x14ac:dyDescent="0.35">
      <c r="AF488" s="12" t="s">
        <v>1096</v>
      </c>
      <c r="AG488" s="13">
        <v>499519.9</v>
      </c>
      <c r="AH488" s="13">
        <v>86</v>
      </c>
      <c r="AI488" s="13">
        <v>132.5</v>
      </c>
      <c r="AJ488" s="13">
        <v>131.5</v>
      </c>
      <c r="AK488" s="13">
        <v>499688.4</v>
      </c>
      <c r="AL488" s="13">
        <v>7</v>
      </c>
      <c r="AM488" s="13">
        <v>24</v>
      </c>
      <c r="AN488" s="13">
        <v>83.5</v>
      </c>
      <c r="AO488" s="13">
        <v>44</v>
      </c>
      <c r="AP488" s="13">
        <v>34</v>
      </c>
      <c r="AQ488" s="13">
        <v>999750.8</v>
      </c>
      <c r="AR488" s="13">
        <v>1000000</v>
      </c>
      <c r="AS488" s="13">
        <v>249.2</v>
      </c>
      <c r="AT488" s="13">
        <v>0.02</v>
      </c>
    </row>
    <row r="489" spans="32:46" ht="15" thickBot="1" x14ac:dyDescent="0.35">
      <c r="AF489" s="12" t="s">
        <v>1097</v>
      </c>
      <c r="AG489" s="13">
        <v>499519.9</v>
      </c>
      <c r="AH489" s="13">
        <v>86</v>
      </c>
      <c r="AI489" s="13">
        <v>121.5</v>
      </c>
      <c r="AJ489" s="13">
        <v>131.5</v>
      </c>
      <c r="AK489" s="13">
        <v>499649.4</v>
      </c>
      <c r="AL489" s="13">
        <v>73.5</v>
      </c>
      <c r="AM489" s="13">
        <v>40</v>
      </c>
      <c r="AN489" s="13">
        <v>4</v>
      </c>
      <c r="AO489" s="13">
        <v>4</v>
      </c>
      <c r="AP489" s="13">
        <v>63</v>
      </c>
      <c r="AQ489" s="13">
        <v>999692.80000000005</v>
      </c>
      <c r="AR489" s="13">
        <v>1000000</v>
      </c>
      <c r="AS489" s="13">
        <v>307.2</v>
      </c>
      <c r="AT489" s="13">
        <v>0.03</v>
      </c>
    </row>
    <row r="490" spans="32:46" ht="15" thickBot="1" x14ac:dyDescent="0.35">
      <c r="AF490" s="12" t="s">
        <v>1098</v>
      </c>
      <c r="AG490" s="13">
        <v>499574.9</v>
      </c>
      <c r="AH490" s="13">
        <v>58</v>
      </c>
      <c r="AI490" s="13">
        <v>97.5</v>
      </c>
      <c r="AJ490" s="13">
        <v>195.5</v>
      </c>
      <c r="AK490" s="13">
        <v>499671.4</v>
      </c>
      <c r="AL490" s="13">
        <v>127.5</v>
      </c>
      <c r="AM490" s="13">
        <v>52</v>
      </c>
      <c r="AN490" s="13">
        <v>148.5</v>
      </c>
      <c r="AO490" s="13">
        <v>44</v>
      </c>
      <c r="AP490" s="13">
        <v>34</v>
      </c>
      <c r="AQ490" s="13">
        <v>1000003.3</v>
      </c>
      <c r="AR490" s="13">
        <v>1000000</v>
      </c>
      <c r="AS490" s="13">
        <v>-3.3</v>
      </c>
      <c r="AT490" s="13">
        <v>0</v>
      </c>
    </row>
    <row r="491" spans="32:46" ht="15" thickBot="1" x14ac:dyDescent="0.35">
      <c r="AF491" s="12" t="s">
        <v>1099</v>
      </c>
      <c r="AG491" s="13">
        <v>499519.9</v>
      </c>
      <c r="AH491" s="13">
        <v>58</v>
      </c>
      <c r="AI491" s="13">
        <v>100.5</v>
      </c>
      <c r="AJ491" s="13">
        <v>205.5</v>
      </c>
      <c r="AK491" s="13">
        <v>499671.4</v>
      </c>
      <c r="AL491" s="13">
        <v>103.5</v>
      </c>
      <c r="AM491" s="13">
        <v>9</v>
      </c>
      <c r="AN491" s="13">
        <v>148.5</v>
      </c>
      <c r="AO491" s="13">
        <v>17</v>
      </c>
      <c r="AP491" s="13">
        <v>92</v>
      </c>
      <c r="AQ491" s="13">
        <v>999925.3</v>
      </c>
      <c r="AR491" s="13">
        <v>1000000</v>
      </c>
      <c r="AS491" s="13">
        <v>74.7</v>
      </c>
      <c r="AT491" s="13">
        <v>0.01</v>
      </c>
    </row>
    <row r="492" spans="32:46" ht="15" thickBot="1" x14ac:dyDescent="0.35">
      <c r="AF492" s="12" t="s">
        <v>1100</v>
      </c>
      <c r="AG492" s="13">
        <v>499493.9</v>
      </c>
      <c r="AH492" s="13">
        <v>29</v>
      </c>
      <c r="AI492" s="13">
        <v>147.5</v>
      </c>
      <c r="AJ492" s="13">
        <v>5</v>
      </c>
      <c r="AK492" s="13">
        <v>499470.4</v>
      </c>
      <c r="AL492" s="13">
        <v>127.5</v>
      </c>
      <c r="AM492" s="13">
        <v>77</v>
      </c>
      <c r="AN492" s="13">
        <v>83.5</v>
      </c>
      <c r="AO492" s="13">
        <v>91</v>
      </c>
      <c r="AP492" s="13">
        <v>111</v>
      </c>
      <c r="AQ492" s="13">
        <v>999635.8</v>
      </c>
      <c r="AR492" s="13">
        <v>1000000</v>
      </c>
      <c r="AS492" s="13">
        <v>364.2</v>
      </c>
      <c r="AT492" s="13">
        <v>0.04</v>
      </c>
    </row>
    <row r="493" spans="32:46" ht="15" thickBot="1" x14ac:dyDescent="0.35">
      <c r="AF493" s="12" t="s">
        <v>1101</v>
      </c>
      <c r="AG493" s="13">
        <v>499555.9</v>
      </c>
      <c r="AH493" s="13">
        <v>107</v>
      </c>
      <c r="AI493" s="13">
        <v>215.5</v>
      </c>
      <c r="AJ493" s="13">
        <v>195.5</v>
      </c>
      <c r="AK493" s="13">
        <v>499671.4</v>
      </c>
      <c r="AL493" s="13">
        <v>208</v>
      </c>
      <c r="AM493" s="13">
        <v>106</v>
      </c>
      <c r="AN493" s="13">
        <v>164.5</v>
      </c>
      <c r="AO493" s="13">
        <v>61</v>
      </c>
      <c r="AP493" s="13">
        <v>122</v>
      </c>
      <c r="AQ493" s="13">
        <v>1000406.7</v>
      </c>
      <c r="AR493" s="13">
        <v>1000000</v>
      </c>
      <c r="AS493" s="13">
        <v>-406.7</v>
      </c>
      <c r="AT493" s="13">
        <v>-0.04</v>
      </c>
    </row>
    <row r="494" spans="32:46" ht="15" thickBot="1" x14ac:dyDescent="0.35">
      <c r="AF494" s="12" t="s">
        <v>1102</v>
      </c>
      <c r="AG494" s="13">
        <v>499493.9</v>
      </c>
      <c r="AH494" s="13">
        <v>14</v>
      </c>
      <c r="AI494" s="13">
        <v>97.5</v>
      </c>
      <c r="AJ494" s="13">
        <v>113.5</v>
      </c>
      <c r="AK494" s="13">
        <v>499603.4</v>
      </c>
      <c r="AL494" s="13">
        <v>48.5</v>
      </c>
      <c r="AM494" s="13">
        <v>17</v>
      </c>
      <c r="AN494" s="13">
        <v>129.5</v>
      </c>
      <c r="AO494" s="13">
        <v>4</v>
      </c>
      <c r="AP494" s="13">
        <v>63</v>
      </c>
      <c r="AQ494" s="13">
        <v>999584.3</v>
      </c>
      <c r="AR494" s="13">
        <v>1000000</v>
      </c>
      <c r="AS494" s="13">
        <v>415.7</v>
      </c>
      <c r="AT494" s="13">
        <v>0.04</v>
      </c>
    </row>
    <row r="495" spans="32:46" ht="15" thickBot="1" x14ac:dyDescent="0.35">
      <c r="AF495" s="12" t="s">
        <v>1103</v>
      </c>
      <c r="AG495" s="13">
        <v>499555.9</v>
      </c>
      <c r="AH495" s="13">
        <v>125</v>
      </c>
      <c r="AI495" s="13">
        <v>205.5</v>
      </c>
      <c r="AJ495" s="13">
        <v>99.5</v>
      </c>
      <c r="AK495" s="13">
        <v>499624.4</v>
      </c>
      <c r="AL495" s="13">
        <v>46.5</v>
      </c>
      <c r="AM495" s="13">
        <v>106</v>
      </c>
      <c r="AN495" s="13">
        <v>129.5</v>
      </c>
      <c r="AO495" s="13">
        <v>61</v>
      </c>
      <c r="AP495" s="13">
        <v>63</v>
      </c>
      <c r="AQ495" s="13">
        <v>1000016.2</v>
      </c>
      <c r="AR495" s="13">
        <v>1000000</v>
      </c>
      <c r="AS495" s="13">
        <v>-16.2</v>
      </c>
      <c r="AT495" s="13">
        <v>0</v>
      </c>
    </row>
    <row r="496" spans="32:46" ht="15" thickBot="1" x14ac:dyDescent="0.35">
      <c r="AF496" s="12" t="s">
        <v>1104</v>
      </c>
      <c r="AG496" s="13">
        <v>499574.9</v>
      </c>
      <c r="AH496" s="13">
        <v>107</v>
      </c>
      <c r="AI496" s="13">
        <v>78</v>
      </c>
      <c r="AJ496" s="13">
        <v>131.5</v>
      </c>
      <c r="AK496" s="13">
        <v>499688.4</v>
      </c>
      <c r="AL496" s="13">
        <v>73.5</v>
      </c>
      <c r="AM496" s="13">
        <v>77</v>
      </c>
      <c r="AN496" s="13">
        <v>83.5</v>
      </c>
      <c r="AO496" s="13">
        <v>61</v>
      </c>
      <c r="AP496" s="13">
        <v>34</v>
      </c>
      <c r="AQ496" s="13">
        <v>999908.8</v>
      </c>
      <c r="AR496" s="13">
        <v>1000000</v>
      </c>
      <c r="AS496" s="13">
        <v>91.2</v>
      </c>
      <c r="AT496" s="13">
        <v>0.01</v>
      </c>
    </row>
    <row r="497" spans="32:46" ht="15" thickBot="1" x14ac:dyDescent="0.35">
      <c r="AF497" s="12" t="s">
        <v>1105</v>
      </c>
      <c r="AG497" s="13">
        <v>499519.9</v>
      </c>
      <c r="AH497" s="13">
        <v>58</v>
      </c>
      <c r="AI497" s="13">
        <v>78</v>
      </c>
      <c r="AJ497" s="13">
        <v>5</v>
      </c>
      <c r="AK497" s="13">
        <v>499688.4</v>
      </c>
      <c r="AL497" s="13">
        <v>268.5</v>
      </c>
      <c r="AM497" s="13">
        <v>77</v>
      </c>
      <c r="AN497" s="13">
        <v>97.5</v>
      </c>
      <c r="AO497" s="13">
        <v>91</v>
      </c>
      <c r="AP497" s="13">
        <v>92</v>
      </c>
      <c r="AQ497" s="13">
        <v>999975.3</v>
      </c>
      <c r="AR497" s="13">
        <v>1000000</v>
      </c>
      <c r="AS497" s="13">
        <v>24.7</v>
      </c>
      <c r="AT497" s="13">
        <v>0</v>
      </c>
    </row>
    <row r="498" spans="32:46" ht="15" thickBot="1" x14ac:dyDescent="0.35">
      <c r="AF498" s="12" t="s">
        <v>1106</v>
      </c>
      <c r="AG498" s="13">
        <v>499542.9</v>
      </c>
      <c r="AH498" s="13">
        <v>29</v>
      </c>
      <c r="AI498" s="13">
        <v>97.5</v>
      </c>
      <c r="AJ498" s="13">
        <v>5</v>
      </c>
      <c r="AK498" s="13">
        <v>499719.4</v>
      </c>
      <c r="AL498" s="13">
        <v>73.5</v>
      </c>
      <c r="AM498" s="13">
        <v>4</v>
      </c>
      <c r="AN498" s="13">
        <v>26</v>
      </c>
      <c r="AO498" s="13">
        <v>4</v>
      </c>
      <c r="AP498" s="13">
        <v>34</v>
      </c>
      <c r="AQ498" s="13">
        <v>999535.3</v>
      </c>
      <c r="AR498" s="13">
        <v>1000000</v>
      </c>
      <c r="AS498" s="13">
        <v>464.7</v>
      </c>
      <c r="AT498" s="13">
        <v>0.05</v>
      </c>
    </row>
    <row r="499" spans="32:46" ht="15" thickBot="1" x14ac:dyDescent="0.35">
      <c r="AF499" s="12" t="s">
        <v>1107</v>
      </c>
      <c r="AG499" s="13">
        <v>499519.9</v>
      </c>
      <c r="AH499" s="13">
        <v>29</v>
      </c>
      <c r="AI499" s="13">
        <v>97.5</v>
      </c>
      <c r="AJ499" s="13">
        <v>172.5</v>
      </c>
      <c r="AK499" s="13">
        <v>499649.4</v>
      </c>
      <c r="AL499" s="13">
        <v>4</v>
      </c>
      <c r="AM499" s="13">
        <v>77</v>
      </c>
      <c r="AN499" s="13">
        <v>83.5</v>
      </c>
      <c r="AO499" s="13">
        <v>44</v>
      </c>
      <c r="AP499" s="13">
        <v>34</v>
      </c>
      <c r="AQ499" s="13">
        <v>999710.8</v>
      </c>
      <c r="AR499" s="13">
        <v>1000000</v>
      </c>
      <c r="AS499" s="13">
        <v>289.2</v>
      </c>
      <c r="AT499" s="13">
        <v>0.03</v>
      </c>
    </row>
    <row r="500" spans="32:46" ht="15" thickBot="1" x14ac:dyDescent="0.35">
      <c r="AF500" s="12" t="s">
        <v>1108</v>
      </c>
      <c r="AG500" s="13">
        <v>499493.9</v>
      </c>
      <c r="AH500" s="13">
        <v>5</v>
      </c>
      <c r="AI500" s="13">
        <v>178.5</v>
      </c>
      <c r="AJ500" s="13">
        <v>7</v>
      </c>
      <c r="AK500" s="13">
        <v>499624.4</v>
      </c>
      <c r="AL500" s="13">
        <v>145.5</v>
      </c>
      <c r="AM500" s="13">
        <v>77</v>
      </c>
      <c r="AN500" s="13">
        <v>157.5</v>
      </c>
      <c r="AO500" s="13">
        <v>44</v>
      </c>
      <c r="AP500" s="13">
        <v>111</v>
      </c>
      <c r="AQ500" s="13">
        <v>999843.8</v>
      </c>
      <c r="AR500" s="13">
        <v>1000000</v>
      </c>
      <c r="AS500" s="13">
        <v>156.19999999999999</v>
      </c>
      <c r="AT500" s="13">
        <v>0.02</v>
      </c>
    </row>
    <row r="501" spans="32:46" ht="15" thickBot="1" x14ac:dyDescent="0.35">
      <c r="AF501" s="12" t="s">
        <v>1109</v>
      </c>
      <c r="AG501" s="13">
        <v>499493.9</v>
      </c>
      <c r="AH501" s="13">
        <v>58</v>
      </c>
      <c r="AI501" s="13">
        <v>121.5</v>
      </c>
      <c r="AJ501" s="13">
        <v>131.5</v>
      </c>
      <c r="AK501" s="13">
        <v>499603.4</v>
      </c>
      <c r="AL501" s="13">
        <v>137.5</v>
      </c>
      <c r="AM501" s="13">
        <v>52</v>
      </c>
      <c r="AN501" s="13">
        <v>97.5</v>
      </c>
      <c r="AO501" s="13">
        <v>109</v>
      </c>
      <c r="AP501" s="13">
        <v>92</v>
      </c>
      <c r="AQ501" s="13">
        <v>999896.3</v>
      </c>
      <c r="AR501" s="13">
        <v>1000000</v>
      </c>
      <c r="AS501" s="13">
        <v>103.7</v>
      </c>
      <c r="AT501" s="13">
        <v>0.01</v>
      </c>
    </row>
    <row r="502" spans="32:46" ht="15" thickBot="1" x14ac:dyDescent="0.35">
      <c r="AF502" s="12" t="s">
        <v>1110</v>
      </c>
      <c r="AG502" s="13">
        <v>499380.4</v>
      </c>
      <c r="AH502" s="13">
        <v>86</v>
      </c>
      <c r="AI502" s="13">
        <v>0</v>
      </c>
      <c r="AJ502" s="13">
        <v>172.5</v>
      </c>
      <c r="AK502" s="13">
        <v>499708.4</v>
      </c>
      <c r="AL502" s="13">
        <v>46.5</v>
      </c>
      <c r="AM502" s="13">
        <v>9</v>
      </c>
      <c r="AN502" s="13">
        <v>97.5</v>
      </c>
      <c r="AO502" s="13">
        <v>17</v>
      </c>
      <c r="AP502" s="13">
        <v>63</v>
      </c>
      <c r="AQ502" s="13">
        <v>999580.3</v>
      </c>
      <c r="AR502" s="13">
        <v>1000000</v>
      </c>
      <c r="AS502" s="13">
        <v>419.7</v>
      </c>
      <c r="AT502" s="13">
        <v>0.04</v>
      </c>
    </row>
    <row r="503" spans="32:46" ht="15" thickBot="1" x14ac:dyDescent="0.35">
      <c r="AF503" s="12" t="s">
        <v>1111</v>
      </c>
      <c r="AG503" s="13">
        <v>499476.9</v>
      </c>
      <c r="AH503" s="13">
        <v>0</v>
      </c>
      <c r="AI503" s="13">
        <v>97.5</v>
      </c>
      <c r="AJ503" s="13">
        <v>113.5</v>
      </c>
      <c r="AK503" s="13">
        <v>499592.4</v>
      </c>
      <c r="AL503" s="13">
        <v>53.5</v>
      </c>
      <c r="AM503" s="13">
        <v>3</v>
      </c>
      <c r="AN503" s="13">
        <v>58.5</v>
      </c>
      <c r="AO503" s="13">
        <v>1</v>
      </c>
      <c r="AP503" s="13">
        <v>34</v>
      </c>
      <c r="AQ503" s="13">
        <v>999430.3</v>
      </c>
      <c r="AR503" s="13">
        <v>1000000</v>
      </c>
      <c r="AS503" s="13">
        <v>569.70000000000005</v>
      </c>
      <c r="AT503" s="13">
        <v>0.06</v>
      </c>
    </row>
    <row r="504" spans="32:46" ht="15" thickBot="1" x14ac:dyDescent="0.35">
      <c r="AF504" s="12" t="s">
        <v>1112</v>
      </c>
      <c r="AG504" s="13">
        <v>499555.9</v>
      </c>
      <c r="AH504" s="13">
        <v>86</v>
      </c>
      <c r="AI504" s="13">
        <v>97.5</v>
      </c>
      <c r="AJ504" s="13">
        <v>245</v>
      </c>
      <c r="AK504" s="13">
        <v>499470.4</v>
      </c>
      <c r="AL504" s="13">
        <v>57.5</v>
      </c>
      <c r="AM504" s="13">
        <v>24</v>
      </c>
      <c r="AN504" s="13">
        <v>58.5</v>
      </c>
      <c r="AO504" s="13">
        <v>44</v>
      </c>
      <c r="AP504" s="13">
        <v>63</v>
      </c>
      <c r="AQ504" s="13">
        <v>999701.8</v>
      </c>
      <c r="AR504" s="13">
        <v>1000000</v>
      </c>
      <c r="AS504" s="13">
        <v>298.2</v>
      </c>
      <c r="AT504" s="13">
        <v>0.03</v>
      </c>
    </row>
    <row r="505" spans="32:46" ht="15" thickBot="1" x14ac:dyDescent="0.35">
      <c r="AF505" s="12" t="s">
        <v>1113</v>
      </c>
      <c r="AG505" s="13">
        <v>499493.9</v>
      </c>
      <c r="AH505" s="13">
        <v>118</v>
      </c>
      <c r="AI505" s="13">
        <v>205.5</v>
      </c>
      <c r="AJ505" s="13">
        <v>153.5</v>
      </c>
      <c r="AK505" s="13">
        <v>499649.4</v>
      </c>
      <c r="AL505" s="13">
        <v>185</v>
      </c>
      <c r="AM505" s="13">
        <v>94</v>
      </c>
      <c r="AN505" s="13">
        <v>164.5</v>
      </c>
      <c r="AO505" s="13">
        <v>117</v>
      </c>
      <c r="AP505" s="13">
        <v>184.5</v>
      </c>
      <c r="AQ505" s="13">
        <v>1000365.2</v>
      </c>
      <c r="AR505" s="13">
        <v>1000000</v>
      </c>
      <c r="AS505" s="13">
        <v>-365.2</v>
      </c>
      <c r="AT505" s="13">
        <v>-0.04</v>
      </c>
    </row>
    <row r="506" spans="32:46" ht="15" thickBot="1" x14ac:dyDescent="0.35">
      <c r="AF506" s="12" t="s">
        <v>1114</v>
      </c>
      <c r="AG506" s="13">
        <v>499476.9</v>
      </c>
      <c r="AH506" s="13">
        <v>86</v>
      </c>
      <c r="AI506" s="13">
        <v>121.5</v>
      </c>
      <c r="AJ506" s="13">
        <v>113.5</v>
      </c>
      <c r="AK506" s="13">
        <v>499649.4</v>
      </c>
      <c r="AL506" s="13">
        <v>127.5</v>
      </c>
      <c r="AM506" s="13">
        <v>94</v>
      </c>
      <c r="AN506" s="13">
        <v>129.5</v>
      </c>
      <c r="AO506" s="13">
        <v>109</v>
      </c>
      <c r="AP506" s="13">
        <v>63</v>
      </c>
      <c r="AQ506" s="13">
        <v>999970.3</v>
      </c>
      <c r="AR506" s="13">
        <v>1000000</v>
      </c>
      <c r="AS506" s="13">
        <v>29.7</v>
      </c>
      <c r="AT506" s="13">
        <v>0</v>
      </c>
    </row>
    <row r="507" spans="32:46" ht="15" thickBot="1" x14ac:dyDescent="0.35">
      <c r="AF507" s="12" t="s">
        <v>1115</v>
      </c>
      <c r="AG507" s="13">
        <v>499493.9</v>
      </c>
      <c r="AH507" s="13">
        <v>58</v>
      </c>
      <c r="AI507" s="13">
        <v>78</v>
      </c>
      <c r="AJ507" s="13">
        <v>113.5</v>
      </c>
      <c r="AK507" s="13">
        <v>499603.4</v>
      </c>
      <c r="AL507" s="13">
        <v>57.5</v>
      </c>
      <c r="AM507" s="13">
        <v>94</v>
      </c>
      <c r="AN507" s="13">
        <v>83.5</v>
      </c>
      <c r="AO507" s="13">
        <v>61</v>
      </c>
      <c r="AP507" s="13">
        <v>63</v>
      </c>
      <c r="AQ507" s="13">
        <v>999705.8</v>
      </c>
      <c r="AR507" s="13">
        <v>1000000</v>
      </c>
      <c r="AS507" s="13">
        <v>294.2</v>
      </c>
      <c r="AT507" s="13">
        <v>0.03</v>
      </c>
    </row>
    <row r="508" spans="32:46" ht="15" thickBot="1" x14ac:dyDescent="0.35">
      <c r="AF508" s="12" t="s">
        <v>1116</v>
      </c>
      <c r="AG508" s="13">
        <v>499519.9</v>
      </c>
      <c r="AH508" s="13">
        <v>107</v>
      </c>
      <c r="AI508" s="13">
        <v>163.5</v>
      </c>
      <c r="AJ508" s="13">
        <v>131.5</v>
      </c>
      <c r="AK508" s="13">
        <v>499671.4</v>
      </c>
      <c r="AL508" s="13">
        <v>208</v>
      </c>
      <c r="AM508" s="13">
        <v>119</v>
      </c>
      <c r="AN508" s="13">
        <v>148.5</v>
      </c>
      <c r="AO508" s="13">
        <v>117</v>
      </c>
      <c r="AP508" s="13">
        <v>92</v>
      </c>
      <c r="AQ508" s="13">
        <v>1000277.7</v>
      </c>
      <c r="AR508" s="13">
        <v>1000000</v>
      </c>
      <c r="AS508" s="13">
        <v>-277.7</v>
      </c>
      <c r="AT508" s="13">
        <v>-0.03</v>
      </c>
    </row>
    <row r="509" spans="32:46" ht="15" thickBot="1" x14ac:dyDescent="0.35">
      <c r="AF509" s="12" t="s">
        <v>1117</v>
      </c>
      <c r="AG509" s="13">
        <v>499476.9</v>
      </c>
      <c r="AH509" s="13">
        <v>58</v>
      </c>
      <c r="AI509" s="13">
        <v>209.5</v>
      </c>
      <c r="AJ509" s="13">
        <v>381.5</v>
      </c>
      <c r="AK509" s="13">
        <v>499649.4</v>
      </c>
      <c r="AL509" s="13">
        <v>90.5</v>
      </c>
      <c r="AM509" s="13">
        <v>94</v>
      </c>
      <c r="AN509" s="13">
        <v>129.5</v>
      </c>
      <c r="AO509" s="13">
        <v>109</v>
      </c>
      <c r="AP509" s="13">
        <v>92</v>
      </c>
      <c r="AQ509" s="13">
        <v>1000290.2</v>
      </c>
      <c r="AR509" s="13">
        <v>1000000</v>
      </c>
      <c r="AS509" s="13">
        <v>-290.2</v>
      </c>
      <c r="AT509" s="13">
        <v>-0.03</v>
      </c>
    </row>
    <row r="510" spans="32:46" ht="15" thickBot="1" x14ac:dyDescent="0.35">
      <c r="AF510" s="12" t="s">
        <v>1118</v>
      </c>
      <c r="AG510" s="13">
        <v>499614.9</v>
      </c>
      <c r="AH510" s="13">
        <v>107</v>
      </c>
      <c r="AI510" s="13">
        <v>178.5</v>
      </c>
      <c r="AJ510" s="13">
        <v>195.5</v>
      </c>
      <c r="AK510" s="13">
        <v>499649.4</v>
      </c>
      <c r="AL510" s="13">
        <v>208</v>
      </c>
      <c r="AM510" s="13">
        <v>119</v>
      </c>
      <c r="AN510" s="13">
        <v>129.5</v>
      </c>
      <c r="AO510" s="13">
        <v>125</v>
      </c>
      <c r="AP510" s="13">
        <v>63</v>
      </c>
      <c r="AQ510" s="13">
        <v>1000389.7</v>
      </c>
      <c r="AR510" s="13">
        <v>1000000</v>
      </c>
      <c r="AS510" s="13">
        <v>-389.7</v>
      </c>
      <c r="AT510" s="13">
        <v>-0.04</v>
      </c>
    </row>
    <row r="511" spans="32:46" ht="15" thickBot="1" x14ac:dyDescent="0.35">
      <c r="AF511" s="12" t="s">
        <v>1119</v>
      </c>
      <c r="AG511" s="13">
        <v>499519.9</v>
      </c>
      <c r="AH511" s="13">
        <v>58</v>
      </c>
      <c r="AI511" s="13">
        <v>132.5</v>
      </c>
      <c r="AJ511" s="13">
        <v>131.5</v>
      </c>
      <c r="AK511" s="13">
        <v>499624.4</v>
      </c>
      <c r="AL511" s="13">
        <v>137.5</v>
      </c>
      <c r="AM511" s="13">
        <v>94</v>
      </c>
      <c r="AN511" s="13">
        <v>129.5</v>
      </c>
      <c r="AO511" s="13">
        <v>91</v>
      </c>
      <c r="AP511" s="13">
        <v>111</v>
      </c>
      <c r="AQ511" s="13">
        <v>1000029.2</v>
      </c>
      <c r="AR511" s="13">
        <v>1000000</v>
      </c>
      <c r="AS511" s="13">
        <v>-29.2</v>
      </c>
      <c r="AT511" s="13">
        <v>0</v>
      </c>
    </row>
    <row r="512" spans="32:46" ht="15" thickBot="1" x14ac:dyDescent="0.35">
      <c r="AF512" s="12" t="s">
        <v>1120</v>
      </c>
      <c r="AG512" s="13">
        <v>499542.9</v>
      </c>
      <c r="AH512" s="13">
        <v>128</v>
      </c>
      <c r="AI512" s="13">
        <v>178.5</v>
      </c>
      <c r="AJ512" s="13">
        <v>195.5</v>
      </c>
      <c r="AK512" s="13">
        <v>499708.4</v>
      </c>
      <c r="AL512" s="13">
        <v>103.5</v>
      </c>
      <c r="AM512" s="13">
        <v>77</v>
      </c>
      <c r="AN512" s="13">
        <v>164.5</v>
      </c>
      <c r="AO512" s="13">
        <v>109</v>
      </c>
      <c r="AP512" s="13">
        <v>122</v>
      </c>
      <c r="AQ512" s="13">
        <v>1000329.2</v>
      </c>
      <c r="AR512" s="13">
        <v>1000000</v>
      </c>
      <c r="AS512" s="13">
        <v>-329.2</v>
      </c>
      <c r="AT512" s="13">
        <v>-0.03</v>
      </c>
    </row>
    <row r="513" spans="32:46" ht="15" thickBot="1" x14ac:dyDescent="0.35">
      <c r="AF513" s="12" t="s">
        <v>1121</v>
      </c>
      <c r="AG513" s="13">
        <v>499493.9</v>
      </c>
      <c r="AH513" s="13">
        <v>125</v>
      </c>
      <c r="AI513" s="13">
        <v>163.5</v>
      </c>
      <c r="AJ513" s="13">
        <v>245</v>
      </c>
      <c r="AK513" s="13">
        <v>499671.4</v>
      </c>
      <c r="AL513" s="13">
        <v>127.5</v>
      </c>
      <c r="AM513" s="13">
        <v>40</v>
      </c>
      <c r="AN513" s="13">
        <v>129.5</v>
      </c>
      <c r="AO513" s="13">
        <v>109</v>
      </c>
      <c r="AP513" s="13">
        <v>111</v>
      </c>
      <c r="AQ513" s="13">
        <v>1000215.7</v>
      </c>
      <c r="AR513" s="13">
        <v>1000000</v>
      </c>
      <c r="AS513" s="13">
        <v>-215.7</v>
      </c>
      <c r="AT513" s="13">
        <v>-0.02</v>
      </c>
    </row>
    <row r="514" spans="32:46" ht="15" thickBot="1" x14ac:dyDescent="0.35">
      <c r="AF514" s="12" t="s">
        <v>1122</v>
      </c>
      <c r="AG514" s="13">
        <v>499542.9</v>
      </c>
      <c r="AH514" s="13">
        <v>14</v>
      </c>
      <c r="AI514" s="13">
        <v>147.5</v>
      </c>
      <c r="AJ514" s="13">
        <v>153.5</v>
      </c>
      <c r="AK514" s="13">
        <v>499592.4</v>
      </c>
      <c r="AL514" s="13">
        <v>90.5</v>
      </c>
      <c r="AM514" s="13">
        <v>77</v>
      </c>
      <c r="AN514" s="13">
        <v>97.5</v>
      </c>
      <c r="AO514" s="13">
        <v>44</v>
      </c>
      <c r="AP514" s="13">
        <v>63</v>
      </c>
      <c r="AQ514" s="13">
        <v>999822.3</v>
      </c>
      <c r="AR514" s="13">
        <v>1000000</v>
      </c>
      <c r="AS514" s="13">
        <v>177.7</v>
      </c>
      <c r="AT514" s="13">
        <v>0.02</v>
      </c>
    </row>
    <row r="515" spans="32:46" ht="15" thickBot="1" x14ac:dyDescent="0.35">
      <c r="AF515" s="12" t="s">
        <v>1123</v>
      </c>
      <c r="AG515" s="13">
        <v>499555.9</v>
      </c>
      <c r="AH515" s="13">
        <v>107</v>
      </c>
      <c r="AI515" s="13">
        <v>97.5</v>
      </c>
      <c r="AJ515" s="13">
        <v>153.5</v>
      </c>
      <c r="AK515" s="13">
        <v>499649.4</v>
      </c>
      <c r="AL515" s="13">
        <v>103.5</v>
      </c>
      <c r="AM515" s="13">
        <v>94</v>
      </c>
      <c r="AN515" s="13">
        <v>148.5</v>
      </c>
      <c r="AO515" s="13">
        <v>109</v>
      </c>
      <c r="AP515" s="13">
        <v>63</v>
      </c>
      <c r="AQ515" s="13">
        <v>1000081.2</v>
      </c>
      <c r="AR515" s="13">
        <v>1000000</v>
      </c>
      <c r="AS515" s="13">
        <v>-81.2</v>
      </c>
      <c r="AT515" s="13">
        <v>-0.01</v>
      </c>
    </row>
    <row r="516" spans="32:46" ht="15" thickBot="1" x14ac:dyDescent="0.35">
      <c r="AF516" s="12" t="s">
        <v>1124</v>
      </c>
      <c r="AG516" s="13">
        <v>499612.9</v>
      </c>
      <c r="AH516" s="13">
        <v>118</v>
      </c>
      <c r="AI516" s="13">
        <v>121.5</v>
      </c>
      <c r="AJ516" s="13">
        <v>248</v>
      </c>
      <c r="AK516" s="13">
        <v>499708.4</v>
      </c>
      <c r="AL516" s="13">
        <v>127.5</v>
      </c>
      <c r="AM516" s="13">
        <v>40</v>
      </c>
      <c r="AN516" s="13">
        <v>148.5</v>
      </c>
      <c r="AO516" s="13">
        <v>91</v>
      </c>
      <c r="AP516" s="13">
        <v>92</v>
      </c>
      <c r="AQ516" s="13">
        <v>1000307.7</v>
      </c>
      <c r="AR516" s="13">
        <v>1000000</v>
      </c>
      <c r="AS516" s="13">
        <v>-307.7</v>
      </c>
      <c r="AT516" s="13">
        <v>-0.03</v>
      </c>
    </row>
    <row r="517" spans="32:46" ht="15" thickBot="1" x14ac:dyDescent="0.35">
      <c r="AF517" s="12" t="s">
        <v>1125</v>
      </c>
      <c r="AG517" s="13">
        <v>499614.9</v>
      </c>
      <c r="AH517" s="13">
        <v>86</v>
      </c>
      <c r="AI517" s="13">
        <v>178.5</v>
      </c>
      <c r="AJ517" s="13">
        <v>245</v>
      </c>
      <c r="AK517" s="13">
        <v>499700.4</v>
      </c>
      <c r="AL517" s="13">
        <v>103.5</v>
      </c>
      <c r="AM517" s="13">
        <v>124</v>
      </c>
      <c r="AN517" s="13">
        <v>83.5</v>
      </c>
      <c r="AO517" s="13">
        <v>125</v>
      </c>
      <c r="AP517" s="13">
        <v>63</v>
      </c>
      <c r="AQ517" s="13">
        <v>1000323.7</v>
      </c>
      <c r="AR517" s="13">
        <v>1000000</v>
      </c>
      <c r="AS517" s="13">
        <v>-323.7</v>
      </c>
      <c r="AT517" s="13">
        <v>-0.03</v>
      </c>
    </row>
    <row r="518" spans="32:46" ht="15" thickBot="1" x14ac:dyDescent="0.35">
      <c r="AF518" s="12" t="s">
        <v>1126</v>
      </c>
      <c r="AG518" s="13">
        <v>499574.9</v>
      </c>
      <c r="AH518" s="13">
        <v>58</v>
      </c>
      <c r="AI518" s="13">
        <v>121.5</v>
      </c>
      <c r="AJ518" s="13">
        <v>153.5</v>
      </c>
      <c r="AK518" s="13">
        <v>499671.4</v>
      </c>
      <c r="AL518" s="13">
        <v>73.5</v>
      </c>
      <c r="AM518" s="13">
        <v>77</v>
      </c>
      <c r="AN518" s="13">
        <v>83.5</v>
      </c>
      <c r="AO518" s="13">
        <v>91</v>
      </c>
      <c r="AP518" s="13">
        <v>34</v>
      </c>
      <c r="AQ518" s="13">
        <v>999938.3</v>
      </c>
      <c r="AR518" s="13">
        <v>1000000</v>
      </c>
      <c r="AS518" s="13">
        <v>61.7</v>
      </c>
      <c r="AT518" s="13">
        <v>0.01</v>
      </c>
    </row>
    <row r="519" spans="32:46" ht="15" thickBot="1" x14ac:dyDescent="0.35">
      <c r="AF519" s="12" t="s">
        <v>1127</v>
      </c>
      <c r="AG519" s="13">
        <v>499574.9</v>
      </c>
      <c r="AH519" s="13">
        <v>107</v>
      </c>
      <c r="AI519" s="13">
        <v>163.5</v>
      </c>
      <c r="AJ519" s="13">
        <v>248</v>
      </c>
      <c r="AK519" s="13">
        <v>499708.4</v>
      </c>
      <c r="AL519" s="13">
        <v>127.5</v>
      </c>
      <c r="AM519" s="13">
        <v>128</v>
      </c>
      <c r="AN519" s="13">
        <v>129.5</v>
      </c>
      <c r="AO519" s="13">
        <v>128</v>
      </c>
      <c r="AP519" s="13">
        <v>122</v>
      </c>
      <c r="AQ519" s="13">
        <v>1000436.7</v>
      </c>
      <c r="AR519" s="13">
        <v>1000000</v>
      </c>
      <c r="AS519" s="13">
        <v>-436.7</v>
      </c>
      <c r="AT519" s="13">
        <v>-0.04</v>
      </c>
    </row>
    <row r="520" spans="32:46" ht="15" thickBot="1" x14ac:dyDescent="0.35">
      <c r="AF520" s="12" t="s">
        <v>1128</v>
      </c>
      <c r="AG520" s="13">
        <v>499519.9</v>
      </c>
      <c r="AH520" s="13">
        <v>58</v>
      </c>
      <c r="AI520" s="13">
        <v>121.5</v>
      </c>
      <c r="AJ520" s="13">
        <v>195.5</v>
      </c>
      <c r="AK520" s="13">
        <v>499700.4</v>
      </c>
      <c r="AL520" s="13">
        <v>103.5</v>
      </c>
      <c r="AM520" s="13">
        <v>77</v>
      </c>
      <c r="AN520" s="13">
        <v>97.5</v>
      </c>
      <c r="AO520" s="13">
        <v>91</v>
      </c>
      <c r="AP520" s="13">
        <v>63</v>
      </c>
      <c r="AQ520" s="13">
        <v>1000027.2</v>
      </c>
      <c r="AR520" s="13">
        <v>1000000</v>
      </c>
      <c r="AS520" s="13">
        <v>-27.2</v>
      </c>
      <c r="AT520" s="13">
        <v>0</v>
      </c>
    </row>
    <row r="521" spans="32:46" ht="15" thickBot="1" x14ac:dyDescent="0.35">
      <c r="AF521" s="12" t="s">
        <v>1129</v>
      </c>
      <c r="AG521" s="13">
        <v>499555.9</v>
      </c>
      <c r="AH521" s="13">
        <v>107</v>
      </c>
      <c r="AI521" s="13">
        <v>121.5</v>
      </c>
      <c r="AJ521" s="13">
        <v>153.5</v>
      </c>
      <c r="AK521" s="13">
        <v>499649.4</v>
      </c>
      <c r="AL521" s="13">
        <v>73.5</v>
      </c>
      <c r="AM521" s="13">
        <v>24</v>
      </c>
      <c r="AN521" s="13">
        <v>83.5</v>
      </c>
      <c r="AO521" s="13">
        <v>91</v>
      </c>
      <c r="AP521" s="13">
        <v>92</v>
      </c>
      <c r="AQ521" s="13">
        <v>999951.3</v>
      </c>
      <c r="AR521" s="13">
        <v>1000000</v>
      </c>
      <c r="AS521" s="13">
        <v>48.7</v>
      </c>
      <c r="AT521" s="13">
        <v>0</v>
      </c>
    </row>
    <row r="522" spans="32:46" ht="15" thickBot="1" x14ac:dyDescent="0.35">
      <c r="AF522" s="12" t="s">
        <v>1130</v>
      </c>
      <c r="AG522" s="13">
        <v>499493.9</v>
      </c>
      <c r="AH522" s="13">
        <v>14</v>
      </c>
      <c r="AI522" s="13">
        <v>121.5</v>
      </c>
      <c r="AJ522" s="13">
        <v>205.5</v>
      </c>
      <c r="AK522" s="13">
        <v>499624.4</v>
      </c>
      <c r="AL522" s="13">
        <v>103.5</v>
      </c>
      <c r="AM522" s="13">
        <v>17</v>
      </c>
      <c r="AN522" s="13">
        <v>148.5</v>
      </c>
      <c r="AO522" s="13">
        <v>17</v>
      </c>
      <c r="AP522" s="13">
        <v>122</v>
      </c>
      <c r="AQ522" s="13">
        <v>999867.3</v>
      </c>
      <c r="AR522" s="13">
        <v>1000000</v>
      </c>
      <c r="AS522" s="13">
        <v>132.69999999999999</v>
      </c>
      <c r="AT522" s="13">
        <v>0.01</v>
      </c>
    </row>
    <row r="523" spans="32:46" ht="15" thickBot="1" x14ac:dyDescent="0.35">
      <c r="AF523" s="12" t="s">
        <v>1131</v>
      </c>
      <c r="AG523" s="13">
        <v>499476.9</v>
      </c>
      <c r="AH523" s="13">
        <v>29</v>
      </c>
      <c r="AI523" s="13">
        <v>1</v>
      </c>
      <c r="AJ523" s="13">
        <v>113.5</v>
      </c>
      <c r="AK523" s="13">
        <v>499649.4</v>
      </c>
      <c r="AL523" s="13">
        <v>145.5</v>
      </c>
      <c r="AM523" s="13">
        <v>9</v>
      </c>
      <c r="AN523" s="13">
        <v>4</v>
      </c>
      <c r="AO523" s="13">
        <v>61</v>
      </c>
      <c r="AP523" s="13">
        <v>63</v>
      </c>
      <c r="AQ523" s="13">
        <v>999552.3</v>
      </c>
      <c r="AR523" s="13">
        <v>1000000</v>
      </c>
      <c r="AS523" s="13">
        <v>447.7</v>
      </c>
      <c r="AT523" s="13">
        <v>0.04</v>
      </c>
    </row>
    <row r="524" spans="32:46" ht="15" thickBot="1" x14ac:dyDescent="0.35">
      <c r="AF524" s="12" t="s">
        <v>1132</v>
      </c>
      <c r="AG524" s="13">
        <v>499574.9</v>
      </c>
      <c r="AH524" s="13">
        <v>58</v>
      </c>
      <c r="AI524" s="13">
        <v>147.5</v>
      </c>
      <c r="AJ524" s="13">
        <v>172.5</v>
      </c>
      <c r="AK524" s="13">
        <v>499624.4</v>
      </c>
      <c r="AL524" s="13">
        <v>145.5</v>
      </c>
      <c r="AM524" s="13">
        <v>106</v>
      </c>
      <c r="AN524" s="13">
        <v>83.5</v>
      </c>
      <c r="AO524" s="13">
        <v>61</v>
      </c>
      <c r="AP524" s="13">
        <v>34</v>
      </c>
      <c r="AQ524" s="13">
        <v>1000007.3</v>
      </c>
      <c r="AR524" s="13">
        <v>1000000</v>
      </c>
      <c r="AS524" s="13">
        <v>-7.3</v>
      </c>
      <c r="AT524" s="13">
        <v>0</v>
      </c>
    </row>
    <row r="525" spans="32:46" ht="15" thickBot="1" x14ac:dyDescent="0.35">
      <c r="AF525" s="12" t="s">
        <v>1133</v>
      </c>
      <c r="AG525" s="13">
        <v>499519.9</v>
      </c>
      <c r="AH525" s="13">
        <v>86</v>
      </c>
      <c r="AI525" s="13">
        <v>121.5</v>
      </c>
      <c r="AJ525" s="13">
        <v>195.5</v>
      </c>
      <c r="AK525" s="13">
        <v>499649.4</v>
      </c>
      <c r="AL525" s="13">
        <v>73.5</v>
      </c>
      <c r="AM525" s="13">
        <v>17</v>
      </c>
      <c r="AN525" s="13">
        <v>83.5</v>
      </c>
      <c r="AO525" s="13">
        <v>44</v>
      </c>
      <c r="AP525" s="13">
        <v>34</v>
      </c>
      <c r="AQ525" s="13">
        <v>999824.3</v>
      </c>
      <c r="AR525" s="13">
        <v>1000000</v>
      </c>
      <c r="AS525" s="13">
        <v>175.7</v>
      </c>
      <c r="AT525" s="13">
        <v>0.02</v>
      </c>
    </row>
    <row r="526" spans="32:46" ht="15" thickBot="1" x14ac:dyDescent="0.35">
      <c r="AF526" s="12" t="s">
        <v>1134</v>
      </c>
      <c r="AG526" s="13">
        <v>499555.9</v>
      </c>
      <c r="AH526" s="13">
        <v>86</v>
      </c>
      <c r="AI526" s="13">
        <v>163.5</v>
      </c>
      <c r="AJ526" s="13">
        <v>153.5</v>
      </c>
      <c r="AK526" s="13">
        <v>499649.4</v>
      </c>
      <c r="AL526" s="13">
        <v>73.5</v>
      </c>
      <c r="AM526" s="13">
        <v>52</v>
      </c>
      <c r="AN526" s="13">
        <v>83.5</v>
      </c>
      <c r="AO526" s="13">
        <v>44</v>
      </c>
      <c r="AP526" s="13">
        <v>111</v>
      </c>
      <c r="AQ526" s="13">
        <v>999972.3</v>
      </c>
      <c r="AR526" s="13">
        <v>1000000</v>
      </c>
      <c r="AS526" s="13">
        <v>27.7</v>
      </c>
      <c r="AT526" s="13">
        <v>0</v>
      </c>
    </row>
    <row r="527" spans="32:46" ht="15" thickBot="1" x14ac:dyDescent="0.35">
      <c r="AF527" s="12" t="s">
        <v>1135</v>
      </c>
      <c r="AG527" s="13">
        <v>499542.9</v>
      </c>
      <c r="AH527" s="13">
        <v>29</v>
      </c>
      <c r="AI527" s="13">
        <v>4</v>
      </c>
      <c r="AJ527" s="13">
        <v>153.5</v>
      </c>
      <c r="AK527" s="13">
        <v>499624.4</v>
      </c>
      <c r="AL527" s="13">
        <v>103.5</v>
      </c>
      <c r="AM527" s="13">
        <v>77</v>
      </c>
      <c r="AN527" s="13">
        <v>83.5</v>
      </c>
      <c r="AO527" s="13">
        <v>44</v>
      </c>
      <c r="AP527" s="13">
        <v>63</v>
      </c>
      <c r="AQ527" s="13">
        <v>999724.8</v>
      </c>
      <c r="AR527" s="13">
        <v>1000000</v>
      </c>
      <c r="AS527" s="13">
        <v>275.2</v>
      </c>
      <c r="AT527" s="13">
        <v>0.03</v>
      </c>
    </row>
    <row r="528" spans="32:46" ht="15" thickBot="1" x14ac:dyDescent="0.35">
      <c r="AF528" s="12" t="s">
        <v>1136</v>
      </c>
      <c r="AG528" s="13">
        <v>499493.9</v>
      </c>
      <c r="AH528" s="13">
        <v>118</v>
      </c>
      <c r="AI528" s="13">
        <v>2</v>
      </c>
      <c r="AJ528" s="13">
        <v>172.5</v>
      </c>
      <c r="AK528" s="13">
        <v>499624.4</v>
      </c>
      <c r="AL528" s="13">
        <v>46.5</v>
      </c>
      <c r="AM528" s="13">
        <v>9</v>
      </c>
      <c r="AN528" s="13">
        <v>0</v>
      </c>
      <c r="AO528" s="13">
        <v>44</v>
      </c>
      <c r="AP528" s="13">
        <v>34</v>
      </c>
      <c r="AQ528" s="13">
        <v>999544.3</v>
      </c>
      <c r="AR528" s="13">
        <v>1000000</v>
      </c>
      <c r="AS528" s="13">
        <v>455.7</v>
      </c>
      <c r="AT528" s="13">
        <v>0.05</v>
      </c>
    </row>
    <row r="529" spans="32:46" ht="15" thickBot="1" x14ac:dyDescent="0.35">
      <c r="AF529" s="12" t="s">
        <v>1137</v>
      </c>
      <c r="AG529" s="13">
        <v>499574.9</v>
      </c>
      <c r="AH529" s="13">
        <v>107</v>
      </c>
      <c r="AI529" s="13">
        <v>205.5</v>
      </c>
      <c r="AJ529" s="13">
        <v>195.5</v>
      </c>
      <c r="AK529" s="13">
        <v>499671.4</v>
      </c>
      <c r="AL529" s="13">
        <v>127.5</v>
      </c>
      <c r="AM529" s="13">
        <v>40</v>
      </c>
      <c r="AN529" s="13">
        <v>208.5</v>
      </c>
      <c r="AO529" s="13">
        <v>61</v>
      </c>
      <c r="AP529" s="13">
        <v>111</v>
      </c>
      <c r="AQ529" s="13">
        <v>1000302.2</v>
      </c>
      <c r="AR529" s="13">
        <v>1000000</v>
      </c>
      <c r="AS529" s="13">
        <v>-302.2</v>
      </c>
      <c r="AT529" s="13">
        <v>-0.03</v>
      </c>
    </row>
    <row r="530" spans="32:46" ht="15" thickBot="1" x14ac:dyDescent="0.35"/>
    <row r="531" spans="32:46" ht="15" thickBot="1" x14ac:dyDescent="0.35">
      <c r="AF531" s="14" t="s">
        <v>2146</v>
      </c>
      <c r="AG531" s="15">
        <v>1001221.8</v>
      </c>
    </row>
    <row r="532" spans="32:46" ht="15" thickBot="1" x14ac:dyDescent="0.35">
      <c r="AF532" s="14" t="s">
        <v>2147</v>
      </c>
      <c r="AG532" s="15">
        <v>998814.3</v>
      </c>
    </row>
    <row r="533" spans="32:46" ht="15" thickBot="1" x14ac:dyDescent="0.35">
      <c r="AF533" s="14" t="s">
        <v>2148</v>
      </c>
      <c r="AG533" s="15">
        <v>129000000.2</v>
      </c>
    </row>
    <row r="534" spans="32:46" ht="15" thickBot="1" x14ac:dyDescent="0.35">
      <c r="AF534" s="14" t="s">
        <v>2149</v>
      </c>
      <c r="AG534" s="15">
        <v>129000000</v>
      </c>
    </row>
    <row r="535" spans="32:46" ht="15" thickBot="1" x14ac:dyDescent="0.35">
      <c r="AF535" s="14" t="s">
        <v>2150</v>
      </c>
      <c r="AG535" s="15">
        <v>0.2</v>
      </c>
    </row>
    <row r="536" spans="32:46" ht="15" thickBot="1" x14ac:dyDescent="0.35">
      <c r="AF536" s="14" t="s">
        <v>2151</v>
      </c>
      <c r="AG536" s="15"/>
    </row>
    <row r="537" spans="32:46" ht="15" thickBot="1" x14ac:dyDescent="0.35">
      <c r="AF537" s="14" t="s">
        <v>2152</v>
      </c>
      <c r="AG537" s="15"/>
    </row>
    <row r="538" spans="32:46" ht="15" thickBot="1" x14ac:dyDescent="0.35">
      <c r="AF538" s="14" t="s">
        <v>2153</v>
      </c>
      <c r="AG538" s="15">
        <v>0</v>
      </c>
    </row>
    <row r="540" spans="32:46" x14ac:dyDescent="0.3">
      <c r="AF540" s="16" t="s">
        <v>2154</v>
      </c>
    </row>
    <row r="542" spans="32:46" x14ac:dyDescent="0.3">
      <c r="AF542" s="17" t="s">
        <v>2155</v>
      </c>
    </row>
    <row r="543" spans="32:46" x14ac:dyDescent="0.3">
      <c r="AF543" s="17" t="s">
        <v>2156</v>
      </c>
    </row>
  </sheetData>
  <hyperlinks>
    <hyperlink ref="AF540" r:id="rId1" display="https://miau.my-x.hu/myx-free/coco/test/999323920230208230011.html" xr:uid="{9D8AC5F4-ABD9-4DD2-BE4C-BA2D79E01649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1"/>
  <sheetViews>
    <sheetView topLeftCell="B128" workbookViewId="0">
      <selection activeCell="B132" sqref="B132:D132"/>
    </sheetView>
  </sheetViews>
  <sheetFormatPr defaultRowHeight="14.4" x14ac:dyDescent="0.3"/>
  <cols>
    <col min="2" max="2" width="18.6640625" bestFit="1" customWidth="1"/>
    <col min="3" max="3" width="18.6640625" customWidth="1"/>
    <col min="4" max="4" width="13.33203125" bestFit="1" customWidth="1"/>
    <col min="5" max="6" width="10" bestFit="1" customWidth="1"/>
    <col min="7" max="7" width="12.44140625" customWidth="1"/>
    <col min="8" max="9" width="10" customWidth="1"/>
    <col min="10" max="10" width="11.6640625" customWidth="1"/>
    <col min="11" max="11" width="13" bestFit="1" customWidth="1"/>
    <col min="12" max="16" width="10" customWidth="1"/>
    <col min="17" max="17" width="13.88671875" customWidth="1"/>
    <col min="18" max="18" width="12.6640625" bestFit="1" customWidth="1"/>
    <col min="19" max="20" width="12.6640625" customWidth="1"/>
    <col min="25" max="25" width="9" bestFit="1" customWidth="1"/>
    <col min="26" max="26" width="27.33203125" bestFit="1" customWidth="1"/>
  </cols>
  <sheetData>
    <row r="1" spans="1:37" ht="15" thickBot="1" x14ac:dyDescent="0.35">
      <c r="A1" t="s">
        <v>130</v>
      </c>
      <c r="B1" t="s">
        <v>0</v>
      </c>
      <c r="C1" t="s">
        <v>865</v>
      </c>
      <c r="D1">
        <v>2017</v>
      </c>
      <c r="E1">
        <v>2019</v>
      </c>
      <c r="F1">
        <v>2020</v>
      </c>
      <c r="G1">
        <v>2021</v>
      </c>
      <c r="H1">
        <v>2022</v>
      </c>
      <c r="I1" t="s">
        <v>863</v>
      </c>
      <c r="J1" t="s">
        <v>864</v>
      </c>
      <c r="K1" t="s">
        <v>866</v>
      </c>
      <c r="P1" t="s">
        <v>859</v>
      </c>
      <c r="Q1" t="s">
        <v>860</v>
      </c>
      <c r="T1" t="s">
        <v>132</v>
      </c>
      <c r="U1" t="s">
        <v>133</v>
      </c>
      <c r="V1">
        <v>2020</v>
      </c>
      <c r="W1" t="s">
        <v>861</v>
      </c>
      <c r="X1">
        <v>2021</v>
      </c>
      <c r="Y1">
        <v>2021</v>
      </c>
      <c r="Z1">
        <v>2021</v>
      </c>
      <c r="AA1" t="s">
        <v>862</v>
      </c>
      <c r="AB1">
        <v>2022</v>
      </c>
      <c r="AD1" t="s">
        <v>627</v>
      </c>
      <c r="AF1">
        <v>2022</v>
      </c>
      <c r="AH1">
        <v>2019</v>
      </c>
      <c r="AJ1">
        <v>2019</v>
      </c>
    </row>
    <row r="2" spans="1:37" ht="15" thickBot="1" x14ac:dyDescent="0.35">
      <c r="A2">
        <v>168236</v>
      </c>
      <c r="B2" t="s">
        <v>1</v>
      </c>
      <c r="C2">
        <f>VLOOKUP(A2,[1]Munka1!$F$2:$K$130,6,0)</f>
        <v>23</v>
      </c>
      <c r="D2">
        <v>1000000</v>
      </c>
      <c r="E2">
        <f>VLOOKUP(A2,[2]Munka1!$H$2:$W$130,16,0)</f>
        <v>7622100</v>
      </c>
      <c r="F2">
        <f t="shared" ref="F2:F33" si="0">VLOOKUP(A2,$T$2:$W$130,4,0)</f>
        <v>7500000</v>
      </c>
      <c r="G2">
        <f t="shared" ref="G2:G33" si="1">VLOOKUP(A2,$X$2:$AA$130,4,0)</f>
        <v>6000000</v>
      </c>
      <c r="H2">
        <f t="shared" ref="H2:H33" si="2">VLOOKUP(A2,$AB$2:$AF$130,5,0)</f>
        <v>6500000</v>
      </c>
      <c r="I2">
        <f t="shared" ref="I2:I33" si="3">SLOPE(D2:H2,$D$1:$H$1)</f>
        <v>952859.45945945941</v>
      </c>
      <c r="J2">
        <f>RANK(I2,I2:I130,0)</f>
        <v>10</v>
      </c>
      <c r="P2">
        <v>5400000</v>
      </c>
      <c r="Q2">
        <v>5400000</v>
      </c>
      <c r="T2">
        <v>91100534</v>
      </c>
      <c r="U2" t="s">
        <v>134</v>
      </c>
      <c r="V2" t="s">
        <v>263</v>
      </c>
      <c r="W2">
        <v>7750000</v>
      </c>
      <c r="X2">
        <v>91001078</v>
      </c>
      <c r="Y2" t="s">
        <v>350</v>
      </c>
      <c r="Z2" t="s">
        <v>469</v>
      </c>
      <c r="AA2">
        <v>18500000</v>
      </c>
      <c r="AB2">
        <v>70087488</v>
      </c>
      <c r="AC2" t="s">
        <v>628</v>
      </c>
      <c r="AD2" t="s">
        <v>539</v>
      </c>
      <c r="AF2">
        <v>5400000</v>
      </c>
      <c r="AH2" s="3">
        <v>91001078</v>
      </c>
      <c r="AI2" s="2" t="s">
        <v>113</v>
      </c>
      <c r="AJ2" s="2" t="s">
        <v>754</v>
      </c>
      <c r="AK2">
        <v>27100800</v>
      </c>
    </row>
    <row r="3" spans="1:37" ht="15" thickBot="1" x14ac:dyDescent="0.35">
      <c r="A3">
        <v>18018845</v>
      </c>
      <c r="B3" t="s">
        <v>2</v>
      </c>
      <c r="C3">
        <f>VLOOKUP(A3,[1]Munka1!$F$2:$K$130,6,0)</f>
        <v>27</v>
      </c>
      <c r="D3">
        <v>240000</v>
      </c>
      <c r="E3">
        <f>VLOOKUP(A3,[2]Munka1!$H$2:$W$130,16,0)</f>
        <v>903360</v>
      </c>
      <c r="F3">
        <f t="shared" si="0"/>
        <v>600000</v>
      </c>
      <c r="G3">
        <f t="shared" si="1"/>
        <v>0</v>
      </c>
      <c r="H3">
        <f t="shared" si="2"/>
        <v>0</v>
      </c>
      <c r="I3">
        <f t="shared" si="3"/>
        <v>-86127.567567567559</v>
      </c>
      <c r="J3">
        <f t="shared" ref="J3:J66" si="4">RANK(I3,I3:I131,0)</f>
        <v>109</v>
      </c>
      <c r="P3">
        <v>92000000</v>
      </c>
      <c r="Q3">
        <v>62000000</v>
      </c>
      <c r="T3">
        <v>91126197</v>
      </c>
      <c r="U3" t="s">
        <v>135</v>
      </c>
      <c r="V3" t="s">
        <v>264</v>
      </c>
      <c r="W3">
        <v>800000</v>
      </c>
      <c r="X3">
        <v>70076282</v>
      </c>
      <c r="Y3" t="s">
        <v>351</v>
      </c>
      <c r="Z3" t="s">
        <v>470</v>
      </c>
      <c r="AA3">
        <v>8500000</v>
      </c>
      <c r="AB3">
        <v>70093800</v>
      </c>
      <c r="AC3" t="s">
        <v>629</v>
      </c>
      <c r="AD3" t="s">
        <v>540</v>
      </c>
      <c r="AF3">
        <v>77000000</v>
      </c>
      <c r="AH3" s="3">
        <v>91104583</v>
      </c>
      <c r="AI3" s="2" t="s">
        <v>117</v>
      </c>
      <c r="AJ3" s="2" t="s">
        <v>755</v>
      </c>
      <c r="AK3">
        <v>20325600</v>
      </c>
    </row>
    <row r="4" spans="1:37" ht="15" thickBot="1" x14ac:dyDescent="0.35">
      <c r="A4">
        <v>27109811</v>
      </c>
      <c r="B4" t="s">
        <v>3</v>
      </c>
      <c r="C4">
        <f>VLOOKUP(A4,[1]Munka1!$F$2:$K$130,6,0)</f>
        <v>18</v>
      </c>
      <c r="D4">
        <v>14500</v>
      </c>
      <c r="E4">
        <f>VLOOKUP(A4,[2]Munka1!$H$2:$W$130,16,0)</f>
        <v>0</v>
      </c>
      <c r="F4">
        <f t="shared" si="0"/>
        <v>160</v>
      </c>
      <c r="G4">
        <f t="shared" si="1"/>
        <v>22500</v>
      </c>
      <c r="H4">
        <f t="shared" si="2"/>
        <v>12000</v>
      </c>
      <c r="I4">
        <f t="shared" si="3"/>
        <v>867.02702702702709</v>
      </c>
      <c r="J4">
        <f t="shared" si="4"/>
        <v>57</v>
      </c>
      <c r="K4">
        <f>H4-D4</f>
        <v>-2500</v>
      </c>
      <c r="P4">
        <v>3800000</v>
      </c>
      <c r="Q4">
        <v>375000</v>
      </c>
      <c r="T4">
        <v>70097248</v>
      </c>
      <c r="U4" t="s">
        <v>136</v>
      </c>
      <c r="V4" t="s">
        <v>263</v>
      </c>
      <c r="W4">
        <v>7750000</v>
      </c>
      <c r="X4">
        <v>70002622</v>
      </c>
      <c r="Y4" t="s">
        <v>352</v>
      </c>
      <c r="Z4" t="s">
        <v>286</v>
      </c>
      <c r="AA4">
        <v>7250000</v>
      </c>
      <c r="AB4">
        <v>91001078</v>
      </c>
      <c r="AC4" t="s">
        <v>630</v>
      </c>
      <c r="AD4" t="s">
        <v>541</v>
      </c>
      <c r="AF4">
        <v>2087500</v>
      </c>
      <c r="AH4" s="3">
        <v>70093800</v>
      </c>
      <c r="AI4" s="2" t="s">
        <v>93</v>
      </c>
      <c r="AJ4" s="2" t="s">
        <v>756</v>
      </c>
      <c r="AK4">
        <v>14115000</v>
      </c>
    </row>
    <row r="5" spans="1:37" ht="15" thickBot="1" x14ac:dyDescent="0.35">
      <c r="A5">
        <v>28028160</v>
      </c>
      <c r="B5" t="s">
        <v>4</v>
      </c>
      <c r="C5">
        <f>VLOOKUP(A5,[1]Munka1!$F$2:$K$130,6,0)</f>
        <v>24</v>
      </c>
      <c r="D5">
        <v>875000</v>
      </c>
      <c r="E5">
        <f>VLOOKUP(A5,[2]Munka1!$H$2:$W$130,16,0)</f>
        <v>762210</v>
      </c>
      <c r="F5">
        <f t="shared" si="0"/>
        <v>475000</v>
      </c>
      <c r="G5">
        <f t="shared" si="1"/>
        <v>700000</v>
      </c>
      <c r="H5">
        <f t="shared" si="2"/>
        <v>330000</v>
      </c>
      <c r="I5">
        <f t="shared" si="3"/>
        <v>-94511.351351351346</v>
      </c>
      <c r="J5">
        <f t="shared" si="4"/>
        <v>109</v>
      </c>
      <c r="P5">
        <v>1500000</v>
      </c>
      <c r="Q5">
        <v>150000</v>
      </c>
      <c r="T5">
        <v>91104583</v>
      </c>
      <c r="U5" t="s">
        <v>137</v>
      </c>
      <c r="V5" t="s">
        <v>265</v>
      </c>
      <c r="W5">
        <v>22000000</v>
      </c>
      <c r="X5">
        <v>168236</v>
      </c>
      <c r="Y5" t="s">
        <v>353</v>
      </c>
      <c r="Z5" t="s">
        <v>471</v>
      </c>
      <c r="AA5">
        <v>6000000</v>
      </c>
      <c r="AB5">
        <v>470884</v>
      </c>
      <c r="AC5" t="s">
        <v>631</v>
      </c>
      <c r="AD5" t="s">
        <v>542</v>
      </c>
      <c r="AF5">
        <v>825000</v>
      </c>
      <c r="AH5" s="3">
        <v>91000354</v>
      </c>
      <c r="AI5" s="2" t="s">
        <v>112</v>
      </c>
      <c r="AJ5" s="2" t="s">
        <v>757</v>
      </c>
      <c r="AK5">
        <v>11009700</v>
      </c>
    </row>
    <row r="6" spans="1:37" ht="15" thickBot="1" x14ac:dyDescent="0.35">
      <c r="A6">
        <v>29040319</v>
      </c>
      <c r="B6" t="s">
        <v>5</v>
      </c>
      <c r="C6">
        <f>VLOOKUP(A6,[1]Munka1!$F$2:$K$130,6,0)</f>
        <v>32</v>
      </c>
      <c r="D6">
        <v>4500</v>
      </c>
      <c r="E6">
        <f>VLOOKUP(A6,[2]Munka1!$H$2:$W$130,16,0)</f>
        <v>0</v>
      </c>
      <c r="F6">
        <f t="shared" si="0"/>
        <v>925</v>
      </c>
      <c r="G6">
        <f t="shared" si="1"/>
        <v>425</v>
      </c>
      <c r="H6">
        <f t="shared" si="2"/>
        <v>0</v>
      </c>
      <c r="I6">
        <f t="shared" si="3"/>
        <v>-804.39189189189187</v>
      </c>
      <c r="J6">
        <f t="shared" si="4"/>
        <v>59</v>
      </c>
      <c r="P6">
        <v>13000000</v>
      </c>
      <c r="Q6">
        <v>8800000</v>
      </c>
      <c r="T6">
        <v>70085928</v>
      </c>
      <c r="U6" t="s">
        <v>138</v>
      </c>
      <c r="V6" t="s">
        <v>266</v>
      </c>
      <c r="W6">
        <v>750000</v>
      </c>
      <c r="X6">
        <v>29040332</v>
      </c>
      <c r="Y6" t="s">
        <v>354</v>
      </c>
      <c r="Z6" t="s">
        <v>472</v>
      </c>
      <c r="AA6">
        <v>4000000</v>
      </c>
      <c r="AB6">
        <v>70097248</v>
      </c>
      <c r="AC6" t="s">
        <v>632</v>
      </c>
      <c r="AD6" t="s">
        <v>543</v>
      </c>
      <c r="AF6">
        <v>10900000</v>
      </c>
      <c r="AH6" s="3">
        <v>168236</v>
      </c>
      <c r="AI6" s="2" t="s">
        <v>1</v>
      </c>
      <c r="AJ6" s="2" t="s">
        <v>758</v>
      </c>
      <c r="AK6">
        <v>7622100</v>
      </c>
    </row>
    <row r="7" spans="1:37" ht="15" thickBot="1" x14ac:dyDescent="0.35">
      <c r="A7">
        <v>29040321</v>
      </c>
      <c r="B7" t="s">
        <v>6</v>
      </c>
      <c r="C7">
        <f>VLOOKUP(A7,[1]Munka1!$F$2:$K$130,6,0)</f>
        <v>28</v>
      </c>
      <c r="D7">
        <v>190000</v>
      </c>
      <c r="E7">
        <f>VLOOKUP(A7,[2]Munka1!$H$2:$W$130,16,0)</f>
        <v>1072740</v>
      </c>
      <c r="F7">
        <f t="shared" si="0"/>
        <v>850000</v>
      </c>
      <c r="G7">
        <f t="shared" si="1"/>
        <v>225000</v>
      </c>
      <c r="H7">
        <f t="shared" si="2"/>
        <v>405000</v>
      </c>
      <c r="I7">
        <f t="shared" si="3"/>
        <v>-3999.4594594594591</v>
      </c>
      <c r="J7">
        <f t="shared" si="4"/>
        <v>76</v>
      </c>
      <c r="P7">
        <v>28000</v>
      </c>
      <c r="Q7">
        <v>0</v>
      </c>
      <c r="T7">
        <v>91104803</v>
      </c>
      <c r="U7" t="s">
        <v>139</v>
      </c>
      <c r="V7" t="s">
        <v>267</v>
      </c>
      <c r="W7">
        <v>275000</v>
      </c>
      <c r="X7">
        <v>70003313</v>
      </c>
      <c r="Y7" t="s">
        <v>355</v>
      </c>
      <c r="Z7" t="s">
        <v>473</v>
      </c>
      <c r="AA7">
        <v>3500000</v>
      </c>
      <c r="AB7">
        <v>5004690</v>
      </c>
      <c r="AC7" t="s">
        <v>633</v>
      </c>
      <c r="AD7" t="s">
        <v>544</v>
      </c>
      <c r="AF7">
        <v>14000</v>
      </c>
      <c r="AH7" s="3">
        <v>470884</v>
      </c>
      <c r="AI7" s="2" t="s">
        <v>851</v>
      </c>
      <c r="AJ7" s="2" t="s">
        <v>758</v>
      </c>
      <c r="AK7">
        <v>7622100</v>
      </c>
    </row>
    <row r="8" spans="1:37" ht="15" thickBot="1" x14ac:dyDescent="0.35">
      <c r="A8">
        <v>29040332</v>
      </c>
      <c r="B8" t="s">
        <v>7</v>
      </c>
      <c r="C8">
        <f>VLOOKUP(A8,[1]Munka1!$F$2:$K$130,6,0)</f>
        <v>24</v>
      </c>
      <c r="D8">
        <v>2000000</v>
      </c>
      <c r="E8">
        <f>VLOOKUP(A8,[2]Munka1!$H$2:$W$130,16,0)</f>
        <v>2935920</v>
      </c>
      <c r="F8">
        <f t="shared" si="0"/>
        <v>5750000</v>
      </c>
      <c r="G8">
        <f t="shared" si="1"/>
        <v>4000000</v>
      </c>
      <c r="H8">
        <f t="shared" si="2"/>
        <v>1925000</v>
      </c>
      <c r="I8">
        <f t="shared" si="3"/>
        <v>151098.91891891888</v>
      </c>
      <c r="J8">
        <f t="shared" si="4"/>
        <v>28</v>
      </c>
      <c r="P8">
        <v>600000</v>
      </c>
      <c r="Q8">
        <v>60000</v>
      </c>
      <c r="T8">
        <v>91121536</v>
      </c>
      <c r="U8" t="s">
        <v>140</v>
      </c>
      <c r="V8" t="s">
        <v>268</v>
      </c>
      <c r="W8">
        <v>2700000</v>
      </c>
      <c r="X8">
        <v>70024655</v>
      </c>
      <c r="Y8" t="s">
        <v>356</v>
      </c>
      <c r="Z8" t="s">
        <v>474</v>
      </c>
      <c r="AA8">
        <v>3100000</v>
      </c>
      <c r="AB8">
        <v>28028160</v>
      </c>
      <c r="AC8" t="s">
        <v>634</v>
      </c>
      <c r="AD8" t="s">
        <v>545</v>
      </c>
      <c r="AF8">
        <v>330000</v>
      </c>
      <c r="AH8" s="3">
        <v>70002622</v>
      </c>
      <c r="AI8" s="2" t="s">
        <v>22</v>
      </c>
      <c r="AJ8" s="2" t="s">
        <v>759</v>
      </c>
      <c r="AK8">
        <v>7339800</v>
      </c>
    </row>
    <row r="9" spans="1:37" ht="15" thickBot="1" x14ac:dyDescent="0.35">
      <c r="A9">
        <v>29040414</v>
      </c>
      <c r="B9" t="s">
        <v>8</v>
      </c>
      <c r="C9">
        <f>VLOOKUP(A9,[1]Munka1!$F$2:$K$130,6,0)</f>
        <v>26</v>
      </c>
      <c r="D9">
        <v>13000</v>
      </c>
      <c r="E9">
        <f>VLOOKUP(A9,[2]Munka1!$H$2:$W$130,16,0)</f>
        <v>23713.200000000001</v>
      </c>
      <c r="F9">
        <f t="shared" si="0"/>
        <v>99000</v>
      </c>
      <c r="G9">
        <f t="shared" si="1"/>
        <v>100000</v>
      </c>
      <c r="H9">
        <f t="shared" si="2"/>
        <v>30000</v>
      </c>
      <c r="I9">
        <f t="shared" si="3"/>
        <v>10164.151351351351</v>
      </c>
      <c r="J9">
        <f t="shared" si="4"/>
        <v>43</v>
      </c>
      <c r="P9">
        <v>0</v>
      </c>
      <c r="Q9">
        <v>0</v>
      </c>
      <c r="T9">
        <v>91004434</v>
      </c>
      <c r="U9" t="s">
        <v>141</v>
      </c>
      <c r="V9" t="s">
        <v>269</v>
      </c>
      <c r="W9">
        <v>160000</v>
      </c>
      <c r="X9">
        <v>8489926</v>
      </c>
      <c r="Y9" t="s">
        <v>357</v>
      </c>
      <c r="Z9" t="s">
        <v>306</v>
      </c>
      <c r="AA9">
        <v>3000000</v>
      </c>
      <c r="AB9">
        <v>70024655</v>
      </c>
      <c r="AC9" t="s">
        <v>635</v>
      </c>
      <c r="AD9" t="s">
        <v>546</v>
      </c>
      <c r="AF9">
        <v>0</v>
      </c>
      <c r="AH9" s="3">
        <v>70003313</v>
      </c>
      <c r="AI9" s="2" t="s">
        <v>27</v>
      </c>
      <c r="AJ9" s="2" t="s">
        <v>760</v>
      </c>
      <c r="AK9">
        <v>5928300</v>
      </c>
    </row>
    <row r="10" spans="1:37" ht="15" thickBot="1" x14ac:dyDescent="0.35">
      <c r="A10">
        <v>29040430</v>
      </c>
      <c r="B10" t="s">
        <v>9</v>
      </c>
      <c r="C10">
        <f>VLOOKUP(A10,[1]Munka1!$F$2:$K$130,6,0)</f>
        <v>28</v>
      </c>
      <c r="D10">
        <v>550000</v>
      </c>
      <c r="E10">
        <f>VLOOKUP(A10,[2]Munka1!$H$2:$W$130,16,0)</f>
        <v>1129200</v>
      </c>
      <c r="F10">
        <f t="shared" si="0"/>
        <v>500000</v>
      </c>
      <c r="G10">
        <f t="shared" si="1"/>
        <v>425000</v>
      </c>
      <c r="H10">
        <f t="shared" si="2"/>
        <v>412500</v>
      </c>
      <c r="I10">
        <f t="shared" si="3"/>
        <v>-62558.108108108107</v>
      </c>
      <c r="J10">
        <f t="shared" si="4"/>
        <v>105</v>
      </c>
      <c r="P10">
        <v>7200000</v>
      </c>
      <c r="Q10">
        <v>150000</v>
      </c>
      <c r="T10">
        <v>70032533</v>
      </c>
      <c r="U10" t="s">
        <v>142</v>
      </c>
      <c r="V10" t="s">
        <v>270</v>
      </c>
      <c r="W10">
        <v>500000</v>
      </c>
      <c r="X10">
        <v>70002711</v>
      </c>
      <c r="Y10" t="s">
        <v>358</v>
      </c>
      <c r="Z10" t="s">
        <v>475</v>
      </c>
      <c r="AA10">
        <v>2300000</v>
      </c>
      <c r="AB10">
        <v>91100534</v>
      </c>
      <c r="AC10" t="s">
        <v>636</v>
      </c>
      <c r="AD10" t="s">
        <v>547</v>
      </c>
      <c r="AF10">
        <v>3675000</v>
      </c>
      <c r="AH10" s="3">
        <v>8489926</v>
      </c>
      <c r="AI10" s="2" t="s">
        <v>110</v>
      </c>
      <c r="AJ10" s="2" t="s">
        <v>760</v>
      </c>
      <c r="AK10">
        <v>5928300</v>
      </c>
    </row>
    <row r="11" spans="1:37" ht="15" thickBot="1" x14ac:dyDescent="0.35">
      <c r="A11">
        <v>35012153</v>
      </c>
      <c r="B11" t="s">
        <v>10</v>
      </c>
      <c r="C11">
        <f>VLOOKUP(A11,[1]Munka1!$F$2:$K$130,6,0)</f>
        <v>26</v>
      </c>
      <c r="D11">
        <v>2900000</v>
      </c>
      <c r="E11">
        <f>VLOOKUP(A11,[2]Munka1!$H$2:$W$130,16,0)</f>
        <v>0</v>
      </c>
      <c r="F11">
        <f t="shared" si="0"/>
        <v>97000</v>
      </c>
      <c r="G11">
        <f t="shared" si="1"/>
        <v>38000</v>
      </c>
      <c r="H11">
        <f t="shared" si="2"/>
        <v>0</v>
      </c>
      <c r="I11">
        <f t="shared" si="3"/>
        <v>-544256.7567567568</v>
      </c>
      <c r="J11">
        <f t="shared" si="4"/>
        <v>115</v>
      </c>
      <c r="P11">
        <v>7800000</v>
      </c>
      <c r="Q11">
        <v>5200000</v>
      </c>
      <c r="T11">
        <v>35012153</v>
      </c>
      <c r="U11" t="s">
        <v>143</v>
      </c>
      <c r="V11" t="s">
        <v>271</v>
      </c>
      <c r="W11">
        <v>97000</v>
      </c>
      <c r="X11">
        <v>70031727</v>
      </c>
      <c r="Y11" t="s">
        <v>359</v>
      </c>
      <c r="Z11" t="s">
        <v>339</v>
      </c>
      <c r="AA11">
        <v>1900000</v>
      </c>
      <c r="AB11">
        <v>91121536</v>
      </c>
      <c r="AC11" t="s">
        <v>637</v>
      </c>
      <c r="AD11" t="s">
        <v>548</v>
      </c>
      <c r="AF11">
        <v>6500000</v>
      </c>
      <c r="AH11" s="3">
        <v>470897</v>
      </c>
      <c r="AI11" s="2" t="s">
        <v>18</v>
      </c>
      <c r="AJ11" s="2" t="s">
        <v>761</v>
      </c>
      <c r="AK11">
        <v>5081400</v>
      </c>
    </row>
    <row r="12" spans="1:37" ht="15" thickBot="1" x14ac:dyDescent="0.35">
      <c r="A12">
        <v>35014012</v>
      </c>
      <c r="B12" t="s">
        <v>11</v>
      </c>
      <c r="C12">
        <f>VLOOKUP(A12,[1]Munka1!$F$2:$K$130,6,0)</f>
        <v>30</v>
      </c>
      <c r="D12">
        <v>350000</v>
      </c>
      <c r="E12">
        <f>VLOOKUP(A12,[2]Munka1!$H$2:$W$130,16,0)</f>
        <v>1242120</v>
      </c>
      <c r="F12">
        <f t="shared" si="0"/>
        <v>450000</v>
      </c>
      <c r="G12">
        <f t="shared" si="1"/>
        <v>57000</v>
      </c>
      <c r="H12">
        <f t="shared" si="2"/>
        <v>50000</v>
      </c>
      <c r="I12">
        <f t="shared" si="3"/>
        <v>-115222.70270270269</v>
      </c>
      <c r="J12">
        <f t="shared" si="4"/>
        <v>108</v>
      </c>
      <c r="P12">
        <v>8000000</v>
      </c>
      <c r="Q12">
        <v>5400000</v>
      </c>
      <c r="T12">
        <v>91000354</v>
      </c>
      <c r="U12" t="s">
        <v>144</v>
      </c>
      <c r="V12" t="s">
        <v>272</v>
      </c>
      <c r="W12">
        <v>9000000</v>
      </c>
      <c r="X12">
        <v>70062993</v>
      </c>
      <c r="Y12" t="s">
        <v>360</v>
      </c>
      <c r="Z12" t="s">
        <v>476</v>
      </c>
      <c r="AA12">
        <v>1800000</v>
      </c>
      <c r="AB12">
        <v>70076282</v>
      </c>
      <c r="AC12" t="s">
        <v>638</v>
      </c>
      <c r="AD12" t="s">
        <v>549</v>
      </c>
      <c r="AF12">
        <v>6700000</v>
      </c>
      <c r="AH12" s="3">
        <v>91107170</v>
      </c>
      <c r="AI12" s="2" t="s">
        <v>119</v>
      </c>
      <c r="AJ12" s="2" t="s">
        <v>762</v>
      </c>
      <c r="AK12">
        <v>4290960</v>
      </c>
    </row>
    <row r="13" spans="1:37" ht="15" thickBot="1" x14ac:dyDescent="0.35">
      <c r="A13">
        <v>35017569</v>
      </c>
      <c r="B13" t="s">
        <v>12</v>
      </c>
      <c r="C13">
        <f>VLOOKUP(A13,[1]Munka1!$F$2:$K$130,6,0)</f>
        <v>24</v>
      </c>
      <c r="D13">
        <v>9500000</v>
      </c>
      <c r="E13">
        <f>VLOOKUP(A13,[2]Munka1!$H$2:$W$130,16,0)</f>
        <v>4178040</v>
      </c>
      <c r="F13">
        <f t="shared" si="0"/>
        <v>2000000</v>
      </c>
      <c r="G13">
        <f t="shared" si="1"/>
        <v>1200000</v>
      </c>
      <c r="H13">
        <f t="shared" si="2"/>
        <v>1075000</v>
      </c>
      <c r="I13">
        <f t="shared" si="3"/>
        <v>-1739015.6756756755</v>
      </c>
      <c r="J13">
        <f t="shared" si="4"/>
        <v>118</v>
      </c>
      <c r="P13">
        <v>3900000</v>
      </c>
      <c r="Q13">
        <v>400000</v>
      </c>
      <c r="T13">
        <v>70087488</v>
      </c>
      <c r="U13" t="s">
        <v>145</v>
      </c>
      <c r="V13" t="s">
        <v>273</v>
      </c>
      <c r="W13">
        <v>3900000</v>
      </c>
      <c r="X13">
        <v>70092388</v>
      </c>
      <c r="Y13" t="s">
        <v>361</v>
      </c>
      <c r="Z13" t="s">
        <v>477</v>
      </c>
      <c r="AA13">
        <v>1700000</v>
      </c>
      <c r="AB13">
        <v>70031727</v>
      </c>
      <c r="AC13" t="s">
        <v>639</v>
      </c>
      <c r="AD13" t="s">
        <v>550</v>
      </c>
      <c r="AF13">
        <v>2150000</v>
      </c>
      <c r="AH13" s="3">
        <v>35017569</v>
      </c>
      <c r="AI13" s="2" t="s">
        <v>12</v>
      </c>
      <c r="AJ13" s="2" t="s">
        <v>763</v>
      </c>
      <c r="AK13">
        <v>4178040</v>
      </c>
    </row>
    <row r="14" spans="1:37" ht="15" thickBot="1" x14ac:dyDescent="0.35">
      <c r="A14">
        <v>35018672</v>
      </c>
      <c r="B14" t="s">
        <v>13</v>
      </c>
      <c r="C14">
        <f>VLOOKUP(A14,[1]Munka1!$F$2:$K$130,6,0)</f>
        <v>26</v>
      </c>
      <c r="D14">
        <v>800000</v>
      </c>
      <c r="E14">
        <f>VLOOKUP(A14,[2]Munka1!$H$2:$W$130,16,0)</f>
        <v>2371320</v>
      </c>
      <c r="F14">
        <f t="shared" si="0"/>
        <v>1900000</v>
      </c>
      <c r="G14">
        <f t="shared" si="1"/>
        <v>925000</v>
      </c>
      <c r="H14">
        <f t="shared" si="2"/>
        <v>7575000</v>
      </c>
      <c r="I14">
        <f t="shared" si="3"/>
        <v>947158.37837837834</v>
      </c>
      <c r="J14">
        <f t="shared" si="4"/>
        <v>13</v>
      </c>
      <c r="P14">
        <v>5000000</v>
      </c>
      <c r="Q14">
        <v>40000</v>
      </c>
      <c r="T14">
        <v>70032844</v>
      </c>
      <c r="U14" t="s">
        <v>146</v>
      </c>
      <c r="V14">
        <v>0</v>
      </c>
      <c r="W14">
        <v>0</v>
      </c>
      <c r="X14">
        <v>92071861</v>
      </c>
      <c r="Y14" t="s">
        <v>362</v>
      </c>
      <c r="Z14" t="s">
        <v>477</v>
      </c>
      <c r="AA14">
        <v>1700000</v>
      </c>
      <c r="AB14">
        <v>70002622</v>
      </c>
      <c r="AC14" t="s">
        <v>640</v>
      </c>
      <c r="AD14" t="s">
        <v>551</v>
      </c>
      <c r="AF14">
        <v>2520000</v>
      </c>
      <c r="AH14" s="3">
        <v>91100534</v>
      </c>
      <c r="AI14" s="2" t="s">
        <v>116</v>
      </c>
      <c r="AJ14" s="2" t="s">
        <v>764</v>
      </c>
      <c r="AK14">
        <v>4065120</v>
      </c>
    </row>
    <row r="15" spans="1:37" ht="15" thickBot="1" x14ac:dyDescent="0.35">
      <c r="A15">
        <v>35021183</v>
      </c>
      <c r="B15" t="s">
        <v>14</v>
      </c>
      <c r="C15">
        <f>VLOOKUP(A15,[1]Munka1!$F$2:$K$130,6,0)</f>
        <v>26</v>
      </c>
      <c r="D15">
        <v>205000</v>
      </c>
      <c r="E15">
        <f>VLOOKUP(A15,[2]Munka1!$H$2:$W$130,16,0)</f>
        <v>762210</v>
      </c>
      <c r="F15">
        <f t="shared" si="0"/>
        <v>750000</v>
      </c>
      <c r="G15">
        <f t="shared" si="1"/>
        <v>425000</v>
      </c>
      <c r="H15">
        <f t="shared" si="2"/>
        <v>99000</v>
      </c>
      <c r="I15">
        <f t="shared" si="3"/>
        <v>-20673.513513513513</v>
      </c>
      <c r="J15">
        <f t="shared" si="4"/>
        <v>95</v>
      </c>
      <c r="P15">
        <v>6000000</v>
      </c>
      <c r="Q15">
        <v>3000000</v>
      </c>
      <c r="T15">
        <v>5004690</v>
      </c>
      <c r="U15" t="s">
        <v>147</v>
      </c>
      <c r="V15" t="s">
        <v>264</v>
      </c>
      <c r="W15">
        <v>800000</v>
      </c>
      <c r="X15">
        <v>70063195</v>
      </c>
      <c r="Y15" t="s">
        <v>363</v>
      </c>
      <c r="Z15" t="s">
        <v>322</v>
      </c>
      <c r="AA15">
        <v>1500000</v>
      </c>
      <c r="AB15">
        <v>92071861</v>
      </c>
      <c r="AC15" t="s">
        <v>641</v>
      </c>
      <c r="AD15" t="s">
        <v>552</v>
      </c>
      <c r="AF15">
        <v>4500000</v>
      </c>
      <c r="AH15" s="3">
        <v>91121536</v>
      </c>
      <c r="AI15" s="2" t="s">
        <v>121</v>
      </c>
      <c r="AJ15" s="2" t="s">
        <v>764</v>
      </c>
      <c r="AK15">
        <v>4065120</v>
      </c>
    </row>
    <row r="16" spans="1:37" ht="15" thickBot="1" x14ac:dyDescent="0.35">
      <c r="A16">
        <v>37000449</v>
      </c>
      <c r="B16" t="s">
        <v>15</v>
      </c>
      <c r="C16">
        <f>VLOOKUP(A16,[1]Munka1!$F$2:$K$130,6,0)</f>
        <v>27</v>
      </c>
      <c r="D16">
        <v>215000</v>
      </c>
      <c r="E16">
        <f>VLOOKUP(A16,[2]Munka1!$H$2:$W$130,16,0)</f>
        <v>733980</v>
      </c>
      <c r="F16">
        <f t="shared" si="0"/>
        <v>725000</v>
      </c>
      <c r="G16">
        <f t="shared" si="1"/>
        <v>210000</v>
      </c>
      <c r="H16">
        <f t="shared" si="2"/>
        <v>600000</v>
      </c>
      <c r="I16">
        <f t="shared" si="3"/>
        <v>35663.24324324324</v>
      </c>
      <c r="J16">
        <f t="shared" si="4"/>
        <v>36</v>
      </c>
      <c r="P16">
        <v>7800000</v>
      </c>
      <c r="Q16">
        <v>5200000</v>
      </c>
      <c r="T16">
        <v>70056874</v>
      </c>
      <c r="U16" t="s">
        <v>148</v>
      </c>
      <c r="V16" t="s">
        <v>274</v>
      </c>
      <c r="W16">
        <v>575000</v>
      </c>
      <c r="X16">
        <v>70097801</v>
      </c>
      <c r="Y16" t="s">
        <v>364</v>
      </c>
      <c r="Z16" t="s">
        <v>478</v>
      </c>
      <c r="AA16">
        <v>1300000</v>
      </c>
      <c r="AB16">
        <v>168236</v>
      </c>
      <c r="AC16" t="s">
        <v>642</v>
      </c>
      <c r="AD16" t="s">
        <v>548</v>
      </c>
      <c r="AF16">
        <v>6500000</v>
      </c>
      <c r="AH16" s="3">
        <v>92071861</v>
      </c>
      <c r="AI16" s="2" t="s">
        <v>129</v>
      </c>
      <c r="AJ16" s="2" t="s">
        <v>765</v>
      </c>
      <c r="AK16">
        <v>3274680</v>
      </c>
    </row>
    <row r="17" spans="1:37" ht="15" thickBot="1" x14ac:dyDescent="0.35">
      <c r="A17">
        <v>470867</v>
      </c>
      <c r="B17" t="s">
        <v>16</v>
      </c>
      <c r="C17">
        <f>VLOOKUP(A17,[1]Munka1!$F$2:$K$130,6,0)</f>
        <v>29</v>
      </c>
      <c r="D17">
        <v>71000</v>
      </c>
      <c r="E17">
        <f>VLOOKUP(A17,[2]Munka1!$H$2:$W$130,16,0)</f>
        <v>83560.800000000003</v>
      </c>
      <c r="F17">
        <f t="shared" si="0"/>
        <v>57000</v>
      </c>
      <c r="G17">
        <f t="shared" si="1"/>
        <v>28500</v>
      </c>
      <c r="H17">
        <f t="shared" si="2"/>
        <v>3250</v>
      </c>
      <c r="I17">
        <f t="shared" si="3"/>
        <v>-14385.043243243243</v>
      </c>
      <c r="J17">
        <f t="shared" si="4"/>
        <v>90</v>
      </c>
      <c r="P17">
        <v>0</v>
      </c>
      <c r="Q17">
        <v>0</v>
      </c>
      <c r="T17">
        <v>70063197</v>
      </c>
      <c r="U17" t="s">
        <v>149</v>
      </c>
      <c r="V17" t="s">
        <v>275</v>
      </c>
      <c r="W17">
        <v>650000</v>
      </c>
      <c r="X17">
        <v>70056560</v>
      </c>
      <c r="Y17" t="s">
        <v>365</v>
      </c>
      <c r="Z17" t="s">
        <v>287</v>
      </c>
      <c r="AA17">
        <v>1200000</v>
      </c>
      <c r="AB17">
        <v>8489926</v>
      </c>
      <c r="AC17" t="s">
        <v>643</v>
      </c>
      <c r="AD17" t="s">
        <v>546</v>
      </c>
      <c r="AF17">
        <v>0</v>
      </c>
      <c r="AH17" s="3">
        <v>8440958</v>
      </c>
      <c r="AI17" s="2" t="s">
        <v>105</v>
      </c>
      <c r="AJ17" s="2" t="s">
        <v>766</v>
      </c>
      <c r="AK17">
        <v>3048840</v>
      </c>
    </row>
    <row r="18" spans="1:37" ht="15" thickBot="1" x14ac:dyDescent="0.35">
      <c r="A18">
        <v>470884</v>
      </c>
      <c r="B18" t="s">
        <v>17</v>
      </c>
      <c r="C18">
        <f>VLOOKUP(A18,[1]Munka1!$F$2:$K$130,6,0)</f>
        <v>30</v>
      </c>
      <c r="D18">
        <v>12500000</v>
      </c>
      <c r="E18">
        <f>VLOOKUP(A18,[2]Munka1!$H$2:$W$130,16,0)</f>
        <v>7622100</v>
      </c>
      <c r="F18">
        <f t="shared" si="0"/>
        <v>2200000</v>
      </c>
      <c r="G18">
        <f t="shared" si="1"/>
        <v>925000</v>
      </c>
      <c r="H18">
        <f t="shared" si="2"/>
        <v>825000</v>
      </c>
      <c r="I18">
        <f t="shared" si="3"/>
        <v>-2549505.4054054054</v>
      </c>
      <c r="J18">
        <f t="shared" si="4"/>
        <v>115</v>
      </c>
      <c r="P18">
        <v>350000</v>
      </c>
      <c r="Q18">
        <v>120000</v>
      </c>
      <c r="T18">
        <v>70048085</v>
      </c>
      <c r="U18" t="s">
        <v>150</v>
      </c>
      <c r="V18" t="s">
        <v>276</v>
      </c>
      <c r="W18">
        <v>1400000</v>
      </c>
      <c r="X18">
        <v>91107170</v>
      </c>
      <c r="Y18" t="s">
        <v>366</v>
      </c>
      <c r="Z18" t="s">
        <v>287</v>
      </c>
      <c r="AA18">
        <v>1200000</v>
      </c>
      <c r="AB18">
        <v>470897</v>
      </c>
      <c r="AC18" t="s">
        <v>644</v>
      </c>
      <c r="AD18" t="s">
        <v>553</v>
      </c>
      <c r="AF18">
        <v>235000</v>
      </c>
      <c r="AH18" s="3">
        <v>29040332</v>
      </c>
      <c r="AI18" s="2" t="s">
        <v>7</v>
      </c>
      <c r="AJ18" s="2" t="s">
        <v>767</v>
      </c>
      <c r="AK18">
        <v>2935920</v>
      </c>
    </row>
    <row r="19" spans="1:37" ht="15" thickBot="1" x14ac:dyDescent="0.35">
      <c r="A19">
        <v>470897</v>
      </c>
      <c r="B19" t="s">
        <v>18</v>
      </c>
      <c r="C19">
        <f>VLOOKUP(A19,[1]Munka1!$F$2:$K$130,6,0)</f>
        <v>30</v>
      </c>
      <c r="D19">
        <v>4900000</v>
      </c>
      <c r="E19">
        <f>VLOOKUP(A19,[2]Munka1!$H$2:$W$130,16,0)</f>
        <v>5081400</v>
      </c>
      <c r="F19">
        <f t="shared" si="0"/>
        <v>1600000</v>
      </c>
      <c r="G19">
        <f t="shared" si="1"/>
        <v>575000</v>
      </c>
      <c r="H19">
        <f t="shared" si="2"/>
        <v>235000</v>
      </c>
      <c r="I19">
        <f t="shared" si="3"/>
        <v>-1098521.6216216218</v>
      </c>
      <c r="J19">
        <f t="shared" si="4"/>
        <v>112</v>
      </c>
      <c r="P19">
        <v>4700000</v>
      </c>
      <c r="Q19">
        <v>2300000</v>
      </c>
      <c r="T19">
        <v>70093829</v>
      </c>
      <c r="U19" t="s">
        <v>151</v>
      </c>
      <c r="V19" t="s">
        <v>277</v>
      </c>
      <c r="W19">
        <v>48500</v>
      </c>
      <c r="X19">
        <v>35017569</v>
      </c>
      <c r="Y19" t="s">
        <v>367</v>
      </c>
      <c r="Z19" t="s">
        <v>287</v>
      </c>
      <c r="AA19">
        <v>1200000</v>
      </c>
      <c r="AB19">
        <v>70062993</v>
      </c>
      <c r="AC19" t="s">
        <v>645</v>
      </c>
      <c r="AD19" t="s">
        <v>554</v>
      </c>
      <c r="AF19">
        <v>3500000</v>
      </c>
      <c r="AH19" s="3">
        <v>70087488</v>
      </c>
      <c r="AI19" s="2" t="s">
        <v>85</v>
      </c>
      <c r="AJ19" s="2" t="s">
        <v>768</v>
      </c>
      <c r="AK19">
        <v>2484240</v>
      </c>
    </row>
    <row r="20" spans="1:37" ht="15" thickBot="1" x14ac:dyDescent="0.35">
      <c r="A20">
        <v>5004690</v>
      </c>
      <c r="B20" t="s">
        <v>19</v>
      </c>
      <c r="C20">
        <f>VLOOKUP(A20,[1]Munka1!$F$2:$K$130,6,0)</f>
        <v>29</v>
      </c>
      <c r="D20">
        <v>3100000</v>
      </c>
      <c r="E20">
        <f>VLOOKUP(A20,[2]Munka1!$H$2:$W$130,16,0)</f>
        <v>1242120</v>
      </c>
      <c r="F20">
        <f t="shared" si="0"/>
        <v>800000</v>
      </c>
      <c r="G20">
        <f t="shared" si="1"/>
        <v>550000</v>
      </c>
      <c r="H20">
        <f t="shared" si="2"/>
        <v>14000</v>
      </c>
      <c r="I20">
        <f t="shared" si="3"/>
        <v>-596141.62162162154</v>
      </c>
      <c r="J20">
        <f t="shared" si="4"/>
        <v>110</v>
      </c>
      <c r="P20">
        <v>0</v>
      </c>
      <c r="Q20">
        <v>0</v>
      </c>
      <c r="T20">
        <v>70103402</v>
      </c>
      <c r="U20" t="s">
        <v>152</v>
      </c>
      <c r="V20" t="s">
        <v>278</v>
      </c>
      <c r="W20">
        <v>27000</v>
      </c>
      <c r="X20">
        <v>70052963</v>
      </c>
      <c r="Y20" t="s">
        <v>368</v>
      </c>
      <c r="Z20" t="s">
        <v>479</v>
      </c>
      <c r="AA20">
        <v>1000000</v>
      </c>
      <c r="AB20">
        <v>70003313</v>
      </c>
      <c r="AC20" t="s">
        <v>646</v>
      </c>
      <c r="AD20" t="s">
        <v>546</v>
      </c>
      <c r="AF20">
        <v>0</v>
      </c>
      <c r="AH20" s="3">
        <v>70031727</v>
      </c>
      <c r="AI20" s="2" t="s">
        <v>43</v>
      </c>
      <c r="AJ20" s="2" t="s">
        <v>769</v>
      </c>
      <c r="AK20">
        <v>2371320</v>
      </c>
    </row>
    <row r="21" spans="1:37" ht="15" thickBot="1" x14ac:dyDescent="0.35">
      <c r="A21">
        <v>70002604</v>
      </c>
      <c r="B21" t="s">
        <v>20</v>
      </c>
      <c r="C21">
        <f>VLOOKUP(A21,[1]Munka1!$F$2:$K$130,6,0)</f>
        <v>28</v>
      </c>
      <c r="D21">
        <v>30500</v>
      </c>
      <c r="E21">
        <f>VLOOKUP(A21,[2]Munka1!$H$2:$W$130,16,0)</f>
        <v>59847.6</v>
      </c>
      <c r="F21">
        <f t="shared" si="0"/>
        <v>28500</v>
      </c>
      <c r="G21">
        <f t="shared" si="1"/>
        <v>10000</v>
      </c>
      <c r="H21">
        <f t="shared" si="2"/>
        <v>0</v>
      </c>
      <c r="I21">
        <f t="shared" si="3"/>
        <v>-7809.3297297297304</v>
      </c>
      <c r="J21">
        <f t="shared" si="4"/>
        <v>86</v>
      </c>
      <c r="P21">
        <v>1600000</v>
      </c>
      <c r="Q21">
        <v>160000</v>
      </c>
      <c r="T21">
        <v>70080329</v>
      </c>
      <c r="U21" t="s">
        <v>153</v>
      </c>
      <c r="V21" t="s">
        <v>279</v>
      </c>
      <c r="W21">
        <v>76000</v>
      </c>
      <c r="X21">
        <v>35018672</v>
      </c>
      <c r="Y21" t="s">
        <v>369</v>
      </c>
      <c r="Z21" t="s">
        <v>480</v>
      </c>
      <c r="AA21">
        <v>925000</v>
      </c>
      <c r="AB21">
        <v>70063195</v>
      </c>
      <c r="AC21" t="s">
        <v>647</v>
      </c>
      <c r="AD21" t="s">
        <v>555</v>
      </c>
      <c r="AF21">
        <v>880000</v>
      </c>
      <c r="AH21" s="3">
        <v>35018672</v>
      </c>
      <c r="AI21" s="2" t="s">
        <v>13</v>
      </c>
      <c r="AJ21" s="2" t="s">
        <v>769</v>
      </c>
      <c r="AK21">
        <v>2371320</v>
      </c>
    </row>
    <row r="22" spans="1:37" ht="15" thickBot="1" x14ac:dyDescent="0.35">
      <c r="A22">
        <v>70002611</v>
      </c>
      <c r="B22" t="s">
        <v>21</v>
      </c>
      <c r="C22">
        <f>VLOOKUP(A22,[1]Munka1!$F$2:$K$130,6,0)</f>
        <v>28</v>
      </c>
      <c r="D22">
        <v>175000</v>
      </c>
      <c r="E22">
        <f>VLOOKUP(A22,[2]Munka1!$H$2:$W$130,16,0)</f>
        <v>592830</v>
      </c>
      <c r="F22">
        <f t="shared" si="0"/>
        <v>200000</v>
      </c>
      <c r="G22">
        <f t="shared" si="1"/>
        <v>66000</v>
      </c>
      <c r="H22">
        <f t="shared" si="2"/>
        <v>0</v>
      </c>
      <c r="I22">
        <f t="shared" si="3"/>
        <v>-57098.918918918913</v>
      </c>
      <c r="J22">
        <f t="shared" si="4"/>
        <v>99</v>
      </c>
      <c r="P22">
        <v>700000</v>
      </c>
      <c r="Q22">
        <v>70000</v>
      </c>
      <c r="T22">
        <v>70003050</v>
      </c>
      <c r="U22" t="s">
        <v>154</v>
      </c>
      <c r="V22" t="s">
        <v>280</v>
      </c>
      <c r="W22">
        <v>42500</v>
      </c>
      <c r="X22">
        <v>92014216</v>
      </c>
      <c r="Y22" t="s">
        <v>370</v>
      </c>
      <c r="Z22" t="s">
        <v>264</v>
      </c>
      <c r="AA22">
        <v>800000</v>
      </c>
      <c r="AB22">
        <v>70002711</v>
      </c>
      <c r="AC22" t="s">
        <v>261</v>
      </c>
      <c r="AD22" t="s">
        <v>556</v>
      </c>
      <c r="AF22">
        <v>385000</v>
      </c>
      <c r="AH22" s="3">
        <v>70002711</v>
      </c>
      <c r="AI22" s="2" t="s">
        <v>24</v>
      </c>
      <c r="AJ22" s="2" t="s">
        <v>769</v>
      </c>
      <c r="AK22">
        <v>2371320</v>
      </c>
    </row>
    <row r="23" spans="1:37" ht="15" thickBot="1" x14ac:dyDescent="0.35">
      <c r="A23">
        <v>70002622</v>
      </c>
      <c r="B23" t="s">
        <v>22</v>
      </c>
      <c r="C23">
        <f>VLOOKUP(A23,[1]Munka1!$F$2:$K$130,6,0)</f>
        <v>25</v>
      </c>
      <c r="D23">
        <v>1700000</v>
      </c>
      <c r="E23">
        <f>VLOOKUP(A23,[2]Munka1!$H$2:$W$130,16,0)</f>
        <v>7339800</v>
      </c>
      <c r="F23">
        <f t="shared" si="0"/>
        <v>7250000</v>
      </c>
      <c r="G23">
        <f t="shared" si="1"/>
        <v>7250000</v>
      </c>
      <c r="H23">
        <f t="shared" si="2"/>
        <v>2520000</v>
      </c>
      <c r="I23">
        <f t="shared" si="3"/>
        <v>342037.83783783787</v>
      </c>
      <c r="J23">
        <f t="shared" si="4"/>
        <v>18</v>
      </c>
      <c r="P23">
        <v>2300000</v>
      </c>
      <c r="Q23">
        <v>230000</v>
      </c>
      <c r="T23">
        <v>70022955</v>
      </c>
      <c r="U23" t="s">
        <v>155</v>
      </c>
      <c r="V23" t="s">
        <v>281</v>
      </c>
      <c r="W23">
        <v>26000</v>
      </c>
      <c r="X23">
        <v>28028160</v>
      </c>
      <c r="Y23" t="s">
        <v>371</v>
      </c>
      <c r="Z23" t="s">
        <v>481</v>
      </c>
      <c r="AA23">
        <v>700000</v>
      </c>
      <c r="AB23">
        <v>70052963</v>
      </c>
      <c r="AC23" t="s">
        <v>648</v>
      </c>
      <c r="AD23" t="s">
        <v>557</v>
      </c>
      <c r="AF23">
        <v>1265000</v>
      </c>
      <c r="AH23" s="3">
        <v>70005998</v>
      </c>
      <c r="AI23" s="2" t="s">
        <v>29</v>
      </c>
      <c r="AJ23" s="2" t="s">
        <v>770</v>
      </c>
      <c r="AK23">
        <v>2145480</v>
      </c>
    </row>
    <row r="24" spans="1:37" ht="15" thickBot="1" x14ac:dyDescent="0.35">
      <c r="A24">
        <v>70002651</v>
      </c>
      <c r="B24" t="s">
        <v>23</v>
      </c>
      <c r="C24">
        <f>VLOOKUP(A24,[1]Munka1!$F$2:$K$130,6,0)</f>
        <v>30</v>
      </c>
      <c r="D24">
        <v>17750</v>
      </c>
      <c r="E24">
        <f>VLOOKUP(A24,[2]Munka1!$H$2:$W$130,16,0)</f>
        <v>27665.399999999998</v>
      </c>
      <c r="F24">
        <f t="shared" si="0"/>
        <v>0</v>
      </c>
      <c r="G24">
        <f t="shared" si="1"/>
        <v>2100</v>
      </c>
      <c r="H24">
        <f t="shared" si="2"/>
        <v>1000</v>
      </c>
      <c r="I24">
        <f t="shared" si="3"/>
        <v>-4534.6162162162163</v>
      </c>
      <c r="J24">
        <f t="shared" si="4"/>
        <v>73</v>
      </c>
      <c r="P24">
        <v>1600000</v>
      </c>
      <c r="Q24">
        <v>160000</v>
      </c>
      <c r="T24">
        <v>70024655</v>
      </c>
      <c r="U24" t="s">
        <v>156</v>
      </c>
      <c r="V24" t="s">
        <v>282</v>
      </c>
      <c r="W24">
        <v>5750000</v>
      </c>
      <c r="X24">
        <v>70005998</v>
      </c>
      <c r="Y24" t="s">
        <v>372</v>
      </c>
      <c r="Z24" t="s">
        <v>482</v>
      </c>
      <c r="AA24">
        <v>675000</v>
      </c>
      <c r="AB24">
        <v>70005998</v>
      </c>
      <c r="AC24" t="s">
        <v>649</v>
      </c>
      <c r="AD24" t="s">
        <v>555</v>
      </c>
      <c r="AF24">
        <v>880000</v>
      </c>
      <c r="AH24" s="3">
        <v>70085928</v>
      </c>
      <c r="AI24" s="2" t="s">
        <v>84</v>
      </c>
      <c r="AJ24" s="2" t="s">
        <v>771</v>
      </c>
      <c r="AK24">
        <v>1919640</v>
      </c>
    </row>
    <row r="25" spans="1:37" ht="15" thickBot="1" x14ac:dyDescent="0.35">
      <c r="A25">
        <v>70002711</v>
      </c>
      <c r="B25" t="s">
        <v>24</v>
      </c>
      <c r="C25">
        <f>VLOOKUP(A25,[1]Munka1!$F$2:$K$130,6,0)</f>
        <v>25</v>
      </c>
      <c r="D25">
        <v>1700000</v>
      </c>
      <c r="E25">
        <f>VLOOKUP(A25,[2]Munka1!$H$2:$W$130,16,0)</f>
        <v>2371320</v>
      </c>
      <c r="F25">
        <f t="shared" si="0"/>
        <v>725000</v>
      </c>
      <c r="G25">
        <f t="shared" si="1"/>
        <v>2300000</v>
      </c>
      <c r="H25">
        <f t="shared" si="2"/>
        <v>385000</v>
      </c>
      <c r="I25">
        <f t="shared" si="3"/>
        <v>-196287.56756756754</v>
      </c>
      <c r="J25">
        <f t="shared" si="4"/>
        <v>100</v>
      </c>
      <c r="P25">
        <v>1600000</v>
      </c>
      <c r="Q25">
        <v>160000</v>
      </c>
      <c r="T25">
        <v>8486035</v>
      </c>
      <c r="U25" t="s">
        <v>157</v>
      </c>
      <c r="V25">
        <v>0</v>
      </c>
      <c r="W25">
        <v>0</v>
      </c>
      <c r="X25">
        <v>70063197</v>
      </c>
      <c r="Y25" t="s">
        <v>373</v>
      </c>
      <c r="Z25" t="s">
        <v>482</v>
      </c>
      <c r="AA25">
        <v>675000</v>
      </c>
      <c r="AB25">
        <v>70024480</v>
      </c>
      <c r="AC25" t="s">
        <v>650</v>
      </c>
      <c r="AD25" t="s">
        <v>555</v>
      </c>
      <c r="AF25">
        <v>880000</v>
      </c>
      <c r="AH25" s="3">
        <v>8486100</v>
      </c>
      <c r="AI25" s="2" t="s">
        <v>109</v>
      </c>
      <c r="AJ25" s="2" t="s">
        <v>772</v>
      </c>
      <c r="AK25">
        <v>1806720</v>
      </c>
    </row>
    <row r="26" spans="1:37" ht="15" thickBot="1" x14ac:dyDescent="0.35">
      <c r="A26">
        <v>70003048</v>
      </c>
      <c r="B26" t="s">
        <v>25</v>
      </c>
      <c r="C26">
        <f>VLOOKUP(A26,[1]Munka1!$F$2:$K$130,6,0)</f>
        <v>29</v>
      </c>
      <c r="D26">
        <v>8000000</v>
      </c>
      <c r="E26">
        <f>VLOOKUP(A26,[2]Munka1!$H$2:$W$130,16,0)</f>
        <v>6210600</v>
      </c>
      <c r="F26">
        <f t="shared" si="0"/>
        <v>600000</v>
      </c>
      <c r="G26">
        <f t="shared" si="1"/>
        <v>165000</v>
      </c>
      <c r="H26">
        <f t="shared" si="2"/>
        <v>0</v>
      </c>
      <c r="I26">
        <f t="shared" si="3"/>
        <v>-1827735.1351351351</v>
      </c>
      <c r="J26">
        <f t="shared" si="4"/>
        <v>107</v>
      </c>
      <c r="P26">
        <v>3500000</v>
      </c>
      <c r="Q26">
        <v>350000</v>
      </c>
      <c r="T26">
        <v>70063544</v>
      </c>
      <c r="U26" t="s">
        <v>158</v>
      </c>
      <c r="V26" t="s">
        <v>283</v>
      </c>
      <c r="W26">
        <v>3800</v>
      </c>
      <c r="X26">
        <v>8440958</v>
      </c>
      <c r="Y26" t="s">
        <v>374</v>
      </c>
      <c r="Z26" t="s">
        <v>275</v>
      </c>
      <c r="AA26">
        <v>650000</v>
      </c>
      <c r="AB26">
        <v>29040332</v>
      </c>
      <c r="AC26" t="s">
        <v>651</v>
      </c>
      <c r="AD26" t="s">
        <v>558</v>
      </c>
      <c r="AF26">
        <v>1925000</v>
      </c>
      <c r="AH26" s="3">
        <v>70024655</v>
      </c>
      <c r="AI26" s="2" t="s">
        <v>42</v>
      </c>
      <c r="AJ26" s="2" t="s">
        <v>773</v>
      </c>
      <c r="AK26">
        <v>1693800</v>
      </c>
    </row>
    <row r="27" spans="1:37" ht="15" thickBot="1" x14ac:dyDescent="0.35">
      <c r="A27">
        <v>70003050</v>
      </c>
      <c r="B27" t="s">
        <v>26</v>
      </c>
      <c r="C27">
        <f>VLOOKUP(A27,[1]Munka1!$F$2:$K$130,6,0)</f>
        <v>28</v>
      </c>
      <c r="D27">
        <v>81000</v>
      </c>
      <c r="E27">
        <f>VLOOKUP(A27,[2]Munka1!$H$2:$W$130,16,0)</f>
        <v>39522</v>
      </c>
      <c r="F27">
        <f t="shared" si="0"/>
        <v>42500</v>
      </c>
      <c r="G27">
        <f t="shared" si="1"/>
        <v>0</v>
      </c>
      <c r="H27">
        <f t="shared" si="2"/>
        <v>0.5</v>
      </c>
      <c r="I27">
        <f t="shared" si="3"/>
        <v>-16886.25</v>
      </c>
      <c r="J27">
        <f t="shared" si="4"/>
        <v>88</v>
      </c>
      <c r="P27">
        <v>3200000</v>
      </c>
      <c r="Q27">
        <v>325000</v>
      </c>
      <c r="T27">
        <v>70055612</v>
      </c>
      <c r="U27" t="s">
        <v>159</v>
      </c>
      <c r="V27" t="s">
        <v>284</v>
      </c>
      <c r="W27">
        <v>250000</v>
      </c>
      <c r="X27">
        <v>91107556</v>
      </c>
      <c r="Y27" t="s">
        <v>375</v>
      </c>
      <c r="Z27" t="s">
        <v>311</v>
      </c>
      <c r="AA27">
        <v>600000</v>
      </c>
      <c r="AB27">
        <v>70056560</v>
      </c>
      <c r="AC27" t="s">
        <v>652</v>
      </c>
      <c r="AD27" t="s">
        <v>559</v>
      </c>
      <c r="AF27">
        <v>1762500</v>
      </c>
      <c r="AH27" s="3">
        <v>70056560</v>
      </c>
      <c r="AI27" s="2" t="s">
        <v>64</v>
      </c>
      <c r="AJ27" s="2" t="s">
        <v>773</v>
      </c>
      <c r="AK27">
        <v>1693800</v>
      </c>
    </row>
    <row r="28" spans="1:37" ht="15" thickBot="1" x14ac:dyDescent="0.35">
      <c r="A28">
        <v>70003313</v>
      </c>
      <c r="B28" t="s">
        <v>27</v>
      </c>
      <c r="C28">
        <f>VLOOKUP(A28,[1]Munka1!$F$2:$K$130,6,0)</f>
        <v>28</v>
      </c>
      <c r="D28">
        <v>1700000</v>
      </c>
      <c r="E28">
        <f>VLOOKUP(A28,[2]Munka1!$H$2:$W$130,16,0)</f>
        <v>5928300</v>
      </c>
      <c r="F28">
        <f t="shared" si="0"/>
        <v>4800000</v>
      </c>
      <c r="G28">
        <f t="shared" si="1"/>
        <v>3500000</v>
      </c>
      <c r="H28">
        <f t="shared" si="2"/>
        <v>0</v>
      </c>
      <c r="I28">
        <f t="shared" si="3"/>
        <v>-293421.6216216216</v>
      </c>
      <c r="J28">
        <f t="shared" si="4"/>
        <v>100</v>
      </c>
      <c r="P28">
        <v>3700000</v>
      </c>
      <c r="Q28">
        <v>375000</v>
      </c>
      <c r="T28">
        <v>70097285</v>
      </c>
      <c r="U28" t="s">
        <v>160</v>
      </c>
      <c r="V28" t="s">
        <v>281</v>
      </c>
      <c r="W28">
        <v>26000</v>
      </c>
      <c r="X28">
        <v>8486100</v>
      </c>
      <c r="Y28" t="s">
        <v>376</v>
      </c>
      <c r="Z28" t="s">
        <v>311</v>
      </c>
      <c r="AA28">
        <v>600000</v>
      </c>
      <c r="AB28">
        <v>70092388</v>
      </c>
      <c r="AC28" t="s">
        <v>653</v>
      </c>
      <c r="AD28" t="s">
        <v>560</v>
      </c>
      <c r="AF28">
        <v>2037500</v>
      </c>
      <c r="AH28" s="3">
        <v>70097801</v>
      </c>
      <c r="AI28" s="2" t="s">
        <v>99</v>
      </c>
      <c r="AJ28" s="2" t="s">
        <v>774</v>
      </c>
      <c r="AK28">
        <v>1580880</v>
      </c>
    </row>
    <row r="29" spans="1:37" ht="15" thickBot="1" x14ac:dyDescent="0.35">
      <c r="A29">
        <v>70003349</v>
      </c>
      <c r="B29" t="s">
        <v>28</v>
      </c>
      <c r="C29">
        <f>VLOOKUP(A29,[1]Munka1!$F$2:$K$130,6,0)</f>
        <v>27</v>
      </c>
      <c r="D29">
        <v>30500</v>
      </c>
      <c r="E29">
        <f>VLOOKUP(A29,[2]Munka1!$H$2:$W$130,16,0)</f>
        <v>33876</v>
      </c>
      <c r="F29">
        <f t="shared" si="0"/>
        <v>52000</v>
      </c>
      <c r="G29">
        <f t="shared" si="1"/>
        <v>165000</v>
      </c>
      <c r="H29">
        <f t="shared" si="2"/>
        <v>0</v>
      </c>
      <c r="I29">
        <f t="shared" si="3"/>
        <v>6479.6756756756749</v>
      </c>
      <c r="J29">
        <f t="shared" si="4"/>
        <v>44</v>
      </c>
      <c r="P29">
        <v>2700000</v>
      </c>
      <c r="Q29">
        <v>275000</v>
      </c>
      <c r="T29">
        <v>92018032</v>
      </c>
      <c r="U29" t="s">
        <v>161</v>
      </c>
      <c r="V29" t="s">
        <v>267</v>
      </c>
      <c r="W29">
        <v>275000</v>
      </c>
      <c r="X29">
        <v>470897</v>
      </c>
      <c r="Y29" t="s">
        <v>377</v>
      </c>
      <c r="Z29" t="s">
        <v>274</v>
      </c>
      <c r="AA29">
        <v>575000</v>
      </c>
      <c r="AB29">
        <v>91107170</v>
      </c>
      <c r="AC29" t="s">
        <v>654</v>
      </c>
      <c r="AD29" t="s">
        <v>561</v>
      </c>
      <c r="AF29">
        <v>1487500</v>
      </c>
      <c r="AH29" s="3">
        <v>70097248</v>
      </c>
      <c r="AI29" s="2" t="s">
        <v>852</v>
      </c>
      <c r="AJ29" s="2" t="s">
        <v>775</v>
      </c>
      <c r="AK29">
        <v>1467960</v>
      </c>
    </row>
    <row r="30" spans="1:37" ht="15" thickBot="1" x14ac:dyDescent="0.35">
      <c r="A30">
        <v>70005998</v>
      </c>
      <c r="B30" t="s">
        <v>29</v>
      </c>
      <c r="C30">
        <f>VLOOKUP(A30,[1]Munka1!$F$2:$K$130,6,0)</f>
        <v>27</v>
      </c>
      <c r="D30">
        <v>1000000</v>
      </c>
      <c r="E30">
        <f>VLOOKUP(A30,[2]Munka1!$H$2:$W$130,16,0)</f>
        <v>2145480</v>
      </c>
      <c r="F30">
        <f t="shared" si="0"/>
        <v>1200000</v>
      </c>
      <c r="G30">
        <f t="shared" si="1"/>
        <v>675000</v>
      </c>
      <c r="H30">
        <f t="shared" si="2"/>
        <v>880000</v>
      </c>
      <c r="I30">
        <f t="shared" si="3"/>
        <v>-103404.32432432432</v>
      </c>
      <c r="J30">
        <f t="shared" si="4"/>
        <v>97</v>
      </c>
      <c r="P30">
        <v>3000000</v>
      </c>
      <c r="Q30">
        <v>1500000</v>
      </c>
      <c r="T30">
        <v>70036358</v>
      </c>
      <c r="U30" t="s">
        <v>162</v>
      </c>
      <c r="V30" t="s">
        <v>285</v>
      </c>
      <c r="W30">
        <v>850000</v>
      </c>
      <c r="X30">
        <v>92017254</v>
      </c>
      <c r="Y30" t="s">
        <v>378</v>
      </c>
      <c r="Z30" t="s">
        <v>483</v>
      </c>
      <c r="AA30">
        <v>525000</v>
      </c>
      <c r="AB30">
        <v>70097801</v>
      </c>
      <c r="AC30" t="s">
        <v>655</v>
      </c>
      <c r="AD30" t="s">
        <v>562</v>
      </c>
      <c r="AF30">
        <v>2250000</v>
      </c>
      <c r="AH30" s="3">
        <v>70036358</v>
      </c>
      <c r="AI30" s="2" t="s">
        <v>48</v>
      </c>
      <c r="AJ30" s="2" t="s">
        <v>776</v>
      </c>
      <c r="AK30">
        <v>1355040</v>
      </c>
    </row>
    <row r="31" spans="1:37" ht="15" thickBot="1" x14ac:dyDescent="0.35">
      <c r="A31">
        <v>70007015</v>
      </c>
      <c r="B31" t="s">
        <v>30</v>
      </c>
      <c r="C31">
        <f>VLOOKUP(A31,[1]Munka1!$F$2:$K$130,6,0)</f>
        <v>27</v>
      </c>
      <c r="D31">
        <v>69000</v>
      </c>
      <c r="E31">
        <f>VLOOKUP(A31,[2]Munka1!$H$2:$W$130,16,0)</f>
        <v>110661.59999999999</v>
      </c>
      <c r="F31">
        <f t="shared" si="0"/>
        <v>88000</v>
      </c>
      <c r="G31">
        <f t="shared" si="1"/>
        <v>83000</v>
      </c>
      <c r="H31">
        <f t="shared" si="2"/>
        <v>16500</v>
      </c>
      <c r="I31">
        <f t="shared" si="3"/>
        <v>-8664.1405405405385</v>
      </c>
      <c r="J31">
        <f t="shared" si="4"/>
        <v>84</v>
      </c>
      <c r="P31">
        <v>1600000</v>
      </c>
      <c r="Q31">
        <v>550000</v>
      </c>
      <c r="T31">
        <v>70002622</v>
      </c>
      <c r="U31" t="s">
        <v>163</v>
      </c>
      <c r="V31" t="s">
        <v>286</v>
      </c>
      <c r="W31">
        <v>7250000</v>
      </c>
      <c r="X31">
        <v>70024480</v>
      </c>
      <c r="Y31" t="s">
        <v>379</v>
      </c>
      <c r="Z31" t="s">
        <v>483</v>
      </c>
      <c r="AA31">
        <v>525000</v>
      </c>
      <c r="AB31">
        <v>35017569</v>
      </c>
      <c r="AC31" t="s">
        <v>656</v>
      </c>
      <c r="AD31" t="s">
        <v>563</v>
      </c>
      <c r="AF31">
        <v>1075000</v>
      </c>
      <c r="AH31" s="3">
        <v>70076282</v>
      </c>
      <c r="AI31" s="2" t="s">
        <v>80</v>
      </c>
      <c r="AJ31" s="2" t="s">
        <v>777</v>
      </c>
      <c r="AK31">
        <v>1242120</v>
      </c>
    </row>
    <row r="32" spans="1:37" ht="15" thickBot="1" x14ac:dyDescent="0.35">
      <c r="A32">
        <v>70007245</v>
      </c>
      <c r="B32" t="s">
        <v>31</v>
      </c>
      <c r="C32">
        <f>VLOOKUP(A32,[1]Munka1!$F$2:$K$130,6,0)</f>
        <v>26</v>
      </c>
      <c r="D32">
        <v>23500</v>
      </c>
      <c r="E32">
        <f>VLOOKUP(A32,[2]Munka1!$H$2:$W$130,16,0)</f>
        <v>0</v>
      </c>
      <c r="F32">
        <f t="shared" si="0"/>
        <v>19000</v>
      </c>
      <c r="G32">
        <f t="shared" si="1"/>
        <v>5250</v>
      </c>
      <c r="H32">
        <f t="shared" si="2"/>
        <v>0</v>
      </c>
      <c r="I32">
        <f t="shared" si="3"/>
        <v>-3763.5135135135133</v>
      </c>
      <c r="J32">
        <f t="shared" si="4"/>
        <v>69</v>
      </c>
      <c r="P32">
        <v>750000</v>
      </c>
      <c r="Q32">
        <v>75000</v>
      </c>
      <c r="T32">
        <v>70062993</v>
      </c>
      <c r="U32" t="s">
        <v>164</v>
      </c>
      <c r="V32" t="s">
        <v>287</v>
      </c>
      <c r="W32">
        <v>1200000</v>
      </c>
      <c r="X32">
        <v>91017837</v>
      </c>
      <c r="Y32" t="s">
        <v>380</v>
      </c>
      <c r="Z32" t="s">
        <v>483</v>
      </c>
      <c r="AA32">
        <v>525000</v>
      </c>
      <c r="AB32">
        <v>29040430</v>
      </c>
      <c r="AC32" t="s">
        <v>657</v>
      </c>
      <c r="AD32" t="s">
        <v>564</v>
      </c>
      <c r="AF32">
        <v>412500</v>
      </c>
      <c r="AH32" s="3">
        <v>70032533</v>
      </c>
      <c r="AI32" s="2" t="s">
        <v>45</v>
      </c>
      <c r="AJ32" s="2" t="s">
        <v>777</v>
      </c>
      <c r="AK32">
        <v>1242120</v>
      </c>
    </row>
    <row r="33" spans="1:37" ht="15" thickBot="1" x14ac:dyDescent="0.35">
      <c r="A33">
        <v>70007251</v>
      </c>
      <c r="B33" t="s">
        <v>32</v>
      </c>
      <c r="C33">
        <f>VLOOKUP(A33,[1]Munka1!$F$2:$K$130,6,0)</f>
        <v>29</v>
      </c>
      <c r="D33">
        <v>13500</v>
      </c>
      <c r="E33">
        <f>VLOOKUP(A33,[2]Munka1!$H$2:$W$130,16,0)</f>
        <v>25407</v>
      </c>
      <c r="F33">
        <f t="shared" si="0"/>
        <v>15000</v>
      </c>
      <c r="G33">
        <f t="shared" si="1"/>
        <v>2100</v>
      </c>
      <c r="H33">
        <f t="shared" si="2"/>
        <v>0</v>
      </c>
      <c r="I33">
        <f t="shared" si="3"/>
        <v>-3554.4324324324316</v>
      </c>
      <c r="J33">
        <f t="shared" si="4"/>
        <v>66</v>
      </c>
      <c r="P33">
        <v>550000</v>
      </c>
      <c r="Q33">
        <v>55000</v>
      </c>
      <c r="T33">
        <v>70099761</v>
      </c>
      <c r="U33" t="s">
        <v>165</v>
      </c>
      <c r="V33" t="s">
        <v>288</v>
      </c>
      <c r="W33">
        <v>35000</v>
      </c>
      <c r="X33">
        <v>70036358</v>
      </c>
      <c r="Y33" t="s">
        <v>381</v>
      </c>
      <c r="Z33" t="s">
        <v>270</v>
      </c>
      <c r="AA33">
        <v>500000</v>
      </c>
      <c r="AB33">
        <v>8440958</v>
      </c>
      <c r="AC33" t="s">
        <v>658</v>
      </c>
      <c r="AD33" t="s">
        <v>565</v>
      </c>
      <c r="AF33">
        <v>302500</v>
      </c>
      <c r="AH33" s="3">
        <v>35014012</v>
      </c>
      <c r="AI33" s="2" t="s">
        <v>11</v>
      </c>
      <c r="AJ33" s="2" t="s">
        <v>777</v>
      </c>
      <c r="AK33">
        <v>1242120</v>
      </c>
    </row>
    <row r="34" spans="1:37" ht="15" thickBot="1" x14ac:dyDescent="0.35">
      <c r="A34">
        <v>70007256</v>
      </c>
      <c r="B34" t="s">
        <v>33</v>
      </c>
      <c r="C34">
        <f>VLOOKUP(A34,[1]Munka1!$F$2:$K$130,6,0)</f>
        <v>27</v>
      </c>
      <c r="D34">
        <v>42500</v>
      </c>
      <c r="E34">
        <f>VLOOKUP(A34,[2]Munka1!$H$2:$W$130,16,0)</f>
        <v>98240.4</v>
      </c>
      <c r="F34">
        <f t="shared" ref="F34:F65" si="5">VLOOKUP(A34,$T$2:$W$130,4,0)</f>
        <v>220000</v>
      </c>
      <c r="G34">
        <f t="shared" ref="G34:G65" si="6">VLOOKUP(A34,$X$2:$AA$130,4,0)</f>
        <v>190000</v>
      </c>
      <c r="H34">
        <f t="shared" ref="H34:H65" si="7">VLOOKUP(A34,$AB$2:$AF$130,5,0)</f>
        <v>0</v>
      </c>
      <c r="I34">
        <f t="shared" ref="I34:I65" si="8">SLOPE(D34:H34,$D$1:$H$1)</f>
        <v>5027.5459459459453</v>
      </c>
      <c r="J34">
        <f t="shared" si="4"/>
        <v>46</v>
      </c>
      <c r="P34">
        <v>15000000</v>
      </c>
      <c r="Q34">
        <v>150000</v>
      </c>
      <c r="T34">
        <v>70042101</v>
      </c>
      <c r="U34" t="s">
        <v>166</v>
      </c>
      <c r="V34" t="s">
        <v>289</v>
      </c>
      <c r="W34">
        <v>20000</v>
      </c>
      <c r="X34">
        <v>70057322</v>
      </c>
      <c r="Y34" t="s">
        <v>382</v>
      </c>
      <c r="Z34" t="s">
        <v>314</v>
      </c>
      <c r="AA34">
        <v>450000</v>
      </c>
      <c r="AB34">
        <v>35018672</v>
      </c>
      <c r="AC34" t="s">
        <v>659</v>
      </c>
      <c r="AD34" t="s">
        <v>542</v>
      </c>
      <c r="AF34">
        <v>7575000</v>
      </c>
      <c r="AH34" s="3">
        <v>70048085</v>
      </c>
      <c r="AI34" s="2" t="s">
        <v>56</v>
      </c>
      <c r="AJ34" s="2" t="s">
        <v>777</v>
      </c>
      <c r="AK34">
        <v>1242120</v>
      </c>
    </row>
    <row r="35" spans="1:37" ht="15" thickBot="1" x14ac:dyDescent="0.35">
      <c r="A35">
        <v>70008137</v>
      </c>
      <c r="B35" t="s">
        <v>34</v>
      </c>
      <c r="C35">
        <f>VLOOKUP(A35,[1]Munka1!$F$2:$K$130,6,0)</f>
        <v>27</v>
      </c>
      <c r="D35">
        <v>26500</v>
      </c>
      <c r="E35">
        <f>VLOOKUP(A35,[2]Munka1!$H$2:$W$130,16,0)</f>
        <v>35569.800000000003</v>
      </c>
      <c r="F35">
        <f t="shared" si="5"/>
        <v>32500</v>
      </c>
      <c r="G35">
        <f t="shared" si="6"/>
        <v>37500</v>
      </c>
      <c r="H35">
        <f t="shared" si="7"/>
        <v>0</v>
      </c>
      <c r="I35">
        <f t="shared" si="8"/>
        <v>-3456.4756756756756</v>
      </c>
      <c r="J35">
        <f t="shared" si="4"/>
        <v>64</v>
      </c>
      <c r="P35">
        <v>20000000</v>
      </c>
      <c r="Q35">
        <v>200000</v>
      </c>
      <c r="T35">
        <v>70002651</v>
      </c>
      <c r="U35" t="s">
        <v>167</v>
      </c>
      <c r="V35">
        <v>0</v>
      </c>
      <c r="W35">
        <v>0</v>
      </c>
      <c r="X35">
        <v>29040430</v>
      </c>
      <c r="Y35" t="s">
        <v>383</v>
      </c>
      <c r="Z35" t="s">
        <v>484</v>
      </c>
      <c r="AA35">
        <v>425000</v>
      </c>
      <c r="AB35">
        <v>70085928</v>
      </c>
      <c r="AC35" t="s">
        <v>660</v>
      </c>
      <c r="AD35" t="s">
        <v>566</v>
      </c>
      <c r="AF35">
        <v>10100000</v>
      </c>
      <c r="AH35" s="3">
        <v>29040430</v>
      </c>
      <c r="AI35" s="2" t="s">
        <v>9</v>
      </c>
      <c r="AJ35" s="2" t="s">
        <v>778</v>
      </c>
      <c r="AK35">
        <v>1129200</v>
      </c>
    </row>
    <row r="36" spans="1:37" ht="15" thickBot="1" x14ac:dyDescent="0.35">
      <c r="A36">
        <v>70008159</v>
      </c>
      <c r="B36" t="s">
        <v>35</v>
      </c>
      <c r="C36">
        <f>VLOOKUP(A36,[1]Munka1!$F$2:$K$130,6,0)</f>
        <v>28</v>
      </c>
      <c r="D36">
        <v>215000</v>
      </c>
      <c r="E36">
        <f>VLOOKUP(A36,[2]Munka1!$H$2:$W$130,16,0)</f>
        <v>536370</v>
      </c>
      <c r="F36">
        <f t="shared" si="5"/>
        <v>325000</v>
      </c>
      <c r="G36">
        <f t="shared" si="6"/>
        <v>93000</v>
      </c>
      <c r="H36">
        <f t="shared" si="7"/>
        <v>49500</v>
      </c>
      <c r="I36">
        <f t="shared" si="8"/>
        <v>-50378.108108108107</v>
      </c>
      <c r="J36">
        <f t="shared" si="4"/>
        <v>87</v>
      </c>
      <c r="P36">
        <v>19000000</v>
      </c>
      <c r="Q36">
        <v>190000</v>
      </c>
      <c r="T36">
        <v>70092388</v>
      </c>
      <c r="U36" t="s">
        <v>168</v>
      </c>
      <c r="V36" t="s">
        <v>290</v>
      </c>
      <c r="W36">
        <v>550000</v>
      </c>
      <c r="X36">
        <v>35021183</v>
      </c>
      <c r="Y36" t="s">
        <v>384</v>
      </c>
      <c r="Z36" t="s">
        <v>484</v>
      </c>
      <c r="AA36">
        <v>425000</v>
      </c>
      <c r="AB36">
        <v>70080426</v>
      </c>
      <c r="AC36" t="s">
        <v>464</v>
      </c>
      <c r="AD36" t="s">
        <v>567</v>
      </c>
      <c r="AF36">
        <v>9595000</v>
      </c>
      <c r="AH36" s="3">
        <v>70063195</v>
      </c>
      <c r="AI36" s="2" t="s">
        <v>75</v>
      </c>
      <c r="AJ36" s="2" t="s">
        <v>779</v>
      </c>
      <c r="AK36">
        <v>1100970</v>
      </c>
    </row>
    <row r="37" spans="1:37" ht="15" thickBot="1" x14ac:dyDescent="0.35">
      <c r="A37">
        <v>70022583</v>
      </c>
      <c r="B37" t="s">
        <v>36</v>
      </c>
      <c r="C37">
        <f>VLOOKUP(A37,[1]Munka1!$F$2:$K$130,6,0)</f>
        <v>27</v>
      </c>
      <c r="D37">
        <v>22500</v>
      </c>
      <c r="E37">
        <f>VLOOKUP(A37,[2]Munka1!$H$2:$W$130,16,0)</f>
        <v>19478.7</v>
      </c>
      <c r="F37">
        <f t="shared" si="5"/>
        <v>26000</v>
      </c>
      <c r="G37">
        <f t="shared" si="6"/>
        <v>2500</v>
      </c>
      <c r="H37">
        <f t="shared" si="7"/>
        <v>0</v>
      </c>
      <c r="I37">
        <f t="shared" si="8"/>
        <v>-4755.6054054054048</v>
      </c>
      <c r="J37">
        <f t="shared" si="4"/>
        <v>71</v>
      </c>
      <c r="P37">
        <v>15000000</v>
      </c>
      <c r="Q37">
        <v>150000</v>
      </c>
      <c r="T37">
        <v>70024335</v>
      </c>
      <c r="U37" t="s">
        <v>169</v>
      </c>
      <c r="V37" t="s">
        <v>291</v>
      </c>
      <c r="W37">
        <v>7250</v>
      </c>
      <c r="X37">
        <v>70056874</v>
      </c>
      <c r="Y37" t="s">
        <v>385</v>
      </c>
      <c r="Z37" t="s">
        <v>485</v>
      </c>
      <c r="AA37">
        <v>375000</v>
      </c>
      <c r="AB37">
        <v>92014216</v>
      </c>
      <c r="AC37" t="s">
        <v>661</v>
      </c>
      <c r="AD37" t="s">
        <v>542</v>
      </c>
      <c r="AF37">
        <v>7575000</v>
      </c>
      <c r="AH37" s="3">
        <v>29040321</v>
      </c>
      <c r="AI37" s="2" t="s">
        <v>6</v>
      </c>
      <c r="AJ37" s="2" t="s">
        <v>780</v>
      </c>
      <c r="AK37">
        <v>1072740</v>
      </c>
    </row>
    <row r="38" spans="1:37" ht="15" thickBot="1" x14ac:dyDescent="0.35">
      <c r="A38">
        <v>70022955</v>
      </c>
      <c r="B38" t="s">
        <v>37</v>
      </c>
      <c r="C38">
        <f>VLOOKUP(A38,[1]Munka1!$F$2:$K$130,6,0)</f>
        <v>27</v>
      </c>
      <c r="D38">
        <v>26500</v>
      </c>
      <c r="E38">
        <f>VLOOKUP(A38,[2]Munka1!$H$2:$W$130,16,0)</f>
        <v>22584</v>
      </c>
      <c r="F38">
        <f t="shared" si="5"/>
        <v>26000</v>
      </c>
      <c r="G38">
        <f t="shared" si="6"/>
        <v>12750</v>
      </c>
      <c r="H38">
        <f t="shared" si="7"/>
        <v>0</v>
      </c>
      <c r="I38">
        <f t="shared" si="8"/>
        <v>-4849.1351351351359</v>
      </c>
      <c r="J38">
        <f t="shared" si="4"/>
        <v>72</v>
      </c>
      <c r="P38">
        <v>18000000</v>
      </c>
      <c r="Q38">
        <v>180000</v>
      </c>
      <c r="T38">
        <v>91107556</v>
      </c>
      <c r="U38" t="s">
        <v>170</v>
      </c>
      <c r="V38" t="s">
        <v>292</v>
      </c>
      <c r="W38">
        <v>475000</v>
      </c>
      <c r="X38">
        <v>70099180</v>
      </c>
      <c r="Y38" t="s">
        <v>386</v>
      </c>
      <c r="Z38" t="s">
        <v>298</v>
      </c>
      <c r="AA38">
        <v>300000</v>
      </c>
      <c r="AB38">
        <v>70056874</v>
      </c>
      <c r="AC38" t="s">
        <v>662</v>
      </c>
      <c r="AD38" t="s">
        <v>568</v>
      </c>
      <c r="AF38">
        <v>9090000</v>
      </c>
      <c r="AH38" s="3">
        <v>18018845</v>
      </c>
      <c r="AI38" s="2" t="s">
        <v>853</v>
      </c>
      <c r="AJ38" s="2" t="s">
        <v>781</v>
      </c>
      <c r="AK38">
        <v>903360</v>
      </c>
    </row>
    <row r="39" spans="1:37" ht="15" thickBot="1" x14ac:dyDescent="0.35">
      <c r="A39">
        <v>70024090</v>
      </c>
      <c r="B39" t="s">
        <v>38</v>
      </c>
      <c r="C39">
        <f>VLOOKUP(A39,[1]Munka1!$F$2:$K$130,6,0)</f>
        <v>29</v>
      </c>
      <c r="D39">
        <v>68000</v>
      </c>
      <c r="E39">
        <f>VLOOKUP(A39,[2]Munka1!$H$2:$W$130,16,0)</f>
        <v>903360</v>
      </c>
      <c r="F39">
        <f t="shared" si="5"/>
        <v>99000</v>
      </c>
      <c r="G39">
        <f t="shared" si="6"/>
        <v>41000</v>
      </c>
      <c r="H39">
        <f t="shared" si="7"/>
        <v>5</v>
      </c>
      <c r="I39">
        <f t="shared" si="8"/>
        <v>-57032.229729729726</v>
      </c>
      <c r="J39">
        <f t="shared" si="4"/>
        <v>86</v>
      </c>
      <c r="P39">
        <v>11000000</v>
      </c>
      <c r="Q39">
        <v>375000</v>
      </c>
      <c r="T39">
        <v>8476259</v>
      </c>
      <c r="U39" t="s">
        <v>171</v>
      </c>
      <c r="V39" t="s">
        <v>293</v>
      </c>
      <c r="W39">
        <v>21000</v>
      </c>
      <c r="X39">
        <v>70055659</v>
      </c>
      <c r="Y39" t="s">
        <v>387</v>
      </c>
      <c r="Z39" t="s">
        <v>298</v>
      </c>
      <c r="AA39">
        <v>300000</v>
      </c>
      <c r="AB39">
        <v>91017837</v>
      </c>
      <c r="AC39" t="s">
        <v>663</v>
      </c>
      <c r="AD39" t="s">
        <v>569</v>
      </c>
      <c r="AF39">
        <v>5687500</v>
      </c>
      <c r="AH39" s="3">
        <v>70024090</v>
      </c>
      <c r="AI39" s="2" t="s">
        <v>38</v>
      </c>
      <c r="AJ39" s="2" t="s">
        <v>781</v>
      </c>
      <c r="AK39">
        <v>903360</v>
      </c>
    </row>
    <row r="40" spans="1:37" ht="15" thickBot="1" x14ac:dyDescent="0.35">
      <c r="A40">
        <v>70024242</v>
      </c>
      <c r="B40" t="s">
        <v>39</v>
      </c>
      <c r="C40">
        <f>VLOOKUP(A40,[1]Munka1!$F$2:$K$130,6,0)</f>
        <v>28</v>
      </c>
      <c r="D40">
        <v>140000</v>
      </c>
      <c r="E40">
        <f>VLOOKUP(A40,[2]Munka1!$H$2:$W$130,16,0)</f>
        <v>62106</v>
      </c>
      <c r="F40">
        <f t="shared" si="5"/>
        <v>42000</v>
      </c>
      <c r="G40">
        <f t="shared" si="6"/>
        <v>14500</v>
      </c>
      <c r="H40">
        <f t="shared" si="7"/>
        <v>13000</v>
      </c>
      <c r="I40">
        <f t="shared" si="8"/>
        <v>-26167.891891891893</v>
      </c>
      <c r="J40">
        <f t="shared" si="4"/>
        <v>83</v>
      </c>
      <c r="P40">
        <v>18000000</v>
      </c>
      <c r="Q40">
        <v>180000</v>
      </c>
      <c r="T40">
        <v>70007256</v>
      </c>
      <c r="U40" t="s">
        <v>172</v>
      </c>
      <c r="V40" t="s">
        <v>294</v>
      </c>
      <c r="W40">
        <v>220000</v>
      </c>
      <c r="X40">
        <v>70032533</v>
      </c>
      <c r="Y40" t="s">
        <v>388</v>
      </c>
      <c r="Z40" t="s">
        <v>298</v>
      </c>
      <c r="AA40">
        <v>300000</v>
      </c>
      <c r="AB40">
        <v>92017254</v>
      </c>
      <c r="AC40" t="s">
        <v>664</v>
      </c>
      <c r="AD40" t="s">
        <v>568</v>
      </c>
      <c r="AF40">
        <v>9090000</v>
      </c>
      <c r="AH40" s="3">
        <v>70080426</v>
      </c>
      <c r="AI40" s="2" t="s">
        <v>83</v>
      </c>
      <c r="AJ40" s="2" t="s">
        <v>782</v>
      </c>
      <c r="AK40">
        <v>762210</v>
      </c>
    </row>
    <row r="41" spans="1:37" ht="15" thickBot="1" x14ac:dyDescent="0.35">
      <c r="A41">
        <v>70024335</v>
      </c>
      <c r="B41" t="s">
        <v>40</v>
      </c>
      <c r="C41">
        <f>VLOOKUP(A41,[1]Munka1!$F$2:$K$130,6,0)</f>
        <v>30</v>
      </c>
      <c r="D41">
        <v>14500</v>
      </c>
      <c r="E41">
        <f>VLOOKUP(A41,[2]Munka1!$H$2:$W$130,16,0)</f>
        <v>11856.6</v>
      </c>
      <c r="F41">
        <f t="shared" si="5"/>
        <v>7250</v>
      </c>
      <c r="G41">
        <f t="shared" si="6"/>
        <v>7000</v>
      </c>
      <c r="H41">
        <f t="shared" si="7"/>
        <v>0</v>
      </c>
      <c r="I41">
        <f t="shared" si="8"/>
        <v>-2718.6</v>
      </c>
      <c r="J41">
        <f t="shared" si="4"/>
        <v>60</v>
      </c>
      <c r="P41">
        <v>600000</v>
      </c>
      <c r="Q41">
        <v>210000</v>
      </c>
      <c r="T41">
        <v>70088391</v>
      </c>
      <c r="U41" t="s">
        <v>173</v>
      </c>
      <c r="V41" t="s">
        <v>294</v>
      </c>
      <c r="W41">
        <v>220000</v>
      </c>
      <c r="X41">
        <v>70085928</v>
      </c>
      <c r="Y41" t="s">
        <v>389</v>
      </c>
      <c r="Z41" t="s">
        <v>284</v>
      </c>
      <c r="AA41">
        <v>250000</v>
      </c>
      <c r="AB41">
        <v>29040321</v>
      </c>
      <c r="AC41" t="s">
        <v>665</v>
      </c>
      <c r="AD41" t="s">
        <v>570</v>
      </c>
      <c r="AF41">
        <v>405000</v>
      </c>
      <c r="AH41" s="3">
        <v>35021183</v>
      </c>
      <c r="AI41" s="2" t="s">
        <v>14</v>
      </c>
      <c r="AJ41" s="2" t="s">
        <v>782</v>
      </c>
      <c r="AK41">
        <v>762210</v>
      </c>
    </row>
    <row r="42" spans="1:37" ht="15" thickBot="1" x14ac:dyDescent="0.35">
      <c r="A42">
        <v>70024480</v>
      </c>
      <c r="B42" t="s">
        <v>41</v>
      </c>
      <c r="C42">
        <f>VLOOKUP(A42,[1]Munka1!$F$2:$K$130,6,0)</f>
        <v>25</v>
      </c>
      <c r="D42">
        <v>165000</v>
      </c>
      <c r="E42">
        <f>VLOOKUP(A42,[2]Munka1!$H$2:$W$130,16,0)</f>
        <v>564600</v>
      </c>
      <c r="F42">
        <f t="shared" si="5"/>
        <v>275000</v>
      </c>
      <c r="G42">
        <f t="shared" si="6"/>
        <v>525000</v>
      </c>
      <c r="H42">
        <f t="shared" si="7"/>
        <v>880000</v>
      </c>
      <c r="I42">
        <f t="shared" si="8"/>
        <v>115359.45945945945</v>
      </c>
      <c r="J42">
        <f t="shared" si="4"/>
        <v>27</v>
      </c>
      <c r="P42">
        <v>900000</v>
      </c>
      <c r="Q42">
        <v>300000</v>
      </c>
      <c r="T42">
        <v>70036506</v>
      </c>
      <c r="U42" t="s">
        <v>174</v>
      </c>
      <c r="V42" t="s">
        <v>295</v>
      </c>
      <c r="W42">
        <v>25500</v>
      </c>
      <c r="X42">
        <v>70055612</v>
      </c>
      <c r="Y42" t="s">
        <v>390</v>
      </c>
      <c r="Z42" t="s">
        <v>486</v>
      </c>
      <c r="AA42">
        <v>225000</v>
      </c>
      <c r="AB42">
        <v>37000449</v>
      </c>
      <c r="AC42" t="s">
        <v>666</v>
      </c>
      <c r="AD42" t="s">
        <v>571</v>
      </c>
      <c r="AF42">
        <v>600000</v>
      </c>
      <c r="AH42" s="3">
        <v>28028160</v>
      </c>
      <c r="AI42" s="2" t="s">
        <v>4</v>
      </c>
      <c r="AJ42" s="2" t="s">
        <v>782</v>
      </c>
      <c r="AK42">
        <v>762210</v>
      </c>
    </row>
    <row r="43" spans="1:37" ht="15" thickBot="1" x14ac:dyDescent="0.35">
      <c r="A43">
        <v>70024655</v>
      </c>
      <c r="B43" t="s">
        <v>42</v>
      </c>
      <c r="C43">
        <f>VLOOKUP(A43,[1]Munka1!$F$2:$K$130,6,0)</f>
        <v>27</v>
      </c>
      <c r="D43">
        <v>195000</v>
      </c>
      <c r="E43">
        <f>VLOOKUP(A43,[2]Munka1!$H$2:$W$130,16,0)</f>
        <v>1693800</v>
      </c>
      <c r="F43">
        <f t="shared" si="5"/>
        <v>5750000</v>
      </c>
      <c r="G43">
        <f t="shared" si="6"/>
        <v>3100000</v>
      </c>
      <c r="H43">
        <f t="shared" si="7"/>
        <v>0</v>
      </c>
      <c r="I43">
        <f t="shared" si="8"/>
        <v>200605.40540540547</v>
      </c>
      <c r="J43">
        <f t="shared" si="4"/>
        <v>23</v>
      </c>
      <c r="P43">
        <v>100000</v>
      </c>
      <c r="Q43">
        <v>0</v>
      </c>
      <c r="T43">
        <v>70076279</v>
      </c>
      <c r="U43" t="s">
        <v>175</v>
      </c>
      <c r="V43" t="s">
        <v>296</v>
      </c>
      <c r="W43">
        <v>27500</v>
      </c>
      <c r="X43">
        <v>29040321</v>
      </c>
      <c r="Y43" t="s">
        <v>391</v>
      </c>
      <c r="Z43" t="s">
        <v>486</v>
      </c>
      <c r="AA43">
        <v>225000</v>
      </c>
      <c r="AB43">
        <v>35014012</v>
      </c>
      <c r="AC43" t="s">
        <v>667</v>
      </c>
      <c r="AD43" t="s">
        <v>572</v>
      </c>
      <c r="AF43">
        <v>50000</v>
      </c>
      <c r="AH43" s="3">
        <v>70055612</v>
      </c>
      <c r="AI43" s="2" t="s">
        <v>61</v>
      </c>
      <c r="AJ43" s="2" t="s">
        <v>782</v>
      </c>
      <c r="AK43">
        <v>762210</v>
      </c>
    </row>
    <row r="44" spans="1:37" ht="15" thickBot="1" x14ac:dyDescent="0.35">
      <c r="A44">
        <v>70031727</v>
      </c>
      <c r="B44" t="s">
        <v>43</v>
      </c>
      <c r="C44">
        <f>VLOOKUP(A44,[1]Munka1!$F$2:$K$130,6,0)</f>
        <v>25</v>
      </c>
      <c r="D44">
        <v>950000</v>
      </c>
      <c r="E44">
        <f>VLOOKUP(A44,[2]Munka1!$H$2:$W$130,16,0)</f>
        <v>2371320</v>
      </c>
      <c r="F44">
        <f t="shared" si="5"/>
        <v>1900000</v>
      </c>
      <c r="G44">
        <f t="shared" si="6"/>
        <v>1900000</v>
      </c>
      <c r="H44">
        <f t="shared" si="7"/>
        <v>2150000</v>
      </c>
      <c r="I44">
        <f t="shared" si="8"/>
        <v>191415.13513513512</v>
      </c>
      <c r="J44">
        <f t="shared" si="4"/>
        <v>23</v>
      </c>
      <c r="P44">
        <v>180000</v>
      </c>
      <c r="Q44">
        <v>18000</v>
      </c>
      <c r="T44">
        <v>70055659</v>
      </c>
      <c r="U44" t="s">
        <v>176</v>
      </c>
      <c r="V44" t="s">
        <v>297</v>
      </c>
      <c r="W44">
        <v>235000</v>
      </c>
      <c r="X44">
        <v>37000449</v>
      </c>
      <c r="Y44" t="s">
        <v>392</v>
      </c>
      <c r="Z44" t="s">
        <v>487</v>
      </c>
      <c r="AA44">
        <v>210000</v>
      </c>
      <c r="AB44">
        <v>35021183</v>
      </c>
      <c r="AC44" t="s">
        <v>668</v>
      </c>
      <c r="AD44" t="s">
        <v>573</v>
      </c>
      <c r="AF44">
        <v>99000</v>
      </c>
      <c r="AH44" s="3">
        <v>37000449</v>
      </c>
      <c r="AI44" s="2" t="s">
        <v>15</v>
      </c>
      <c r="AJ44" s="2" t="s">
        <v>783</v>
      </c>
      <c r="AK44">
        <v>733980</v>
      </c>
    </row>
    <row r="45" spans="1:37" ht="15" thickBot="1" x14ac:dyDescent="0.35">
      <c r="A45">
        <v>70032520</v>
      </c>
      <c r="B45" t="s">
        <v>44</v>
      </c>
      <c r="C45">
        <f>VLOOKUP(A45,[1]Munka1!$F$2:$K$130,6,0)</f>
        <v>26</v>
      </c>
      <c r="D45">
        <v>40000</v>
      </c>
      <c r="E45">
        <f>VLOOKUP(A45,[2]Munka1!$H$2:$W$130,16,0)</f>
        <v>34440.6</v>
      </c>
      <c r="F45">
        <f t="shared" si="5"/>
        <v>20500</v>
      </c>
      <c r="G45">
        <f t="shared" si="6"/>
        <v>5000</v>
      </c>
      <c r="H45">
        <f t="shared" si="7"/>
        <v>6000</v>
      </c>
      <c r="I45">
        <f t="shared" si="8"/>
        <v>-7854.8972972972979</v>
      </c>
      <c r="J45">
        <f t="shared" si="4"/>
        <v>73</v>
      </c>
      <c r="P45">
        <v>700000</v>
      </c>
      <c r="Q45">
        <v>70000</v>
      </c>
      <c r="T45">
        <v>70057322</v>
      </c>
      <c r="U45" t="s">
        <v>177</v>
      </c>
      <c r="V45" t="s">
        <v>298</v>
      </c>
      <c r="W45">
        <v>300000</v>
      </c>
      <c r="X45">
        <v>70088391</v>
      </c>
      <c r="Y45" t="s">
        <v>393</v>
      </c>
      <c r="Z45" t="s">
        <v>488</v>
      </c>
      <c r="AA45">
        <v>195000</v>
      </c>
      <c r="AB45">
        <v>8486100</v>
      </c>
      <c r="AC45" t="s">
        <v>669</v>
      </c>
      <c r="AD45" t="s">
        <v>556</v>
      </c>
      <c r="AF45">
        <v>385000</v>
      </c>
      <c r="AH45" s="3">
        <v>92014216</v>
      </c>
      <c r="AI45" s="2" t="s">
        <v>124</v>
      </c>
      <c r="AJ45" s="2" t="s">
        <v>784</v>
      </c>
      <c r="AK45">
        <v>705750</v>
      </c>
    </row>
    <row r="46" spans="1:37" ht="15" thickBot="1" x14ac:dyDescent="0.35">
      <c r="A46">
        <v>70032533</v>
      </c>
      <c r="B46" t="s">
        <v>45</v>
      </c>
      <c r="C46">
        <f>VLOOKUP(A46,[1]Munka1!$F$2:$K$130,6,0)</f>
        <v>26</v>
      </c>
      <c r="D46">
        <v>1500000</v>
      </c>
      <c r="E46">
        <f>VLOOKUP(A46,[2]Munka1!$H$2:$W$130,16,0)</f>
        <v>1242120</v>
      </c>
      <c r="F46">
        <f t="shared" si="5"/>
        <v>500000</v>
      </c>
      <c r="G46">
        <f t="shared" si="6"/>
        <v>300000</v>
      </c>
      <c r="H46">
        <f t="shared" si="7"/>
        <v>100000</v>
      </c>
      <c r="I46">
        <f t="shared" si="8"/>
        <v>-304979.45945945947</v>
      </c>
      <c r="J46">
        <f t="shared" si="4"/>
        <v>83</v>
      </c>
      <c r="P46">
        <v>230000</v>
      </c>
      <c r="Q46">
        <v>24000</v>
      </c>
      <c r="T46">
        <v>70065895</v>
      </c>
      <c r="U46" t="s">
        <v>178</v>
      </c>
      <c r="V46" t="s">
        <v>266</v>
      </c>
      <c r="W46">
        <v>750000</v>
      </c>
      <c r="X46">
        <v>70007256</v>
      </c>
      <c r="Y46" t="s">
        <v>394</v>
      </c>
      <c r="Z46" t="s">
        <v>489</v>
      </c>
      <c r="AA46">
        <v>190000</v>
      </c>
      <c r="AB46">
        <v>70065895</v>
      </c>
      <c r="AC46" t="s">
        <v>670</v>
      </c>
      <c r="AD46" t="s">
        <v>574</v>
      </c>
      <c r="AF46">
        <v>127000</v>
      </c>
      <c r="AH46" s="3">
        <v>91017837</v>
      </c>
      <c r="AI46" s="2" t="s">
        <v>115</v>
      </c>
      <c r="AJ46" s="2" t="s">
        <v>785</v>
      </c>
      <c r="AK46">
        <v>621060</v>
      </c>
    </row>
    <row r="47" spans="1:37" ht="15" thickBot="1" x14ac:dyDescent="0.35">
      <c r="A47">
        <v>70032844</v>
      </c>
      <c r="B47" t="s">
        <v>46</v>
      </c>
      <c r="C47">
        <f>VLOOKUP(A47,[1]Munka1!$F$2:$K$130,6,0)</f>
        <v>27</v>
      </c>
      <c r="D47">
        <v>92000</v>
      </c>
      <c r="E47">
        <f>VLOOKUP(A47,[2]Munka1!$H$2:$W$130,16,0)</f>
        <v>0</v>
      </c>
      <c r="F47">
        <f t="shared" si="5"/>
        <v>0</v>
      </c>
      <c r="G47">
        <f t="shared" si="6"/>
        <v>0</v>
      </c>
      <c r="H47">
        <f t="shared" si="7"/>
        <v>0</v>
      </c>
      <c r="I47">
        <f t="shared" si="8"/>
        <v>-17405.405405405407</v>
      </c>
      <c r="J47">
        <f t="shared" si="4"/>
        <v>75</v>
      </c>
      <c r="P47">
        <v>850000</v>
      </c>
      <c r="Q47">
        <v>85000</v>
      </c>
      <c r="T47">
        <v>28028160</v>
      </c>
      <c r="U47" t="s">
        <v>179</v>
      </c>
      <c r="V47" t="s">
        <v>292</v>
      </c>
      <c r="W47">
        <v>475000</v>
      </c>
      <c r="X47">
        <v>70048085</v>
      </c>
      <c r="Y47" t="s">
        <v>395</v>
      </c>
      <c r="Z47" t="s">
        <v>490</v>
      </c>
      <c r="AA47">
        <v>185000</v>
      </c>
      <c r="AB47">
        <v>70057322</v>
      </c>
      <c r="AC47" t="s">
        <v>671</v>
      </c>
      <c r="AD47" t="s">
        <v>575</v>
      </c>
      <c r="AF47">
        <v>467500</v>
      </c>
      <c r="AH47" s="3">
        <v>92018032</v>
      </c>
      <c r="AI47" s="2" t="s">
        <v>127</v>
      </c>
      <c r="AJ47" s="2" t="s">
        <v>786</v>
      </c>
      <c r="AK47">
        <v>592830</v>
      </c>
    </row>
    <row r="48" spans="1:37" ht="15" thickBot="1" x14ac:dyDescent="0.35">
      <c r="A48">
        <v>70036307</v>
      </c>
      <c r="B48" t="s">
        <v>47</v>
      </c>
      <c r="C48">
        <f>VLOOKUP(A48,[1]Munka1!$F$2:$K$130,6,0)</f>
        <v>26</v>
      </c>
      <c r="D48">
        <v>34500</v>
      </c>
      <c r="E48">
        <f>VLOOKUP(A48,[2]Munka1!$H$2:$W$130,16,0)</f>
        <v>31053</v>
      </c>
      <c r="F48">
        <f t="shared" si="5"/>
        <v>35500</v>
      </c>
      <c r="G48">
        <f t="shared" si="6"/>
        <v>23000</v>
      </c>
      <c r="H48">
        <f t="shared" si="7"/>
        <v>1500</v>
      </c>
      <c r="I48">
        <f t="shared" si="8"/>
        <v>-5637.9999999999991</v>
      </c>
      <c r="J48">
        <f t="shared" si="4"/>
        <v>71</v>
      </c>
      <c r="P48">
        <v>550000</v>
      </c>
      <c r="Q48">
        <v>55000</v>
      </c>
      <c r="T48">
        <v>91107170</v>
      </c>
      <c r="U48" t="s">
        <v>180</v>
      </c>
      <c r="V48" t="s">
        <v>268</v>
      </c>
      <c r="W48">
        <v>2700000</v>
      </c>
      <c r="X48">
        <v>70052880</v>
      </c>
      <c r="Y48" t="s">
        <v>396</v>
      </c>
      <c r="Z48" t="s">
        <v>320</v>
      </c>
      <c r="AA48">
        <v>170000</v>
      </c>
      <c r="AB48">
        <v>70055659</v>
      </c>
      <c r="AC48" t="s">
        <v>672</v>
      </c>
      <c r="AD48" t="s">
        <v>565</v>
      </c>
      <c r="AF48">
        <v>302500</v>
      </c>
      <c r="AH48" s="3">
        <v>70002611</v>
      </c>
      <c r="AI48" s="2" t="s">
        <v>21</v>
      </c>
      <c r="AJ48" s="2" t="s">
        <v>786</v>
      </c>
      <c r="AK48">
        <v>592830</v>
      </c>
    </row>
    <row r="49" spans="1:37" ht="15" thickBot="1" x14ac:dyDescent="0.35">
      <c r="A49">
        <v>70036358</v>
      </c>
      <c r="B49" t="s">
        <v>48</v>
      </c>
      <c r="C49">
        <f>VLOOKUP(A49,[1]Munka1!$F$2:$K$130,6,0)</f>
        <v>24</v>
      </c>
      <c r="D49">
        <v>75000</v>
      </c>
      <c r="E49">
        <f>VLOOKUP(A49,[2]Munka1!$H$2:$W$130,16,0)</f>
        <v>1355040</v>
      </c>
      <c r="F49">
        <f t="shared" si="5"/>
        <v>850000</v>
      </c>
      <c r="G49">
        <f t="shared" si="6"/>
        <v>500000</v>
      </c>
      <c r="H49">
        <f t="shared" si="7"/>
        <v>207500</v>
      </c>
      <c r="I49">
        <f t="shared" si="8"/>
        <v>-4562.9729729729806</v>
      </c>
      <c r="J49">
        <f t="shared" si="4"/>
        <v>64</v>
      </c>
      <c r="P49">
        <v>1600000</v>
      </c>
      <c r="Q49">
        <v>750000</v>
      </c>
      <c r="T49">
        <v>70093029</v>
      </c>
      <c r="U49" t="s">
        <v>181</v>
      </c>
      <c r="V49" t="s">
        <v>299</v>
      </c>
      <c r="W49">
        <v>23500</v>
      </c>
      <c r="X49">
        <v>70003048</v>
      </c>
      <c r="Y49" t="s">
        <v>397</v>
      </c>
      <c r="Z49" t="s">
        <v>491</v>
      </c>
      <c r="AA49">
        <v>165000</v>
      </c>
      <c r="AB49">
        <v>70063197</v>
      </c>
      <c r="AC49" t="s">
        <v>673</v>
      </c>
      <c r="AD49" t="s">
        <v>576</v>
      </c>
      <c r="AF49">
        <v>1175000</v>
      </c>
      <c r="AH49" s="3">
        <v>70080329</v>
      </c>
      <c r="AI49" s="2" t="s">
        <v>82</v>
      </c>
      <c r="AJ49" s="2" t="s">
        <v>787</v>
      </c>
      <c r="AK49">
        <v>564600</v>
      </c>
    </row>
    <row r="50" spans="1:37" ht="15" thickBot="1" x14ac:dyDescent="0.35">
      <c r="A50">
        <v>70036506</v>
      </c>
      <c r="B50" t="s">
        <v>49</v>
      </c>
      <c r="C50">
        <f>VLOOKUP(A50,[1]Munka1!$F$2:$K$130,6,0)</f>
        <v>26</v>
      </c>
      <c r="D50">
        <v>27500</v>
      </c>
      <c r="E50">
        <f>VLOOKUP(A50,[2]Munka1!$H$2:$W$130,16,0)</f>
        <v>20043.3</v>
      </c>
      <c r="F50">
        <f t="shared" si="5"/>
        <v>25500</v>
      </c>
      <c r="G50">
        <f t="shared" si="6"/>
        <v>13750</v>
      </c>
      <c r="H50">
        <f t="shared" si="7"/>
        <v>0</v>
      </c>
      <c r="I50">
        <f t="shared" si="8"/>
        <v>-4826.6648648648643</v>
      </c>
      <c r="J50">
        <f t="shared" si="4"/>
        <v>66</v>
      </c>
      <c r="P50">
        <v>0</v>
      </c>
      <c r="Q50">
        <v>0</v>
      </c>
      <c r="T50">
        <v>29040414</v>
      </c>
      <c r="U50" t="s">
        <v>182</v>
      </c>
      <c r="V50" t="s">
        <v>300</v>
      </c>
      <c r="W50">
        <v>99000</v>
      </c>
      <c r="X50">
        <v>70003349</v>
      </c>
      <c r="Y50" t="s">
        <v>398</v>
      </c>
      <c r="Z50" t="s">
        <v>491</v>
      </c>
      <c r="AA50">
        <v>165000</v>
      </c>
      <c r="AB50">
        <v>70003349</v>
      </c>
      <c r="AC50" t="s">
        <v>674</v>
      </c>
      <c r="AD50" t="s">
        <v>546</v>
      </c>
      <c r="AF50">
        <v>0</v>
      </c>
      <c r="AH50" s="3">
        <v>70024480</v>
      </c>
      <c r="AI50" s="2" t="s">
        <v>41</v>
      </c>
      <c r="AJ50" s="2" t="s">
        <v>787</v>
      </c>
      <c r="AK50">
        <v>564600</v>
      </c>
    </row>
    <row r="51" spans="1:37" ht="15" thickBot="1" x14ac:dyDescent="0.35">
      <c r="A51">
        <v>70042101</v>
      </c>
      <c r="B51" t="s">
        <v>50</v>
      </c>
      <c r="C51">
        <f>VLOOKUP(A51,[1]Munka1!$F$2:$K$130,6,0)</f>
        <v>28</v>
      </c>
      <c r="D51">
        <v>61000</v>
      </c>
      <c r="E51">
        <f>VLOOKUP(A51,[2]Munka1!$H$2:$W$130,16,0)</f>
        <v>33311.4</v>
      </c>
      <c r="F51">
        <f t="shared" si="5"/>
        <v>20000</v>
      </c>
      <c r="G51">
        <f t="shared" si="6"/>
        <v>6000</v>
      </c>
      <c r="H51">
        <f t="shared" si="7"/>
        <v>47000</v>
      </c>
      <c r="I51">
        <f t="shared" si="8"/>
        <v>-5597.9135135135139</v>
      </c>
      <c r="J51">
        <f t="shared" si="4"/>
        <v>68</v>
      </c>
      <c r="P51">
        <v>400000</v>
      </c>
      <c r="Q51">
        <v>40000</v>
      </c>
      <c r="T51">
        <v>37000449</v>
      </c>
      <c r="U51" t="s">
        <v>183</v>
      </c>
      <c r="V51" t="s">
        <v>301</v>
      </c>
      <c r="W51">
        <v>725000</v>
      </c>
      <c r="X51">
        <v>92018032</v>
      </c>
      <c r="Y51" t="s">
        <v>399</v>
      </c>
      <c r="Z51" t="s">
        <v>491</v>
      </c>
      <c r="AA51">
        <v>165000</v>
      </c>
      <c r="AB51">
        <v>70099180</v>
      </c>
      <c r="AC51" t="s">
        <v>675</v>
      </c>
      <c r="AD51" t="s">
        <v>577</v>
      </c>
      <c r="AF51">
        <v>220000</v>
      </c>
      <c r="AH51" s="3">
        <v>70008159</v>
      </c>
      <c r="AI51" s="2" t="s">
        <v>35</v>
      </c>
      <c r="AJ51" s="2" t="s">
        <v>788</v>
      </c>
      <c r="AK51">
        <v>536370</v>
      </c>
    </row>
    <row r="52" spans="1:37" ht="15" thickBot="1" x14ac:dyDescent="0.35">
      <c r="A52">
        <v>70042261</v>
      </c>
      <c r="B52" t="s">
        <v>51</v>
      </c>
      <c r="C52">
        <f>VLOOKUP(A52,[1]Munka1!$F$2:$K$130,6,0)</f>
        <v>29</v>
      </c>
      <c r="D52">
        <v>7000</v>
      </c>
      <c r="E52">
        <f>VLOOKUP(A52,[2]Munka1!$H$2:$W$130,16,0)</f>
        <v>3048.84</v>
      </c>
      <c r="F52">
        <f t="shared" si="5"/>
        <v>5750</v>
      </c>
      <c r="G52">
        <f t="shared" si="6"/>
        <v>1400</v>
      </c>
      <c r="H52">
        <f t="shared" si="7"/>
        <v>0</v>
      </c>
      <c r="I52">
        <f t="shared" si="8"/>
        <v>-1297.9102702702703</v>
      </c>
      <c r="J52">
        <f t="shared" si="4"/>
        <v>51</v>
      </c>
      <c r="P52">
        <v>90000</v>
      </c>
      <c r="Q52">
        <v>9000</v>
      </c>
      <c r="T52">
        <v>70052902</v>
      </c>
      <c r="U52" t="s">
        <v>184</v>
      </c>
      <c r="V52" t="s">
        <v>302</v>
      </c>
      <c r="W52">
        <v>24500</v>
      </c>
      <c r="X52">
        <v>70056040</v>
      </c>
      <c r="Y52" t="s">
        <v>400</v>
      </c>
      <c r="Z52" t="s">
        <v>492</v>
      </c>
      <c r="AA52">
        <v>125000</v>
      </c>
      <c r="AB52">
        <v>70008159</v>
      </c>
      <c r="AC52" t="s">
        <v>676</v>
      </c>
      <c r="AD52" t="s">
        <v>578</v>
      </c>
      <c r="AF52">
        <v>49500</v>
      </c>
      <c r="AH52" s="3">
        <v>70092388</v>
      </c>
      <c r="AI52" s="2" t="s">
        <v>91</v>
      </c>
      <c r="AJ52" s="2" t="s">
        <v>788</v>
      </c>
      <c r="AK52">
        <v>536370</v>
      </c>
    </row>
    <row r="53" spans="1:37" ht="15" thickBot="1" x14ac:dyDescent="0.35">
      <c r="A53">
        <v>70045971</v>
      </c>
      <c r="B53" t="s">
        <v>52</v>
      </c>
      <c r="C53">
        <f>VLOOKUP(A53,[1]Munka1!$F$2:$K$130,6,0)</f>
        <v>26</v>
      </c>
      <c r="D53">
        <v>64000</v>
      </c>
      <c r="E53">
        <f>VLOOKUP(A53,[2]Munka1!$H$2:$W$130,16,0)</f>
        <v>259716</v>
      </c>
      <c r="F53">
        <f t="shared" si="5"/>
        <v>33500</v>
      </c>
      <c r="G53">
        <f t="shared" si="6"/>
        <v>9500</v>
      </c>
      <c r="H53">
        <f t="shared" si="7"/>
        <v>0</v>
      </c>
      <c r="I53">
        <f t="shared" si="8"/>
        <v>-24923.837837837837</v>
      </c>
      <c r="J53">
        <f t="shared" si="4"/>
        <v>70</v>
      </c>
      <c r="P53">
        <v>150000</v>
      </c>
      <c r="Q53">
        <v>50000</v>
      </c>
      <c r="T53">
        <v>70045998</v>
      </c>
      <c r="U53" t="s">
        <v>185</v>
      </c>
      <c r="V53" t="s">
        <v>303</v>
      </c>
      <c r="W53">
        <v>23000</v>
      </c>
      <c r="X53">
        <v>70058759</v>
      </c>
      <c r="Y53" t="s">
        <v>401</v>
      </c>
      <c r="Z53" t="s">
        <v>493</v>
      </c>
      <c r="AA53">
        <v>120000</v>
      </c>
      <c r="AB53">
        <v>70032533</v>
      </c>
      <c r="AC53" t="s">
        <v>677</v>
      </c>
      <c r="AD53" t="s">
        <v>579</v>
      </c>
      <c r="AF53">
        <v>100000</v>
      </c>
      <c r="AH53" s="3">
        <v>91104803</v>
      </c>
      <c r="AI53" s="2" t="s">
        <v>118</v>
      </c>
      <c r="AJ53" s="2" t="s">
        <v>789</v>
      </c>
      <c r="AK53">
        <v>423450</v>
      </c>
    </row>
    <row r="54" spans="1:37" ht="15" thickBot="1" x14ac:dyDescent="0.35">
      <c r="A54">
        <v>70045998</v>
      </c>
      <c r="B54" t="s">
        <v>53</v>
      </c>
      <c r="C54">
        <f>VLOOKUP(A54,[1]Munka1!$F$2:$K$130,6,0)</f>
        <v>25</v>
      </c>
      <c r="D54">
        <v>48500</v>
      </c>
      <c r="E54">
        <f>VLOOKUP(A54,[2]Munka1!$H$2:$W$130,16,0)</f>
        <v>66622.8</v>
      </c>
      <c r="F54">
        <f t="shared" si="5"/>
        <v>23000</v>
      </c>
      <c r="G54">
        <f t="shared" si="6"/>
        <v>14750</v>
      </c>
      <c r="H54">
        <f t="shared" si="7"/>
        <v>45000</v>
      </c>
      <c r="I54">
        <f t="shared" si="8"/>
        <v>-4580.9621621621627</v>
      </c>
      <c r="J54">
        <f t="shared" si="4"/>
        <v>63</v>
      </c>
      <c r="P54">
        <v>1000000</v>
      </c>
      <c r="Q54">
        <v>100000</v>
      </c>
      <c r="T54">
        <v>70056719</v>
      </c>
      <c r="U54" t="s">
        <v>186</v>
      </c>
      <c r="V54" t="s">
        <v>304</v>
      </c>
      <c r="W54">
        <v>54000</v>
      </c>
      <c r="X54">
        <v>29040414</v>
      </c>
      <c r="Y54" t="s">
        <v>402</v>
      </c>
      <c r="Z54" t="s">
        <v>313</v>
      </c>
      <c r="AA54">
        <v>100000</v>
      </c>
      <c r="AB54">
        <v>70052880</v>
      </c>
      <c r="AC54" t="s">
        <v>678</v>
      </c>
      <c r="AD54" t="s">
        <v>580</v>
      </c>
      <c r="AF54">
        <v>550000</v>
      </c>
      <c r="AH54" s="3">
        <v>91126197</v>
      </c>
      <c r="AI54" s="2" t="s">
        <v>854</v>
      </c>
      <c r="AJ54" s="2" t="s">
        <v>790</v>
      </c>
      <c r="AK54">
        <v>395220</v>
      </c>
    </row>
    <row r="55" spans="1:37" ht="15" thickBot="1" x14ac:dyDescent="0.35">
      <c r="A55">
        <v>70046567</v>
      </c>
      <c r="B55" t="s">
        <v>54</v>
      </c>
      <c r="C55">
        <f>VLOOKUP(A55,[1]Munka1!$F$2:$K$130,6,0)</f>
        <v>30</v>
      </c>
      <c r="D55">
        <v>8250</v>
      </c>
      <c r="E55">
        <f>VLOOKUP(A55,[2]Munka1!$H$2:$W$130,16,0)</f>
        <v>14679.6</v>
      </c>
      <c r="F55">
        <f t="shared" si="5"/>
        <v>7250</v>
      </c>
      <c r="G55">
        <f t="shared" si="6"/>
        <v>0</v>
      </c>
      <c r="H55">
        <f t="shared" si="7"/>
        <v>0</v>
      </c>
      <c r="I55">
        <f t="shared" si="8"/>
        <v>-2256.3297297297295</v>
      </c>
      <c r="J55">
        <f t="shared" si="4"/>
        <v>55</v>
      </c>
      <c r="P55">
        <v>375000</v>
      </c>
      <c r="Q55">
        <v>40000</v>
      </c>
      <c r="T55">
        <v>8440958</v>
      </c>
      <c r="U55" t="s">
        <v>187</v>
      </c>
      <c r="V55" t="s">
        <v>305</v>
      </c>
      <c r="W55">
        <v>2200000</v>
      </c>
      <c r="X55">
        <v>70008159</v>
      </c>
      <c r="Y55" t="s">
        <v>403</v>
      </c>
      <c r="Z55" t="s">
        <v>494</v>
      </c>
      <c r="AA55">
        <v>93000</v>
      </c>
      <c r="AB55">
        <v>70036358</v>
      </c>
      <c r="AC55" t="s">
        <v>679</v>
      </c>
      <c r="AD55" t="s">
        <v>581</v>
      </c>
      <c r="AF55">
        <v>207500</v>
      </c>
      <c r="AH55" s="3">
        <v>70062993</v>
      </c>
      <c r="AI55" s="2" t="s">
        <v>72</v>
      </c>
      <c r="AJ55" s="2" t="s">
        <v>791</v>
      </c>
      <c r="AK55">
        <v>338760</v>
      </c>
    </row>
    <row r="56" spans="1:37" ht="15" thickBot="1" x14ac:dyDescent="0.35">
      <c r="A56">
        <v>70046605</v>
      </c>
      <c r="B56" t="s">
        <v>55</v>
      </c>
      <c r="C56">
        <f>VLOOKUP(A56,[1]Munka1!$F$2:$K$130,6,0)</f>
        <v>27</v>
      </c>
      <c r="D56">
        <v>27500</v>
      </c>
      <c r="E56">
        <f>VLOOKUP(A56,[2]Munka1!$H$2:$W$130,16,0)</f>
        <v>51943.199999999997</v>
      </c>
      <c r="F56">
        <f t="shared" si="5"/>
        <v>45500</v>
      </c>
      <c r="G56">
        <f t="shared" si="6"/>
        <v>42000</v>
      </c>
      <c r="H56">
        <f t="shared" si="7"/>
        <v>56500</v>
      </c>
      <c r="I56">
        <f t="shared" si="8"/>
        <v>4408.475675675676</v>
      </c>
      <c r="J56">
        <f t="shared" si="4"/>
        <v>43</v>
      </c>
      <c r="P56">
        <v>1100000</v>
      </c>
      <c r="Q56">
        <v>350000</v>
      </c>
      <c r="T56">
        <v>70052963</v>
      </c>
      <c r="U56" t="s">
        <v>188</v>
      </c>
      <c r="V56" t="s">
        <v>292</v>
      </c>
      <c r="W56">
        <v>475000</v>
      </c>
      <c r="X56">
        <v>70099745</v>
      </c>
      <c r="Y56" t="s">
        <v>404</v>
      </c>
      <c r="Z56" t="s">
        <v>495</v>
      </c>
      <c r="AA56">
        <v>91000</v>
      </c>
      <c r="AB56">
        <v>70048085</v>
      </c>
      <c r="AC56" t="s">
        <v>680</v>
      </c>
      <c r="AD56" t="s">
        <v>582</v>
      </c>
      <c r="AF56">
        <v>725000</v>
      </c>
      <c r="AH56" s="3">
        <v>70052963</v>
      </c>
      <c r="AI56" s="2" t="s">
        <v>59</v>
      </c>
      <c r="AJ56" s="2" t="s">
        <v>792</v>
      </c>
      <c r="AK56">
        <v>259716</v>
      </c>
    </row>
    <row r="57" spans="1:37" ht="15" thickBot="1" x14ac:dyDescent="0.35">
      <c r="A57">
        <v>70048085</v>
      </c>
      <c r="B57" t="s">
        <v>56</v>
      </c>
      <c r="C57">
        <f>VLOOKUP(A57,[1]Munka1!$F$2:$K$130,6,0)</f>
        <v>26</v>
      </c>
      <c r="D57">
        <v>215000</v>
      </c>
      <c r="E57">
        <f>VLOOKUP(A57,[2]Munka1!$H$2:$W$130,16,0)</f>
        <v>1242120</v>
      </c>
      <c r="F57">
        <f t="shared" si="5"/>
        <v>1400000</v>
      </c>
      <c r="G57">
        <f t="shared" si="6"/>
        <v>185000</v>
      </c>
      <c r="H57">
        <f t="shared" si="7"/>
        <v>725000</v>
      </c>
      <c r="I57">
        <f t="shared" si="8"/>
        <v>33871.891891891886</v>
      </c>
      <c r="J57">
        <f t="shared" si="4"/>
        <v>32</v>
      </c>
      <c r="P57">
        <v>750000</v>
      </c>
      <c r="Q57">
        <v>75000</v>
      </c>
      <c r="T57">
        <v>8489926</v>
      </c>
      <c r="U57" t="s">
        <v>189</v>
      </c>
      <c r="V57" t="s">
        <v>306</v>
      </c>
      <c r="W57">
        <v>3000000</v>
      </c>
      <c r="X57">
        <v>70007015</v>
      </c>
      <c r="Y57" t="s">
        <v>405</v>
      </c>
      <c r="Z57" t="s">
        <v>496</v>
      </c>
      <c r="AA57">
        <v>83000</v>
      </c>
      <c r="AB57">
        <v>70055612</v>
      </c>
      <c r="AC57" t="s">
        <v>681</v>
      </c>
      <c r="AD57" t="s">
        <v>564</v>
      </c>
      <c r="AF57">
        <v>412500</v>
      </c>
      <c r="AH57" s="3">
        <v>70045971</v>
      </c>
      <c r="AI57" s="2" t="s">
        <v>52</v>
      </c>
      <c r="AJ57" s="2" t="s">
        <v>792</v>
      </c>
      <c r="AK57">
        <v>259716</v>
      </c>
    </row>
    <row r="58" spans="1:37" ht="15" thickBot="1" x14ac:dyDescent="0.35">
      <c r="A58">
        <v>70052880</v>
      </c>
      <c r="B58" t="s">
        <v>57</v>
      </c>
      <c r="C58">
        <f>VLOOKUP(A58,[1]Munka1!$F$2:$K$130,6,0)</f>
        <v>22</v>
      </c>
      <c r="D58">
        <v>40000</v>
      </c>
      <c r="E58">
        <f>VLOOKUP(A58,[2]Munka1!$H$2:$W$130,16,0)</f>
        <v>66622.8</v>
      </c>
      <c r="F58">
        <f t="shared" si="5"/>
        <v>140000</v>
      </c>
      <c r="G58">
        <f t="shared" si="6"/>
        <v>170000</v>
      </c>
      <c r="H58">
        <f t="shared" si="7"/>
        <v>550000</v>
      </c>
      <c r="I58">
        <f t="shared" si="8"/>
        <v>86263.632432432409</v>
      </c>
      <c r="J58">
        <f t="shared" si="4"/>
        <v>27</v>
      </c>
      <c r="K58">
        <f>H58-D58</f>
        <v>510000</v>
      </c>
      <c r="P58">
        <v>250000</v>
      </c>
      <c r="Q58">
        <v>26000</v>
      </c>
      <c r="T58">
        <v>70046567</v>
      </c>
      <c r="U58" t="s">
        <v>190</v>
      </c>
      <c r="V58" t="s">
        <v>291</v>
      </c>
      <c r="W58">
        <v>7250</v>
      </c>
      <c r="X58">
        <v>70080329</v>
      </c>
      <c r="Y58" t="s">
        <v>406</v>
      </c>
      <c r="Z58" t="s">
        <v>497</v>
      </c>
      <c r="AA58">
        <v>73000</v>
      </c>
      <c r="AB58">
        <v>70088391</v>
      </c>
      <c r="AC58" t="s">
        <v>682</v>
      </c>
      <c r="AD58" t="s">
        <v>583</v>
      </c>
      <c r="AF58">
        <v>138000</v>
      </c>
      <c r="AH58" s="3">
        <v>70063141</v>
      </c>
      <c r="AI58" s="2" t="s">
        <v>74</v>
      </c>
      <c r="AJ58" s="2" t="s">
        <v>792</v>
      </c>
      <c r="AK58">
        <v>259716</v>
      </c>
    </row>
    <row r="59" spans="1:37" ht="15" thickBot="1" x14ac:dyDescent="0.35">
      <c r="A59">
        <v>70052902</v>
      </c>
      <c r="B59" t="s">
        <v>58</v>
      </c>
      <c r="C59">
        <f>VLOOKUP(A59,[1]Munka1!$F$2:$K$130,6,0)</f>
        <v>24</v>
      </c>
      <c r="D59">
        <v>21500</v>
      </c>
      <c r="E59">
        <f>VLOOKUP(A59,[2]Munka1!$H$2:$W$130,16,0)</f>
        <v>23148.6</v>
      </c>
      <c r="F59">
        <f t="shared" si="5"/>
        <v>24500</v>
      </c>
      <c r="G59">
        <f t="shared" si="6"/>
        <v>4700</v>
      </c>
      <c r="H59">
        <f t="shared" si="7"/>
        <v>9000</v>
      </c>
      <c r="I59">
        <f t="shared" si="8"/>
        <v>-3268.8432432432428</v>
      </c>
      <c r="J59">
        <f t="shared" si="4"/>
        <v>54</v>
      </c>
      <c r="P59">
        <v>350000</v>
      </c>
      <c r="Q59">
        <v>35000</v>
      </c>
      <c r="T59">
        <v>70003349</v>
      </c>
      <c r="U59" t="s">
        <v>191</v>
      </c>
      <c r="V59" t="s">
        <v>307</v>
      </c>
      <c r="W59">
        <v>52000</v>
      </c>
      <c r="X59">
        <v>70002611</v>
      </c>
      <c r="Y59" t="s">
        <v>407</v>
      </c>
      <c r="Z59" t="s">
        <v>498</v>
      </c>
      <c r="AA59">
        <v>66000</v>
      </c>
      <c r="AB59">
        <v>70056040</v>
      </c>
      <c r="AC59" t="s">
        <v>683</v>
      </c>
      <c r="AD59" t="s">
        <v>584</v>
      </c>
      <c r="AF59">
        <v>192500</v>
      </c>
      <c r="AH59" s="3">
        <v>70065895</v>
      </c>
      <c r="AI59" s="2" t="s">
        <v>78</v>
      </c>
      <c r="AJ59" s="2" t="s">
        <v>793</v>
      </c>
      <c r="AK59">
        <v>191964</v>
      </c>
    </row>
    <row r="60" spans="1:37" ht="15" thickBot="1" x14ac:dyDescent="0.35">
      <c r="A60">
        <v>70052963</v>
      </c>
      <c r="B60" t="s">
        <v>59</v>
      </c>
      <c r="C60">
        <f>VLOOKUP(A60,[1]Munka1!$F$2:$K$130,6,0)</f>
        <v>23</v>
      </c>
      <c r="D60">
        <v>135000</v>
      </c>
      <c r="E60">
        <f>VLOOKUP(A60,[2]Munka1!$H$2:$W$130,16,0)</f>
        <v>259716</v>
      </c>
      <c r="F60">
        <f t="shared" si="5"/>
        <v>475000</v>
      </c>
      <c r="G60">
        <f t="shared" si="6"/>
        <v>1000000</v>
      </c>
      <c r="H60">
        <f t="shared" si="7"/>
        <v>1265000</v>
      </c>
      <c r="I60">
        <f t="shared" si="8"/>
        <v>235961.29729729731</v>
      </c>
      <c r="J60">
        <f t="shared" si="4"/>
        <v>19</v>
      </c>
      <c r="P60" s="1"/>
      <c r="Q60">
        <v>0</v>
      </c>
      <c r="T60">
        <v>8486100</v>
      </c>
      <c r="U60" t="s">
        <v>192</v>
      </c>
      <c r="V60" t="s">
        <v>308</v>
      </c>
      <c r="W60">
        <v>975000</v>
      </c>
      <c r="X60">
        <v>70097242</v>
      </c>
      <c r="Y60" t="s">
        <v>408</v>
      </c>
      <c r="Z60" t="s">
        <v>499</v>
      </c>
      <c r="AA60">
        <v>60000</v>
      </c>
      <c r="AB60">
        <v>70002611</v>
      </c>
      <c r="AC60" t="s">
        <v>684</v>
      </c>
      <c r="AD60" s="1">
        <v>0</v>
      </c>
      <c r="AF60">
        <v>0</v>
      </c>
      <c r="AH60" s="3">
        <v>70063197</v>
      </c>
      <c r="AI60" s="2" t="s">
        <v>76</v>
      </c>
      <c r="AJ60" s="2" t="s">
        <v>794</v>
      </c>
      <c r="AK60">
        <v>180672</v>
      </c>
    </row>
    <row r="61" spans="1:37" ht="15" thickBot="1" x14ac:dyDescent="0.35">
      <c r="A61">
        <v>70053356</v>
      </c>
      <c r="B61" t="s">
        <v>60</v>
      </c>
      <c r="C61">
        <f>VLOOKUP(A61,[1]Munka1!$F$2:$K$130,6,0)</f>
        <v>25</v>
      </c>
      <c r="D61">
        <v>71000</v>
      </c>
      <c r="E61">
        <f>VLOOKUP(A61,[2]Munka1!$H$2:$W$130,16,0)</f>
        <v>108403.2</v>
      </c>
      <c r="F61">
        <f t="shared" si="5"/>
        <v>47500</v>
      </c>
      <c r="G61">
        <f t="shared" si="6"/>
        <v>24500</v>
      </c>
      <c r="H61">
        <f t="shared" si="7"/>
        <v>99000</v>
      </c>
      <c r="I61">
        <f t="shared" si="8"/>
        <v>-1947.47027027027</v>
      </c>
      <c r="J61">
        <f t="shared" si="4"/>
        <v>49</v>
      </c>
      <c r="P61" s="1"/>
      <c r="Q61">
        <v>0</v>
      </c>
      <c r="T61">
        <v>70042261</v>
      </c>
      <c r="U61" t="s">
        <v>193</v>
      </c>
      <c r="V61" t="s">
        <v>309</v>
      </c>
      <c r="W61">
        <v>5750</v>
      </c>
      <c r="X61">
        <v>35014012</v>
      </c>
      <c r="Y61" t="s">
        <v>409</v>
      </c>
      <c r="Z61" t="s">
        <v>318</v>
      </c>
      <c r="AA61">
        <v>57000</v>
      </c>
      <c r="AB61">
        <v>70007256</v>
      </c>
      <c r="AC61" t="s">
        <v>685</v>
      </c>
      <c r="AD61" s="1">
        <v>0</v>
      </c>
      <c r="AF61">
        <v>0</v>
      </c>
      <c r="AH61" s="3">
        <v>70058740</v>
      </c>
      <c r="AI61" s="2" t="s">
        <v>70</v>
      </c>
      <c r="AJ61" s="2" t="s">
        <v>795</v>
      </c>
      <c r="AK61">
        <v>163734</v>
      </c>
    </row>
    <row r="62" spans="1:37" ht="15" thickBot="1" x14ac:dyDescent="0.35">
      <c r="A62">
        <v>70055612</v>
      </c>
      <c r="B62" t="s">
        <v>61</v>
      </c>
      <c r="C62">
        <f>VLOOKUP(A62,[1]Munka1!$F$2:$K$130,6,0)</f>
        <v>24</v>
      </c>
      <c r="D62">
        <v>215000</v>
      </c>
      <c r="E62">
        <f>VLOOKUP(A62,[2]Munka1!$H$2:$W$130,16,0)</f>
        <v>762210</v>
      </c>
      <c r="F62">
        <f t="shared" si="5"/>
        <v>250000</v>
      </c>
      <c r="G62">
        <f t="shared" si="6"/>
        <v>225000</v>
      </c>
      <c r="H62">
        <f t="shared" si="7"/>
        <v>412500</v>
      </c>
      <c r="I62">
        <f t="shared" si="8"/>
        <v>1062.9729729729759</v>
      </c>
      <c r="J62">
        <f t="shared" si="4"/>
        <v>45</v>
      </c>
      <c r="P62">
        <v>650000</v>
      </c>
      <c r="Q62">
        <v>65000</v>
      </c>
      <c r="T62">
        <v>70058740</v>
      </c>
      <c r="U62" t="s">
        <v>194</v>
      </c>
      <c r="V62" t="s">
        <v>310</v>
      </c>
      <c r="W62">
        <v>140000</v>
      </c>
      <c r="X62">
        <v>70056719</v>
      </c>
      <c r="Y62" t="s">
        <v>410</v>
      </c>
      <c r="Z62" t="s">
        <v>500</v>
      </c>
      <c r="AA62">
        <v>55000</v>
      </c>
      <c r="AB62">
        <v>91107556</v>
      </c>
      <c r="AC62" t="s">
        <v>686</v>
      </c>
      <c r="AD62" t="s">
        <v>585</v>
      </c>
      <c r="AF62">
        <v>357500</v>
      </c>
      <c r="AH62" s="3">
        <v>70056040</v>
      </c>
      <c r="AI62" s="2" t="s">
        <v>63</v>
      </c>
      <c r="AJ62" s="2" t="s">
        <v>796</v>
      </c>
      <c r="AK62">
        <v>141150</v>
      </c>
    </row>
    <row r="63" spans="1:37" ht="15" thickBot="1" x14ac:dyDescent="0.35">
      <c r="A63">
        <v>70055659</v>
      </c>
      <c r="B63" t="s">
        <v>62</v>
      </c>
      <c r="C63">
        <f>VLOOKUP(A63,[1]Munka1!$F$2:$K$130,6,0)</f>
        <v>24</v>
      </c>
      <c r="D63">
        <v>27500</v>
      </c>
      <c r="E63">
        <f>VLOOKUP(A63,[2]Munka1!$H$2:$W$130,16,0)</f>
        <v>40086.6</v>
      </c>
      <c r="F63">
        <f t="shared" si="5"/>
        <v>235000</v>
      </c>
      <c r="G63">
        <f t="shared" si="6"/>
        <v>300000</v>
      </c>
      <c r="H63">
        <f t="shared" si="7"/>
        <v>302500</v>
      </c>
      <c r="I63">
        <f t="shared" si="8"/>
        <v>65096.670270270268</v>
      </c>
      <c r="J63">
        <f t="shared" si="4"/>
        <v>26</v>
      </c>
      <c r="P63">
        <v>55000</v>
      </c>
      <c r="Q63">
        <v>5000</v>
      </c>
      <c r="T63">
        <v>70003048</v>
      </c>
      <c r="U63" t="s">
        <v>195</v>
      </c>
      <c r="V63" t="s">
        <v>311</v>
      </c>
      <c r="W63">
        <v>600000</v>
      </c>
      <c r="X63">
        <v>70057965</v>
      </c>
      <c r="Y63" t="s">
        <v>411</v>
      </c>
      <c r="Z63" t="s">
        <v>500</v>
      </c>
      <c r="AA63">
        <v>55000</v>
      </c>
      <c r="AB63">
        <v>70058759</v>
      </c>
      <c r="AC63" t="s">
        <v>687</v>
      </c>
      <c r="AD63" t="s">
        <v>586</v>
      </c>
      <c r="AF63">
        <v>30000</v>
      </c>
      <c r="AH63" s="3">
        <v>92017254</v>
      </c>
      <c r="AI63" s="2" t="s">
        <v>126</v>
      </c>
      <c r="AJ63" s="2" t="s">
        <v>797</v>
      </c>
      <c r="AK63">
        <v>129858</v>
      </c>
    </row>
    <row r="64" spans="1:37" ht="15" thickBot="1" x14ac:dyDescent="0.35">
      <c r="A64">
        <v>70056040</v>
      </c>
      <c r="B64" t="s">
        <v>63</v>
      </c>
      <c r="C64">
        <f>VLOOKUP(A64,[1]Munka1!$F$2:$K$130,6,0)</f>
        <v>24</v>
      </c>
      <c r="D64">
        <v>60000</v>
      </c>
      <c r="E64">
        <f>VLOOKUP(A64,[2]Munka1!$H$2:$W$130,16,0)</f>
        <v>141150</v>
      </c>
      <c r="F64">
        <f t="shared" si="5"/>
        <v>300000</v>
      </c>
      <c r="G64">
        <f t="shared" si="6"/>
        <v>125000</v>
      </c>
      <c r="H64">
        <f t="shared" si="7"/>
        <v>192500</v>
      </c>
      <c r="I64">
        <f t="shared" si="8"/>
        <v>23822.972972972973</v>
      </c>
      <c r="J64">
        <f t="shared" si="4"/>
        <v>29</v>
      </c>
      <c r="P64">
        <v>220000</v>
      </c>
      <c r="Q64">
        <v>75000</v>
      </c>
      <c r="T64">
        <v>92017254</v>
      </c>
      <c r="U64" t="s">
        <v>196</v>
      </c>
      <c r="V64" t="s">
        <v>312</v>
      </c>
      <c r="W64">
        <v>625000</v>
      </c>
      <c r="X64">
        <v>70099761</v>
      </c>
      <c r="Y64" t="s">
        <v>412</v>
      </c>
      <c r="Z64" t="s">
        <v>501</v>
      </c>
      <c r="AA64">
        <v>50000</v>
      </c>
      <c r="AB64">
        <v>70099745</v>
      </c>
      <c r="AC64" t="s">
        <v>688</v>
      </c>
      <c r="AD64" t="s">
        <v>587</v>
      </c>
      <c r="AF64">
        <v>147500</v>
      </c>
      <c r="AH64" s="3">
        <v>70007015</v>
      </c>
      <c r="AI64" s="2" t="s">
        <v>30</v>
      </c>
      <c r="AJ64" s="2" t="s">
        <v>798</v>
      </c>
      <c r="AK64">
        <v>110661.59999999999</v>
      </c>
    </row>
    <row r="65" spans="1:37" ht="15" thickBot="1" x14ac:dyDescent="0.35">
      <c r="A65">
        <v>70056560</v>
      </c>
      <c r="B65" t="s">
        <v>64</v>
      </c>
      <c r="C65">
        <f>VLOOKUP(A65,[1]Munka1!$F$2:$K$130,6,0)</f>
        <v>23</v>
      </c>
      <c r="D65">
        <v>600000</v>
      </c>
      <c r="E65">
        <f>VLOOKUP(A65,[2]Munka1!$H$2:$W$130,16,0)</f>
        <v>1693800</v>
      </c>
      <c r="F65">
        <f t="shared" si="5"/>
        <v>2200000</v>
      </c>
      <c r="G65">
        <f t="shared" si="6"/>
        <v>1200000</v>
      </c>
      <c r="H65">
        <f t="shared" si="7"/>
        <v>1762500</v>
      </c>
      <c r="I65">
        <f t="shared" si="8"/>
        <v>183950</v>
      </c>
      <c r="J65">
        <f t="shared" si="4"/>
        <v>22</v>
      </c>
      <c r="P65">
        <v>85000</v>
      </c>
      <c r="Q65">
        <v>9000</v>
      </c>
      <c r="T65">
        <v>70106700</v>
      </c>
      <c r="U65" t="s">
        <v>197</v>
      </c>
      <c r="V65" t="s">
        <v>313</v>
      </c>
      <c r="W65">
        <v>100000</v>
      </c>
      <c r="X65">
        <v>70058740</v>
      </c>
      <c r="Y65" t="s">
        <v>413</v>
      </c>
      <c r="Z65" t="s">
        <v>502</v>
      </c>
      <c r="AA65">
        <v>48000</v>
      </c>
      <c r="AB65">
        <v>70056719</v>
      </c>
      <c r="AC65" t="s">
        <v>689</v>
      </c>
      <c r="AD65" t="s">
        <v>588</v>
      </c>
      <c r="AF65">
        <v>47000</v>
      </c>
      <c r="AH65" s="3">
        <v>70053356</v>
      </c>
      <c r="AI65" s="2" t="s">
        <v>60</v>
      </c>
      <c r="AJ65" s="2" t="s">
        <v>799</v>
      </c>
      <c r="AK65">
        <v>108403.2</v>
      </c>
    </row>
    <row r="66" spans="1:37" ht="15" thickBot="1" x14ac:dyDescent="0.35">
      <c r="A66">
        <v>70056719</v>
      </c>
      <c r="B66" t="s">
        <v>65</v>
      </c>
      <c r="C66">
        <f>VLOOKUP(A66,[1]Munka1!$F$2:$K$130,6,0)</f>
        <v>22</v>
      </c>
      <c r="D66">
        <v>32500</v>
      </c>
      <c r="E66">
        <f>VLOOKUP(A66,[2]Munka1!$H$2:$W$130,16,0)</f>
        <v>16938</v>
      </c>
      <c r="F66">
        <f t="shared" ref="F66:F97" si="9">VLOOKUP(A66,$T$2:$W$130,4,0)</f>
        <v>54000</v>
      </c>
      <c r="G66">
        <f t="shared" ref="G66:G97" si="10">VLOOKUP(A66,$X$2:$AA$130,4,0)</f>
        <v>55000</v>
      </c>
      <c r="H66">
        <f t="shared" ref="H66:H97" si="11">VLOOKUP(A66,$AB$2:$AF$130,5,0)</f>
        <v>47000</v>
      </c>
      <c r="I66">
        <f t="shared" ref="I66:I97" si="12">SLOPE(D66:H66,$D$1:$H$1)</f>
        <v>5111.45945945946</v>
      </c>
      <c r="J66">
        <f t="shared" si="4"/>
        <v>36</v>
      </c>
      <c r="K66">
        <f>H66-D66</f>
        <v>14500</v>
      </c>
      <c r="P66">
        <v>250000</v>
      </c>
      <c r="Q66">
        <v>24000</v>
      </c>
      <c r="T66">
        <v>35014012</v>
      </c>
      <c r="U66" t="s">
        <v>198</v>
      </c>
      <c r="V66" t="s">
        <v>314</v>
      </c>
      <c r="W66">
        <v>450000</v>
      </c>
      <c r="X66">
        <v>70063128</v>
      </c>
      <c r="Y66" t="s">
        <v>414</v>
      </c>
      <c r="Z66" t="s">
        <v>503</v>
      </c>
      <c r="AA66">
        <v>47000</v>
      </c>
      <c r="AB66">
        <v>92018032</v>
      </c>
      <c r="AC66" t="s">
        <v>690</v>
      </c>
      <c r="AD66" t="s">
        <v>589</v>
      </c>
      <c r="AF66">
        <v>137000</v>
      </c>
      <c r="AH66" s="3">
        <v>70007256</v>
      </c>
      <c r="AI66" s="2" t="s">
        <v>33</v>
      </c>
      <c r="AJ66" s="2" t="s">
        <v>800</v>
      </c>
      <c r="AK66">
        <v>98240.4</v>
      </c>
    </row>
    <row r="67" spans="1:37" ht="15" thickBot="1" x14ac:dyDescent="0.35">
      <c r="A67">
        <v>70056729</v>
      </c>
      <c r="B67" t="s">
        <v>66</v>
      </c>
      <c r="C67">
        <f>VLOOKUP(A67,[1]Munka1!$F$2:$K$130,6,0)</f>
        <v>25</v>
      </c>
      <c r="D67">
        <v>80000</v>
      </c>
      <c r="E67">
        <f>VLOOKUP(A67,[2]Munka1!$H$2:$W$130,16,0)</f>
        <v>70010.399999999994</v>
      </c>
      <c r="F67">
        <f t="shared" si="9"/>
        <v>25000</v>
      </c>
      <c r="G67">
        <f t="shared" si="10"/>
        <v>7500</v>
      </c>
      <c r="H67">
        <f t="shared" si="11"/>
        <v>19000</v>
      </c>
      <c r="I67">
        <f t="shared" si="12"/>
        <v>-15149.210810810811</v>
      </c>
      <c r="J67">
        <f t="shared" ref="J67:J130" si="13">RANK(I67,I67:I195,0)</f>
        <v>56</v>
      </c>
      <c r="P67">
        <v>75000</v>
      </c>
      <c r="Q67">
        <v>24000</v>
      </c>
      <c r="T67">
        <v>70056560</v>
      </c>
      <c r="U67" t="s">
        <v>199</v>
      </c>
      <c r="V67" t="s">
        <v>305</v>
      </c>
      <c r="W67">
        <v>2200000</v>
      </c>
      <c r="X67">
        <v>70046605</v>
      </c>
      <c r="Y67" t="s">
        <v>415</v>
      </c>
      <c r="Z67" t="s">
        <v>317</v>
      </c>
      <c r="AA67">
        <v>42000</v>
      </c>
      <c r="AB67">
        <v>70057965</v>
      </c>
      <c r="AC67" t="s">
        <v>691</v>
      </c>
      <c r="AD67" t="s">
        <v>590</v>
      </c>
      <c r="AF67">
        <v>49500</v>
      </c>
      <c r="AH67" s="3">
        <v>70058759</v>
      </c>
      <c r="AI67" s="2" t="s">
        <v>71</v>
      </c>
      <c r="AJ67" s="2" t="s">
        <v>801</v>
      </c>
      <c r="AK67">
        <v>97111.2</v>
      </c>
    </row>
    <row r="68" spans="1:37" ht="15" thickBot="1" x14ac:dyDescent="0.35">
      <c r="A68">
        <v>70056874</v>
      </c>
      <c r="B68" t="s">
        <v>67</v>
      </c>
      <c r="C68">
        <f>VLOOKUP(A68,[1]Munka1!$F$2:$K$130,6,0)</f>
        <v>26</v>
      </c>
      <c r="D68">
        <v>62000</v>
      </c>
      <c r="E68">
        <f>VLOOKUP(A68,[2]Munka1!$H$2:$W$130,16,0)</f>
        <v>84690</v>
      </c>
      <c r="F68">
        <f t="shared" si="9"/>
        <v>575000</v>
      </c>
      <c r="G68">
        <f t="shared" si="10"/>
        <v>375000</v>
      </c>
      <c r="H68">
        <f t="shared" si="11"/>
        <v>9090000</v>
      </c>
      <c r="I68">
        <f t="shared" si="12"/>
        <v>1373084.3243243243</v>
      </c>
      <c r="J68">
        <f t="shared" si="13"/>
        <v>10</v>
      </c>
      <c r="P68" s="1">
        <v>1</v>
      </c>
      <c r="Q68">
        <v>0</v>
      </c>
      <c r="T68">
        <v>70002611</v>
      </c>
      <c r="U68" t="s">
        <v>200</v>
      </c>
      <c r="V68" t="s">
        <v>315</v>
      </c>
      <c r="W68">
        <v>200000</v>
      </c>
      <c r="X68">
        <v>70024090</v>
      </c>
      <c r="Y68" t="s">
        <v>416</v>
      </c>
      <c r="Z68" t="s">
        <v>504</v>
      </c>
      <c r="AA68">
        <v>41000</v>
      </c>
      <c r="AB68">
        <v>70003050</v>
      </c>
      <c r="AC68" t="s">
        <v>692</v>
      </c>
      <c r="AD68" s="1">
        <v>0</v>
      </c>
      <c r="AF68">
        <v>0.5</v>
      </c>
      <c r="AH68" s="3">
        <v>70099761</v>
      </c>
      <c r="AI68" s="2" t="s">
        <v>102</v>
      </c>
      <c r="AJ68" s="2" t="s">
        <v>802</v>
      </c>
      <c r="AK68">
        <v>85819.199999999997</v>
      </c>
    </row>
    <row r="69" spans="1:37" ht="15" thickBot="1" x14ac:dyDescent="0.35">
      <c r="A69">
        <v>70057322</v>
      </c>
      <c r="B69" t="s">
        <v>68</v>
      </c>
      <c r="C69">
        <f>VLOOKUP(A69,[1]Munka1!$F$2:$K$130,6,0)</f>
        <v>25</v>
      </c>
      <c r="D69">
        <v>19000</v>
      </c>
      <c r="E69">
        <f>VLOOKUP(A69,[2]Munka1!$H$2:$W$130,16,0)</f>
        <v>46861.799999999996</v>
      </c>
      <c r="F69">
        <f t="shared" si="9"/>
        <v>300000</v>
      </c>
      <c r="G69">
        <f t="shared" si="10"/>
        <v>450000</v>
      </c>
      <c r="H69">
        <f t="shared" si="11"/>
        <v>467500</v>
      </c>
      <c r="I69">
        <f t="shared" si="12"/>
        <v>103906.1189189189</v>
      </c>
      <c r="J69">
        <f t="shared" si="13"/>
        <v>22</v>
      </c>
      <c r="P69">
        <v>180000</v>
      </c>
      <c r="Q69">
        <v>18000</v>
      </c>
      <c r="T69">
        <v>70036307</v>
      </c>
      <c r="U69" t="s">
        <v>201</v>
      </c>
      <c r="V69" t="s">
        <v>316</v>
      </c>
      <c r="W69">
        <v>35500</v>
      </c>
      <c r="X69">
        <v>70106700</v>
      </c>
      <c r="Y69" t="s">
        <v>417</v>
      </c>
      <c r="Z69" t="s">
        <v>505</v>
      </c>
      <c r="AA69">
        <v>38000</v>
      </c>
      <c r="AB69">
        <v>70053356</v>
      </c>
      <c r="AC69" t="s">
        <v>693</v>
      </c>
      <c r="AD69" t="s">
        <v>573</v>
      </c>
      <c r="AF69">
        <v>99000</v>
      </c>
      <c r="AH69" s="3">
        <v>70056874</v>
      </c>
      <c r="AI69" s="2" t="s">
        <v>67</v>
      </c>
      <c r="AJ69" s="2" t="s">
        <v>803</v>
      </c>
      <c r="AK69">
        <v>84690</v>
      </c>
    </row>
    <row r="70" spans="1:37" ht="15" thickBot="1" x14ac:dyDescent="0.35">
      <c r="A70">
        <v>70057965</v>
      </c>
      <c r="B70" t="s">
        <v>69</v>
      </c>
      <c r="C70">
        <f>VLOOKUP(A70,[1]Munka1!$F$2:$K$130,6,0)</f>
        <v>21</v>
      </c>
      <c r="D70">
        <v>28000</v>
      </c>
      <c r="E70">
        <f>VLOOKUP(A70,[2]Munka1!$H$2:$W$130,16,0)</f>
        <v>27100.799999999999</v>
      </c>
      <c r="F70">
        <f t="shared" si="9"/>
        <v>115000</v>
      </c>
      <c r="G70">
        <f t="shared" si="10"/>
        <v>55000</v>
      </c>
      <c r="H70">
        <f t="shared" si="11"/>
        <v>49500</v>
      </c>
      <c r="I70">
        <f t="shared" si="12"/>
        <v>6609.4162162162147</v>
      </c>
      <c r="J70">
        <f t="shared" si="13"/>
        <v>32</v>
      </c>
      <c r="K70">
        <f>H70-D70</f>
        <v>21500</v>
      </c>
      <c r="P70">
        <v>30000</v>
      </c>
      <c r="Q70">
        <v>3000</v>
      </c>
      <c r="T70">
        <v>70056040</v>
      </c>
      <c r="U70" t="s">
        <v>202</v>
      </c>
      <c r="V70" t="s">
        <v>298</v>
      </c>
      <c r="W70">
        <v>300000</v>
      </c>
      <c r="X70">
        <v>70008137</v>
      </c>
      <c r="Y70" t="s">
        <v>418</v>
      </c>
      <c r="Z70" t="s">
        <v>506</v>
      </c>
      <c r="AA70">
        <v>37500</v>
      </c>
      <c r="AB70">
        <v>70007015</v>
      </c>
      <c r="AC70" t="s">
        <v>694</v>
      </c>
      <c r="AD70" t="s">
        <v>591</v>
      </c>
      <c r="AF70">
        <v>16500</v>
      </c>
      <c r="AH70" s="3">
        <v>470867</v>
      </c>
      <c r="AI70" s="2" t="s">
        <v>16</v>
      </c>
      <c r="AJ70" s="2" t="s">
        <v>804</v>
      </c>
      <c r="AK70">
        <v>83560.800000000003</v>
      </c>
    </row>
    <row r="71" spans="1:37" ht="15" thickBot="1" x14ac:dyDescent="0.35">
      <c r="A71">
        <v>70058740</v>
      </c>
      <c r="B71" t="s">
        <v>70</v>
      </c>
      <c r="C71">
        <f>VLOOKUP(A71,[1]Munka1!$F$2:$K$130,6,0)</f>
        <v>23</v>
      </c>
      <c r="D71">
        <v>86000</v>
      </c>
      <c r="E71">
        <f>VLOOKUP(A71,[2]Munka1!$H$2:$W$130,16,0)</f>
        <v>163734</v>
      </c>
      <c r="F71">
        <f t="shared" si="9"/>
        <v>140000</v>
      </c>
      <c r="G71">
        <f t="shared" si="10"/>
        <v>48000</v>
      </c>
      <c r="H71">
        <f t="shared" si="11"/>
        <v>82000</v>
      </c>
      <c r="I71">
        <f t="shared" si="12"/>
        <v>-7147.7837837837842</v>
      </c>
      <c r="J71">
        <f t="shared" si="13"/>
        <v>51</v>
      </c>
      <c r="P71">
        <v>85000</v>
      </c>
      <c r="Q71">
        <v>28000</v>
      </c>
      <c r="T71">
        <v>70024242</v>
      </c>
      <c r="U71" t="s">
        <v>203</v>
      </c>
      <c r="V71" t="s">
        <v>317</v>
      </c>
      <c r="W71">
        <v>42000</v>
      </c>
      <c r="X71">
        <v>92016697</v>
      </c>
      <c r="Y71" t="s">
        <v>419</v>
      </c>
      <c r="Z71" t="s">
        <v>288</v>
      </c>
      <c r="AA71">
        <v>35000</v>
      </c>
      <c r="AB71">
        <v>70046605</v>
      </c>
      <c r="AC71" t="s">
        <v>695</v>
      </c>
      <c r="AD71" t="s">
        <v>592</v>
      </c>
      <c r="AF71">
        <v>56500</v>
      </c>
      <c r="AH71" s="3">
        <v>70099745</v>
      </c>
      <c r="AI71" s="2" t="s">
        <v>101</v>
      </c>
      <c r="AJ71" s="2" t="s">
        <v>805</v>
      </c>
      <c r="AK71">
        <v>82431.600000000006</v>
      </c>
    </row>
    <row r="72" spans="1:37" ht="15" thickBot="1" x14ac:dyDescent="0.35">
      <c r="A72">
        <v>70058759</v>
      </c>
      <c r="B72" t="s">
        <v>71</v>
      </c>
      <c r="C72">
        <f>VLOOKUP(A72,[1]Munka1!$F$2:$K$130,6,0)</f>
        <v>26</v>
      </c>
      <c r="D72">
        <v>45500</v>
      </c>
      <c r="E72">
        <f>VLOOKUP(A72,[2]Munka1!$H$2:$W$130,16,0)</f>
        <v>97111.2</v>
      </c>
      <c r="F72">
        <f t="shared" si="9"/>
        <v>115000</v>
      </c>
      <c r="G72">
        <f t="shared" si="10"/>
        <v>120000</v>
      </c>
      <c r="H72">
        <f t="shared" si="11"/>
        <v>30000</v>
      </c>
      <c r="I72">
        <f t="shared" si="12"/>
        <v>1885.8810810810805</v>
      </c>
      <c r="J72">
        <f t="shared" si="13"/>
        <v>35</v>
      </c>
      <c r="P72">
        <v>70000</v>
      </c>
      <c r="Q72">
        <v>24000</v>
      </c>
      <c r="T72">
        <v>470867</v>
      </c>
      <c r="U72" t="s">
        <v>204</v>
      </c>
      <c r="V72" t="s">
        <v>318</v>
      </c>
      <c r="W72">
        <v>57000</v>
      </c>
      <c r="X72">
        <v>470867</v>
      </c>
      <c r="Y72" t="s">
        <v>420</v>
      </c>
      <c r="Z72" t="s">
        <v>326</v>
      </c>
      <c r="AA72">
        <v>28500</v>
      </c>
      <c r="AB72">
        <v>70042101</v>
      </c>
      <c r="AC72" t="s">
        <v>696</v>
      </c>
      <c r="AD72" t="s">
        <v>593</v>
      </c>
      <c r="AF72">
        <v>47000</v>
      </c>
      <c r="AH72" s="3">
        <v>70063128</v>
      </c>
      <c r="AI72" s="2" t="s">
        <v>73</v>
      </c>
      <c r="AJ72" s="2" t="s">
        <v>806</v>
      </c>
      <c r="AK72">
        <v>79044</v>
      </c>
    </row>
    <row r="73" spans="1:37" ht="15" thickBot="1" x14ac:dyDescent="0.35">
      <c r="A73">
        <v>70062993</v>
      </c>
      <c r="B73" t="s">
        <v>72</v>
      </c>
      <c r="C73">
        <f>VLOOKUP(A73,[1]Munka1!$F$2:$K$130,6,0)</f>
        <v>21</v>
      </c>
      <c r="D73">
        <v>105000</v>
      </c>
      <c r="E73">
        <f>VLOOKUP(A73,[2]Munka1!$H$2:$W$130,16,0)</f>
        <v>338760</v>
      </c>
      <c r="F73">
        <f t="shared" si="9"/>
        <v>1200000</v>
      </c>
      <c r="G73">
        <f t="shared" si="10"/>
        <v>1800000</v>
      </c>
      <c r="H73">
        <f t="shared" si="11"/>
        <v>3500000</v>
      </c>
      <c r="I73">
        <f t="shared" si="12"/>
        <v>644256.21621621621</v>
      </c>
      <c r="J73">
        <f t="shared" si="13"/>
        <v>13</v>
      </c>
      <c r="K73">
        <f>H73-D73</f>
        <v>3395000</v>
      </c>
      <c r="P73" s="1">
        <v>1</v>
      </c>
      <c r="Q73">
        <v>0</v>
      </c>
      <c r="T73">
        <v>70063141</v>
      </c>
      <c r="U73" t="s">
        <v>205</v>
      </c>
      <c r="V73" t="s">
        <v>319</v>
      </c>
      <c r="W73">
        <v>43500</v>
      </c>
      <c r="X73">
        <v>70096907</v>
      </c>
      <c r="Y73" t="s">
        <v>421</v>
      </c>
      <c r="Z73" t="s">
        <v>295</v>
      </c>
      <c r="AA73">
        <v>25500</v>
      </c>
      <c r="AB73">
        <v>8480767</v>
      </c>
      <c r="AC73" t="s">
        <v>697</v>
      </c>
      <c r="AD73" s="1">
        <v>0</v>
      </c>
      <c r="AF73">
        <v>0.5</v>
      </c>
      <c r="AH73" s="3">
        <v>70106700</v>
      </c>
      <c r="AI73" s="2" t="s">
        <v>104</v>
      </c>
      <c r="AJ73" s="2" t="s">
        <v>807</v>
      </c>
      <c r="AK73">
        <v>74527.199999999997</v>
      </c>
    </row>
    <row r="74" spans="1:37" ht="15" thickBot="1" x14ac:dyDescent="0.35">
      <c r="A74">
        <v>70063128</v>
      </c>
      <c r="B74" t="s">
        <v>73</v>
      </c>
      <c r="C74">
        <f>VLOOKUP(A74,[1]Munka1!$F$2:$K$130,6,0)</f>
        <v>21</v>
      </c>
      <c r="D74">
        <v>33000</v>
      </c>
      <c r="E74">
        <f>VLOOKUP(A74,[2]Munka1!$H$2:$W$130,16,0)</f>
        <v>79044</v>
      </c>
      <c r="F74">
        <f t="shared" si="9"/>
        <v>95000</v>
      </c>
      <c r="G74">
        <f t="shared" si="10"/>
        <v>47000</v>
      </c>
      <c r="H74">
        <f t="shared" si="11"/>
        <v>15000</v>
      </c>
      <c r="I74">
        <f t="shared" si="12"/>
        <v>-3191.567567567567</v>
      </c>
      <c r="J74">
        <f t="shared" si="13"/>
        <v>41</v>
      </c>
      <c r="P74" s="1">
        <v>10</v>
      </c>
      <c r="Q74">
        <v>0</v>
      </c>
      <c r="T74">
        <v>70096907</v>
      </c>
      <c r="U74" t="s">
        <v>206</v>
      </c>
      <c r="V74" t="s">
        <v>320</v>
      </c>
      <c r="W74">
        <v>170000</v>
      </c>
      <c r="X74">
        <v>70053356</v>
      </c>
      <c r="Y74" t="s">
        <v>422</v>
      </c>
      <c r="Z74" t="s">
        <v>302</v>
      </c>
      <c r="AA74">
        <v>24500</v>
      </c>
      <c r="AB74">
        <v>70024090</v>
      </c>
      <c r="AC74" t="s">
        <v>698</v>
      </c>
      <c r="AD74" s="1">
        <v>0</v>
      </c>
      <c r="AF74">
        <v>5</v>
      </c>
      <c r="AH74" s="3">
        <v>91107556</v>
      </c>
      <c r="AI74" s="2" t="s">
        <v>120</v>
      </c>
      <c r="AJ74" s="2" t="s">
        <v>807</v>
      </c>
      <c r="AK74">
        <v>74527.199999999997</v>
      </c>
    </row>
    <row r="75" spans="1:37" ht="15" thickBot="1" x14ac:dyDescent="0.35">
      <c r="A75">
        <v>70063141</v>
      </c>
      <c r="B75" t="s">
        <v>74</v>
      </c>
      <c r="C75">
        <f>VLOOKUP(A75,[1]Munka1!$F$2:$K$130,6,0)</f>
        <v>22</v>
      </c>
      <c r="D75">
        <v>240000</v>
      </c>
      <c r="E75">
        <f>VLOOKUP(A75,[2]Munka1!$H$2:$W$130,16,0)</f>
        <v>259716</v>
      </c>
      <c r="F75">
        <f t="shared" si="9"/>
        <v>43500</v>
      </c>
      <c r="G75">
        <f t="shared" si="10"/>
        <v>15000</v>
      </c>
      <c r="H75">
        <f t="shared" si="11"/>
        <v>36500</v>
      </c>
      <c r="I75">
        <f t="shared" si="12"/>
        <v>-52214.37837837838</v>
      </c>
      <c r="J75">
        <f t="shared" si="13"/>
        <v>51</v>
      </c>
      <c r="P75">
        <v>95000</v>
      </c>
      <c r="Q75">
        <v>30000</v>
      </c>
      <c r="T75">
        <v>70088292</v>
      </c>
      <c r="U75" t="s">
        <v>207</v>
      </c>
      <c r="V75" t="s">
        <v>303</v>
      </c>
      <c r="W75">
        <v>23000</v>
      </c>
      <c r="X75">
        <v>70076279</v>
      </c>
      <c r="Y75" t="s">
        <v>423</v>
      </c>
      <c r="Z75" t="s">
        <v>302</v>
      </c>
      <c r="AA75">
        <v>24500</v>
      </c>
      <c r="AB75">
        <v>70093829</v>
      </c>
      <c r="AC75" t="s">
        <v>699</v>
      </c>
      <c r="AD75" t="s">
        <v>594</v>
      </c>
      <c r="AF75">
        <v>62500</v>
      </c>
      <c r="AH75" s="3">
        <v>70096907</v>
      </c>
      <c r="AI75" s="2" t="s">
        <v>95</v>
      </c>
      <c r="AJ75" s="2" t="s">
        <v>808</v>
      </c>
      <c r="AK75">
        <v>72268.800000000003</v>
      </c>
    </row>
    <row r="76" spans="1:37" ht="15" thickBot="1" x14ac:dyDescent="0.35">
      <c r="A76">
        <v>70063195</v>
      </c>
      <c r="B76" t="s">
        <v>75</v>
      </c>
      <c r="C76">
        <f>VLOOKUP(A76,[1]Munka1!$F$2:$K$130,6,0)</f>
        <v>20</v>
      </c>
      <c r="D76">
        <v>13000</v>
      </c>
      <c r="E76">
        <f>VLOOKUP(A76,[2]Munka1!$H$2:$W$130,16,0)</f>
        <v>1100970</v>
      </c>
      <c r="F76">
        <f t="shared" si="9"/>
        <v>1500000</v>
      </c>
      <c r="G76">
        <f t="shared" si="10"/>
        <v>1500000</v>
      </c>
      <c r="H76">
        <f t="shared" si="11"/>
        <v>880000</v>
      </c>
      <c r="I76">
        <f t="shared" si="12"/>
        <v>210731.35135135133</v>
      </c>
      <c r="J76">
        <f t="shared" si="13"/>
        <v>19</v>
      </c>
      <c r="K76">
        <f t="shared" ref="K76:K77" si="14">H76-D76</f>
        <v>867000</v>
      </c>
      <c r="P76">
        <v>150000</v>
      </c>
      <c r="Q76">
        <v>14000</v>
      </c>
      <c r="T76">
        <v>70056729</v>
      </c>
      <c r="U76" t="s">
        <v>208</v>
      </c>
      <c r="V76" t="s">
        <v>321</v>
      </c>
      <c r="W76">
        <v>25000</v>
      </c>
      <c r="X76">
        <v>70036307</v>
      </c>
      <c r="Y76" t="s">
        <v>424</v>
      </c>
      <c r="Z76" t="s">
        <v>303</v>
      </c>
      <c r="AA76">
        <v>23000</v>
      </c>
      <c r="AB76">
        <v>70058740</v>
      </c>
      <c r="AC76" t="s">
        <v>700</v>
      </c>
      <c r="AD76" t="s">
        <v>595</v>
      </c>
      <c r="AF76">
        <v>82000</v>
      </c>
      <c r="AH76" s="3">
        <v>91004434</v>
      </c>
      <c r="AI76" s="2" t="s">
        <v>114</v>
      </c>
      <c r="AJ76" s="2" t="s">
        <v>809</v>
      </c>
      <c r="AK76">
        <v>71139.600000000006</v>
      </c>
    </row>
    <row r="77" spans="1:37" ht="15" thickBot="1" x14ac:dyDescent="0.35">
      <c r="A77">
        <v>70063197</v>
      </c>
      <c r="B77" t="s">
        <v>76</v>
      </c>
      <c r="C77">
        <f>VLOOKUP(A77,[1]Munka1!$F$2:$K$130,6,0)</f>
        <v>21</v>
      </c>
      <c r="D77">
        <v>19000</v>
      </c>
      <c r="E77">
        <f>VLOOKUP(A77,[2]Munka1!$H$2:$W$130,16,0)</f>
        <v>180672</v>
      </c>
      <c r="F77">
        <f t="shared" si="9"/>
        <v>650000</v>
      </c>
      <c r="G77">
        <f t="shared" si="10"/>
        <v>675000</v>
      </c>
      <c r="H77">
        <f t="shared" si="11"/>
        <v>1175000</v>
      </c>
      <c r="I77">
        <f t="shared" si="12"/>
        <v>224815.02702702701</v>
      </c>
      <c r="J77">
        <f t="shared" si="13"/>
        <v>17</v>
      </c>
      <c r="K77">
        <f t="shared" si="14"/>
        <v>1156000</v>
      </c>
      <c r="P77">
        <v>30000</v>
      </c>
      <c r="Q77">
        <v>0</v>
      </c>
      <c r="T77">
        <v>70063195</v>
      </c>
      <c r="U77" t="s">
        <v>209</v>
      </c>
      <c r="V77" t="s">
        <v>322</v>
      </c>
      <c r="W77">
        <v>1500000</v>
      </c>
      <c r="X77">
        <v>27109811</v>
      </c>
      <c r="Y77" t="s">
        <v>425</v>
      </c>
      <c r="Z77" t="s">
        <v>507</v>
      </c>
      <c r="AA77">
        <v>22500</v>
      </c>
      <c r="AB77">
        <v>70063128</v>
      </c>
      <c r="AC77" t="s">
        <v>701</v>
      </c>
      <c r="AD77" t="s">
        <v>596</v>
      </c>
      <c r="AF77">
        <v>15000</v>
      </c>
      <c r="AH77" s="3">
        <v>70056729</v>
      </c>
      <c r="AI77" s="2" t="s">
        <v>66</v>
      </c>
      <c r="AJ77" s="2" t="s">
        <v>810</v>
      </c>
      <c r="AK77">
        <v>70010.399999999994</v>
      </c>
    </row>
    <row r="78" spans="1:37" ht="15" thickBot="1" x14ac:dyDescent="0.35">
      <c r="A78">
        <v>70063544</v>
      </c>
      <c r="B78" t="s">
        <v>77</v>
      </c>
      <c r="C78">
        <f>VLOOKUP(A78,[1]Munka1!$F$2:$K$130,6,0)</f>
        <v>21</v>
      </c>
      <c r="D78">
        <v>11500</v>
      </c>
      <c r="E78">
        <f>VLOOKUP(A78,[2]Munka1!$H$2:$W$130,16,0)</f>
        <v>6210.5999999999995</v>
      </c>
      <c r="F78">
        <f t="shared" si="9"/>
        <v>3800</v>
      </c>
      <c r="G78">
        <f t="shared" si="10"/>
        <v>9750</v>
      </c>
      <c r="H78">
        <f t="shared" si="11"/>
        <v>0</v>
      </c>
      <c r="I78">
        <f t="shared" si="12"/>
        <v>-1669.4918918918918</v>
      </c>
      <c r="J78">
        <f t="shared" si="13"/>
        <v>36</v>
      </c>
      <c r="P78">
        <v>6000</v>
      </c>
      <c r="Q78">
        <v>500</v>
      </c>
      <c r="T78">
        <v>70032520</v>
      </c>
      <c r="U78" t="s">
        <v>210</v>
      </c>
      <c r="V78" t="s">
        <v>323</v>
      </c>
      <c r="W78">
        <v>20500</v>
      </c>
      <c r="X78">
        <v>70103402</v>
      </c>
      <c r="Y78" t="s">
        <v>426</v>
      </c>
      <c r="Z78" t="s">
        <v>508</v>
      </c>
      <c r="AA78">
        <v>18500</v>
      </c>
      <c r="AB78">
        <v>470867</v>
      </c>
      <c r="AC78" t="s">
        <v>702</v>
      </c>
      <c r="AD78" t="s">
        <v>597</v>
      </c>
      <c r="AF78">
        <v>3250</v>
      </c>
      <c r="AH78" s="3">
        <v>70052880</v>
      </c>
      <c r="AI78" s="2" t="s">
        <v>57</v>
      </c>
      <c r="AJ78" s="2" t="s">
        <v>811</v>
      </c>
      <c r="AK78">
        <v>66622.8</v>
      </c>
    </row>
    <row r="79" spans="1:37" ht="15" thickBot="1" x14ac:dyDescent="0.35">
      <c r="A79">
        <v>70065895</v>
      </c>
      <c r="B79" t="s">
        <v>78</v>
      </c>
      <c r="C79">
        <f>VLOOKUP(A79,[1]Munka1!$F$2:$K$130,6,0)</f>
        <v>20</v>
      </c>
      <c r="D79">
        <v>67000</v>
      </c>
      <c r="E79">
        <f>VLOOKUP(A79,[2]Munka1!$H$2:$W$130,16,0)</f>
        <v>191964</v>
      </c>
      <c r="F79">
        <f t="shared" si="9"/>
        <v>750000</v>
      </c>
      <c r="G79">
        <f t="shared" si="10"/>
        <v>600000</v>
      </c>
      <c r="H79">
        <f t="shared" si="11"/>
        <v>127000</v>
      </c>
      <c r="I79">
        <f t="shared" si="12"/>
        <v>54610.054054054068</v>
      </c>
      <c r="J79">
        <f t="shared" si="13"/>
        <v>21</v>
      </c>
      <c r="K79">
        <f>H79-D79</f>
        <v>60000</v>
      </c>
      <c r="P79">
        <v>30000</v>
      </c>
      <c r="Q79">
        <v>10000</v>
      </c>
      <c r="T79">
        <v>92016697</v>
      </c>
      <c r="U79" t="s">
        <v>211</v>
      </c>
      <c r="V79" t="s">
        <v>324</v>
      </c>
      <c r="W79">
        <v>79000</v>
      </c>
      <c r="X79">
        <v>70063141</v>
      </c>
      <c r="Y79" t="s">
        <v>427</v>
      </c>
      <c r="Z79" t="s">
        <v>343</v>
      </c>
      <c r="AA79">
        <v>15000</v>
      </c>
      <c r="AB79">
        <v>70099761</v>
      </c>
      <c r="AC79" t="s">
        <v>703</v>
      </c>
      <c r="AD79" t="s">
        <v>598</v>
      </c>
      <c r="AF79">
        <v>20000</v>
      </c>
      <c r="AH79" s="3">
        <v>70045998</v>
      </c>
      <c r="AI79" s="2" t="s">
        <v>53</v>
      </c>
      <c r="AJ79" s="2" t="s">
        <v>811</v>
      </c>
      <c r="AK79">
        <v>66622.8</v>
      </c>
    </row>
    <row r="80" spans="1:37" ht="15" thickBot="1" x14ac:dyDescent="0.35">
      <c r="A80">
        <v>70076279</v>
      </c>
      <c r="B80" t="s">
        <v>79</v>
      </c>
      <c r="C80">
        <f>VLOOKUP(A80,[1]Munka1!$F$2:$K$130,6,0)</f>
        <v>21</v>
      </c>
      <c r="D80">
        <v>34000</v>
      </c>
      <c r="E80">
        <f>VLOOKUP(A80,[2]Munka1!$H$2:$W$130,16,0)</f>
        <v>24277.8</v>
      </c>
      <c r="F80">
        <f t="shared" si="9"/>
        <v>27500</v>
      </c>
      <c r="G80">
        <f t="shared" si="10"/>
        <v>24500</v>
      </c>
      <c r="H80">
        <f t="shared" si="11"/>
        <v>12250</v>
      </c>
      <c r="I80">
        <f t="shared" si="12"/>
        <v>-3565.6918918918914</v>
      </c>
      <c r="J80">
        <f t="shared" si="13"/>
        <v>37</v>
      </c>
      <c r="P80">
        <v>26000</v>
      </c>
      <c r="Q80">
        <v>0</v>
      </c>
      <c r="T80">
        <v>92025972</v>
      </c>
      <c r="U80" t="s">
        <v>212</v>
      </c>
      <c r="V80" t="s">
        <v>325</v>
      </c>
      <c r="W80">
        <v>29500</v>
      </c>
      <c r="X80">
        <v>70097285</v>
      </c>
      <c r="Y80" t="s">
        <v>428</v>
      </c>
      <c r="Z80" t="s">
        <v>343</v>
      </c>
      <c r="AA80">
        <v>15000</v>
      </c>
      <c r="AB80">
        <v>70024242</v>
      </c>
      <c r="AC80" t="s">
        <v>704</v>
      </c>
      <c r="AD80" t="s">
        <v>599</v>
      </c>
      <c r="AF80">
        <v>13000</v>
      </c>
      <c r="AH80" s="3">
        <v>70024242</v>
      </c>
      <c r="AI80" s="2" t="s">
        <v>39</v>
      </c>
      <c r="AJ80" s="2" t="s">
        <v>812</v>
      </c>
      <c r="AK80">
        <v>62106</v>
      </c>
    </row>
    <row r="81" spans="1:37" ht="15" thickBot="1" x14ac:dyDescent="0.35">
      <c r="A81">
        <v>70076282</v>
      </c>
      <c r="B81" t="s">
        <v>80</v>
      </c>
      <c r="C81">
        <f>VLOOKUP(A81,[1]Munka1!$F$2:$K$130,6,0)</f>
        <v>21</v>
      </c>
      <c r="D81">
        <v>2900000</v>
      </c>
      <c r="E81">
        <f>VLOOKUP(A81,[2]Munka1!$H$2:$W$130,16,0)</f>
        <v>1242120</v>
      </c>
      <c r="F81">
        <f t="shared" si="9"/>
        <v>6750000</v>
      </c>
      <c r="G81">
        <f t="shared" si="10"/>
        <v>8500000</v>
      </c>
      <c r="H81">
        <f t="shared" si="11"/>
        <v>6700000</v>
      </c>
      <c r="I81">
        <f t="shared" si="12"/>
        <v>1160561.0810810809</v>
      </c>
      <c r="J81">
        <f t="shared" si="13"/>
        <v>10</v>
      </c>
      <c r="K81">
        <f>H81-D81</f>
        <v>3800000</v>
      </c>
      <c r="P81">
        <v>170000</v>
      </c>
      <c r="Q81">
        <v>60000</v>
      </c>
      <c r="T81">
        <v>70002604</v>
      </c>
      <c r="U81" t="s">
        <v>213</v>
      </c>
      <c r="V81" t="s">
        <v>326</v>
      </c>
      <c r="W81">
        <v>28500</v>
      </c>
      <c r="X81">
        <v>70045998</v>
      </c>
      <c r="Y81" t="s">
        <v>429</v>
      </c>
      <c r="Z81" t="s">
        <v>509</v>
      </c>
      <c r="AA81">
        <v>14750</v>
      </c>
      <c r="AB81">
        <v>70091317</v>
      </c>
      <c r="AC81" t="s">
        <v>705</v>
      </c>
      <c r="AD81" t="s">
        <v>600</v>
      </c>
      <c r="AF81">
        <v>115000</v>
      </c>
      <c r="AH81" s="3">
        <v>70002604</v>
      </c>
      <c r="AI81" s="2" t="s">
        <v>20</v>
      </c>
      <c r="AJ81" s="2" t="s">
        <v>813</v>
      </c>
      <c r="AK81">
        <v>59847.6</v>
      </c>
    </row>
    <row r="82" spans="1:37" ht="15" thickBot="1" x14ac:dyDescent="0.35">
      <c r="A82">
        <v>70078958</v>
      </c>
      <c r="B82" t="s">
        <v>81</v>
      </c>
      <c r="C82">
        <f>VLOOKUP(A82,[1]Munka1!$F$2:$K$130,6,0)</f>
        <v>23</v>
      </c>
      <c r="D82">
        <v>11250</v>
      </c>
      <c r="E82">
        <f>VLOOKUP(A82,[2]Munka1!$H$2:$W$130,16,0)</f>
        <v>16655.7</v>
      </c>
      <c r="F82">
        <f t="shared" si="9"/>
        <v>16250</v>
      </c>
      <c r="G82">
        <f t="shared" si="10"/>
        <v>7250</v>
      </c>
      <c r="H82">
        <f t="shared" si="11"/>
        <v>25000</v>
      </c>
      <c r="I82">
        <f t="shared" si="12"/>
        <v>1494.962162162162</v>
      </c>
      <c r="J82">
        <f t="shared" si="13"/>
        <v>31</v>
      </c>
      <c r="P82">
        <v>40000</v>
      </c>
      <c r="Q82">
        <v>4000</v>
      </c>
      <c r="T82">
        <v>27109811</v>
      </c>
      <c r="U82" t="s">
        <v>214</v>
      </c>
      <c r="V82">
        <v>160</v>
      </c>
      <c r="W82">
        <v>160</v>
      </c>
      <c r="X82">
        <v>70091317</v>
      </c>
      <c r="Y82" t="s">
        <v>430</v>
      </c>
      <c r="Z82" t="s">
        <v>509</v>
      </c>
      <c r="AA82">
        <v>14750</v>
      </c>
      <c r="AB82">
        <v>70096907</v>
      </c>
      <c r="AC82" t="s">
        <v>706</v>
      </c>
      <c r="AD82" t="s">
        <v>601</v>
      </c>
      <c r="AF82">
        <v>22000</v>
      </c>
      <c r="AH82" s="3">
        <v>70046605</v>
      </c>
      <c r="AI82" s="2" t="s">
        <v>55</v>
      </c>
      <c r="AJ82" s="2" t="s">
        <v>814</v>
      </c>
      <c r="AK82">
        <v>51943.199999999997</v>
      </c>
    </row>
    <row r="83" spans="1:37" ht="15" thickBot="1" x14ac:dyDescent="0.35">
      <c r="A83">
        <v>70080329</v>
      </c>
      <c r="B83" t="s">
        <v>82</v>
      </c>
      <c r="C83">
        <f>VLOOKUP(A83,[1]Munka1!$F$2:$K$130,6,0)</f>
        <v>20</v>
      </c>
      <c r="D83">
        <v>375000</v>
      </c>
      <c r="E83">
        <f>VLOOKUP(A83,[2]Munka1!$H$2:$W$130,16,0)</f>
        <v>564600</v>
      </c>
      <c r="F83">
        <f t="shared" si="9"/>
        <v>76000</v>
      </c>
      <c r="G83">
        <f t="shared" si="10"/>
        <v>73000</v>
      </c>
      <c r="H83">
        <f t="shared" si="11"/>
        <v>36500</v>
      </c>
      <c r="I83">
        <f t="shared" si="12"/>
        <v>-89093.24324324324</v>
      </c>
      <c r="J83">
        <f t="shared" si="13"/>
        <v>45</v>
      </c>
      <c r="P83" s="1">
        <v>0</v>
      </c>
      <c r="Q83">
        <v>0</v>
      </c>
      <c r="T83">
        <v>70007015</v>
      </c>
      <c r="U83" t="s">
        <v>215</v>
      </c>
      <c r="V83" t="s">
        <v>327</v>
      </c>
      <c r="W83">
        <v>88000</v>
      </c>
      <c r="X83">
        <v>70024242</v>
      </c>
      <c r="Y83" t="s">
        <v>431</v>
      </c>
      <c r="Z83" t="s">
        <v>510</v>
      </c>
      <c r="AA83">
        <v>14500</v>
      </c>
      <c r="AB83">
        <v>70008137</v>
      </c>
      <c r="AC83" t="s">
        <v>707</v>
      </c>
      <c r="AD83" s="1">
        <v>0</v>
      </c>
      <c r="AF83">
        <v>0</v>
      </c>
      <c r="AH83" s="3">
        <v>70093829</v>
      </c>
      <c r="AI83" s="2" t="s">
        <v>94</v>
      </c>
      <c r="AJ83" s="2" t="s">
        <v>815</v>
      </c>
      <c r="AK83">
        <v>49120.2</v>
      </c>
    </row>
    <row r="84" spans="1:37" ht="15" thickBot="1" x14ac:dyDescent="0.35">
      <c r="A84">
        <v>70080426</v>
      </c>
      <c r="B84" t="s">
        <v>83</v>
      </c>
      <c r="C84">
        <f>VLOOKUP(A84,[1]Munka1!$F$2:$K$130,6,0)</f>
        <v>23</v>
      </c>
      <c r="D84">
        <v>100000</v>
      </c>
      <c r="E84">
        <f>VLOOKUP(A84,[2]Munka1!$H$2:$W$130,16,0)</f>
        <v>762210</v>
      </c>
      <c r="F84">
        <f t="shared" si="9"/>
        <v>1100000</v>
      </c>
      <c r="G84">
        <f t="shared" si="10"/>
        <v>650000</v>
      </c>
      <c r="H84">
        <f t="shared" si="11"/>
        <v>9595000</v>
      </c>
      <c r="I84">
        <f t="shared" si="12"/>
        <v>1433731.8918918918</v>
      </c>
      <c r="J84">
        <f t="shared" si="13"/>
        <v>7</v>
      </c>
      <c r="P84">
        <v>90000</v>
      </c>
      <c r="Q84">
        <v>0</v>
      </c>
      <c r="T84">
        <v>70080426</v>
      </c>
      <c r="U84" t="s">
        <v>216</v>
      </c>
      <c r="V84" t="s">
        <v>328</v>
      </c>
      <c r="W84">
        <v>1100000</v>
      </c>
      <c r="X84">
        <v>70092189</v>
      </c>
      <c r="Y84" t="s">
        <v>432</v>
      </c>
      <c r="Z84" t="s">
        <v>511</v>
      </c>
      <c r="AA84">
        <v>14000</v>
      </c>
      <c r="AB84">
        <v>70045998</v>
      </c>
      <c r="AC84" t="s">
        <v>708</v>
      </c>
      <c r="AD84" t="s">
        <v>602</v>
      </c>
      <c r="AF84">
        <v>45000</v>
      </c>
      <c r="AH84" s="3">
        <v>70099180</v>
      </c>
      <c r="AI84" s="2" t="s">
        <v>855</v>
      </c>
      <c r="AJ84" s="2" t="s">
        <v>816</v>
      </c>
      <c r="AK84">
        <v>48555.6</v>
      </c>
    </row>
    <row r="85" spans="1:37" ht="15" thickBot="1" x14ac:dyDescent="0.35">
      <c r="A85">
        <v>70085928</v>
      </c>
      <c r="B85" t="s">
        <v>84</v>
      </c>
      <c r="C85">
        <f>VLOOKUP(A85,[1]Munka1!$F$2:$K$130,6,0)</f>
        <v>19</v>
      </c>
      <c r="D85">
        <v>150000</v>
      </c>
      <c r="E85">
        <f>VLOOKUP(A85,[2]Munka1!$H$2:$W$130,16,0)</f>
        <v>1919640</v>
      </c>
      <c r="F85">
        <f t="shared" si="9"/>
        <v>750000</v>
      </c>
      <c r="G85">
        <f t="shared" si="10"/>
        <v>250000</v>
      </c>
      <c r="H85">
        <f t="shared" si="11"/>
        <v>10100000</v>
      </c>
      <c r="I85">
        <f t="shared" si="12"/>
        <v>1399614.054054054</v>
      </c>
      <c r="J85">
        <f t="shared" si="13"/>
        <v>7</v>
      </c>
      <c r="K85">
        <f>H85-D85</f>
        <v>9950000</v>
      </c>
      <c r="P85">
        <v>0</v>
      </c>
      <c r="Q85">
        <v>0</v>
      </c>
      <c r="T85">
        <v>29040319</v>
      </c>
      <c r="U85" t="s">
        <v>217</v>
      </c>
      <c r="V85">
        <v>925</v>
      </c>
      <c r="W85">
        <v>925</v>
      </c>
      <c r="X85">
        <v>70036506</v>
      </c>
      <c r="Y85" t="s">
        <v>433</v>
      </c>
      <c r="Z85" t="s">
        <v>512</v>
      </c>
      <c r="AA85">
        <v>13750</v>
      </c>
      <c r="AB85">
        <v>70002604</v>
      </c>
      <c r="AC85" t="s">
        <v>709</v>
      </c>
      <c r="AD85" t="s">
        <v>546</v>
      </c>
      <c r="AF85">
        <v>0</v>
      </c>
      <c r="AH85" s="3">
        <v>70057322</v>
      </c>
      <c r="AI85" s="2" t="s">
        <v>68</v>
      </c>
      <c r="AJ85" s="2" t="s">
        <v>817</v>
      </c>
      <c r="AK85">
        <v>46861.799999999996</v>
      </c>
    </row>
    <row r="86" spans="1:37" ht="15" thickBot="1" x14ac:dyDescent="0.35">
      <c r="A86">
        <v>70087488</v>
      </c>
      <c r="B86" t="s">
        <v>85</v>
      </c>
      <c r="C86">
        <f>VLOOKUP(A86,[1]Munka1!$F$2:$K$130,6,0)</f>
        <v>19</v>
      </c>
      <c r="D86">
        <v>8000000</v>
      </c>
      <c r="E86">
        <f>VLOOKUP(A86,[2]Munka1!$H$2:$W$130,16,0)</f>
        <v>2484240</v>
      </c>
      <c r="F86">
        <f t="shared" si="9"/>
        <v>3900000</v>
      </c>
      <c r="G86">
        <f t="shared" si="10"/>
        <v>5500000</v>
      </c>
      <c r="H86">
        <f t="shared" si="11"/>
        <v>5400000</v>
      </c>
      <c r="I86">
        <f t="shared" si="12"/>
        <v>-346445.40540540544</v>
      </c>
      <c r="J86">
        <f t="shared" si="13"/>
        <v>44</v>
      </c>
      <c r="P86" s="1">
        <v>0</v>
      </c>
      <c r="Q86">
        <v>0</v>
      </c>
      <c r="T86">
        <v>70089626</v>
      </c>
      <c r="U86" t="s">
        <v>218</v>
      </c>
      <c r="V86" t="s">
        <v>325</v>
      </c>
      <c r="W86">
        <v>29500</v>
      </c>
      <c r="X86">
        <v>70093029</v>
      </c>
      <c r="Y86" t="s">
        <v>434</v>
      </c>
      <c r="Z86" t="s">
        <v>513</v>
      </c>
      <c r="AA86">
        <v>13500</v>
      </c>
      <c r="AB86">
        <v>8476259</v>
      </c>
      <c r="AC86" t="s">
        <v>710</v>
      </c>
      <c r="AD86" s="1">
        <v>0</v>
      </c>
      <c r="AF86">
        <v>0</v>
      </c>
      <c r="AH86" s="3">
        <v>92016697</v>
      </c>
      <c r="AI86" s="2" t="s">
        <v>125</v>
      </c>
      <c r="AJ86" s="2" t="s">
        <v>818</v>
      </c>
      <c r="AK86">
        <v>46297.2</v>
      </c>
    </row>
    <row r="87" spans="1:37" ht="15" thickBot="1" x14ac:dyDescent="0.35">
      <c r="A87">
        <v>70088292</v>
      </c>
      <c r="B87" t="s">
        <v>86</v>
      </c>
      <c r="C87">
        <f>VLOOKUP(A87,[1]Munka1!$F$2:$K$130,6,0)</f>
        <v>23</v>
      </c>
      <c r="D87">
        <v>76000</v>
      </c>
      <c r="E87">
        <f>VLOOKUP(A87,[2]Munka1!$H$2:$W$130,16,0)</f>
        <v>18349.5</v>
      </c>
      <c r="F87">
        <f t="shared" si="9"/>
        <v>23000</v>
      </c>
      <c r="G87">
        <f t="shared" si="10"/>
        <v>11750</v>
      </c>
      <c r="H87">
        <f t="shared" si="11"/>
        <v>17500</v>
      </c>
      <c r="I87">
        <f t="shared" si="12"/>
        <v>-11505.378378378378</v>
      </c>
      <c r="J87">
        <f t="shared" si="13"/>
        <v>39</v>
      </c>
      <c r="P87">
        <v>110000</v>
      </c>
      <c r="Q87">
        <v>10000</v>
      </c>
      <c r="T87">
        <v>70099745</v>
      </c>
      <c r="U87" t="s">
        <v>219</v>
      </c>
      <c r="V87" t="s">
        <v>329</v>
      </c>
      <c r="W87">
        <v>81000</v>
      </c>
      <c r="X87">
        <v>70022955</v>
      </c>
      <c r="Y87" t="s">
        <v>435</v>
      </c>
      <c r="Z87" t="s">
        <v>514</v>
      </c>
      <c r="AA87">
        <v>12750</v>
      </c>
      <c r="AB87">
        <v>70097242</v>
      </c>
      <c r="AC87" t="s">
        <v>711</v>
      </c>
      <c r="AD87" t="s">
        <v>603</v>
      </c>
      <c r="AF87">
        <v>60000</v>
      </c>
      <c r="AH87" s="3">
        <v>70091317</v>
      </c>
      <c r="AI87" s="2" t="s">
        <v>89</v>
      </c>
      <c r="AJ87" s="2" t="s">
        <v>819</v>
      </c>
      <c r="AK87">
        <v>42345</v>
      </c>
    </row>
    <row r="88" spans="1:37" ht="15" thickBot="1" x14ac:dyDescent="0.35">
      <c r="A88">
        <v>70088391</v>
      </c>
      <c r="B88" t="s">
        <v>87</v>
      </c>
      <c r="C88">
        <f>VLOOKUP(A88,[1]Munka1!$F$2:$K$130,6,0)</f>
        <v>22</v>
      </c>
      <c r="D88">
        <v>8000</v>
      </c>
      <c r="E88">
        <f>VLOOKUP(A88,[2]Munka1!$H$2:$W$130,16,0)</f>
        <v>13268.1</v>
      </c>
      <c r="F88">
        <f t="shared" si="9"/>
        <v>220000</v>
      </c>
      <c r="G88">
        <f t="shared" si="10"/>
        <v>195000</v>
      </c>
      <c r="H88">
        <f t="shared" si="11"/>
        <v>138000</v>
      </c>
      <c r="I88">
        <f t="shared" si="12"/>
        <v>37066.589189189181</v>
      </c>
      <c r="J88">
        <f t="shared" si="13"/>
        <v>18</v>
      </c>
      <c r="K88">
        <f>H88-D88</f>
        <v>130000</v>
      </c>
      <c r="P88">
        <v>1500</v>
      </c>
      <c r="Q88">
        <v>0</v>
      </c>
      <c r="T88">
        <v>70046605</v>
      </c>
      <c r="U88" t="s">
        <v>220</v>
      </c>
      <c r="V88" t="s">
        <v>330</v>
      </c>
      <c r="W88">
        <v>45500</v>
      </c>
      <c r="X88">
        <v>70088292</v>
      </c>
      <c r="Y88" t="s">
        <v>436</v>
      </c>
      <c r="Z88" t="s">
        <v>515</v>
      </c>
      <c r="AA88">
        <v>11750</v>
      </c>
      <c r="AB88">
        <v>8486035</v>
      </c>
      <c r="AC88" t="s">
        <v>712</v>
      </c>
      <c r="AD88" t="s">
        <v>604</v>
      </c>
      <c r="AF88">
        <v>750</v>
      </c>
      <c r="AH88" s="3">
        <v>70093029</v>
      </c>
      <c r="AI88" s="2" t="s">
        <v>92</v>
      </c>
      <c r="AJ88" s="2" t="s">
        <v>820</v>
      </c>
      <c r="AK88">
        <v>40651.199999999997</v>
      </c>
    </row>
    <row r="89" spans="1:37" ht="15" thickBot="1" x14ac:dyDescent="0.35">
      <c r="A89">
        <v>70089626</v>
      </c>
      <c r="B89" t="s">
        <v>88</v>
      </c>
      <c r="C89">
        <f>VLOOKUP(A89,[1]Munka1!$F$2:$K$130,6,0)</f>
        <v>24</v>
      </c>
      <c r="D89">
        <v>21000</v>
      </c>
      <c r="E89">
        <f>VLOOKUP(A89,[2]Munka1!$H$2:$W$130,16,0)</f>
        <v>19478.7</v>
      </c>
      <c r="F89">
        <f t="shared" si="9"/>
        <v>29500</v>
      </c>
      <c r="G89">
        <f t="shared" si="10"/>
        <v>9750</v>
      </c>
      <c r="H89">
        <f t="shared" si="11"/>
        <v>4500</v>
      </c>
      <c r="I89">
        <f t="shared" si="12"/>
        <v>-3167.7675675675673</v>
      </c>
      <c r="J89">
        <f t="shared" si="13"/>
        <v>31</v>
      </c>
      <c r="P89">
        <v>9000</v>
      </c>
      <c r="Q89">
        <v>0</v>
      </c>
      <c r="T89">
        <v>29040321</v>
      </c>
      <c r="U89" t="s">
        <v>221</v>
      </c>
      <c r="V89" t="s">
        <v>285</v>
      </c>
      <c r="W89">
        <v>850000</v>
      </c>
      <c r="X89">
        <v>70093829</v>
      </c>
      <c r="Y89" t="s">
        <v>437</v>
      </c>
      <c r="Z89" t="s">
        <v>516</v>
      </c>
      <c r="AA89">
        <v>10750</v>
      </c>
      <c r="AB89">
        <v>70089626</v>
      </c>
      <c r="AC89" t="s">
        <v>713</v>
      </c>
      <c r="AD89" t="s">
        <v>605</v>
      </c>
      <c r="AF89">
        <v>4500</v>
      </c>
      <c r="AH89" s="3">
        <v>70055659</v>
      </c>
      <c r="AI89" s="2" t="s">
        <v>62</v>
      </c>
      <c r="AJ89" s="2" t="s">
        <v>821</v>
      </c>
      <c r="AK89">
        <v>40086.6</v>
      </c>
    </row>
    <row r="90" spans="1:37" ht="15" thickBot="1" x14ac:dyDescent="0.35">
      <c r="A90">
        <v>70091317</v>
      </c>
      <c r="B90" t="s">
        <v>89</v>
      </c>
      <c r="C90">
        <f>VLOOKUP(A90,[1]Munka1!$F$2:$K$130,6,0)</f>
        <v>20</v>
      </c>
      <c r="D90">
        <v>18000</v>
      </c>
      <c r="E90">
        <f>VLOOKUP(A90,[2]Munka1!$H$2:$W$130,16,0)</f>
        <v>42345</v>
      </c>
      <c r="F90">
        <f t="shared" si="9"/>
        <v>56000</v>
      </c>
      <c r="G90">
        <f t="shared" si="10"/>
        <v>14750</v>
      </c>
      <c r="H90">
        <f t="shared" si="11"/>
        <v>115000</v>
      </c>
      <c r="I90">
        <f t="shared" si="12"/>
        <v>13352.972972972972</v>
      </c>
      <c r="J90">
        <f t="shared" si="13"/>
        <v>19</v>
      </c>
      <c r="K90">
        <f>H90-D90</f>
        <v>97000</v>
      </c>
      <c r="P90">
        <v>55000</v>
      </c>
      <c r="Q90">
        <v>18000</v>
      </c>
      <c r="T90">
        <v>92071861</v>
      </c>
      <c r="U90" t="s">
        <v>222</v>
      </c>
      <c r="V90" t="s">
        <v>331</v>
      </c>
      <c r="W90">
        <v>1600000</v>
      </c>
      <c r="X90">
        <v>70002604</v>
      </c>
      <c r="Y90" t="s">
        <v>438</v>
      </c>
      <c r="Z90" t="s">
        <v>517</v>
      </c>
      <c r="AA90">
        <v>10000</v>
      </c>
      <c r="AB90">
        <v>70080329</v>
      </c>
      <c r="AC90" t="s">
        <v>714</v>
      </c>
      <c r="AD90" t="s">
        <v>606</v>
      </c>
      <c r="AF90">
        <v>36500</v>
      </c>
      <c r="AH90" s="3">
        <v>70003050</v>
      </c>
      <c r="AI90" s="2" t="s">
        <v>26</v>
      </c>
      <c r="AJ90" s="2" t="s">
        <v>822</v>
      </c>
      <c r="AK90">
        <v>39522</v>
      </c>
    </row>
    <row r="91" spans="1:37" ht="15" thickBot="1" x14ac:dyDescent="0.35">
      <c r="A91">
        <v>70092189</v>
      </c>
      <c r="B91" t="s">
        <v>90</v>
      </c>
      <c r="C91">
        <f>VLOOKUP(A91,[1]Munka1!$F$2:$K$130,6,0)</f>
        <v>20</v>
      </c>
      <c r="D91">
        <v>33000</v>
      </c>
      <c r="E91">
        <f>VLOOKUP(A91,[2]Munka1!$H$2:$W$130,16,0)</f>
        <v>16938</v>
      </c>
      <c r="F91">
        <f t="shared" si="9"/>
        <v>16500</v>
      </c>
      <c r="G91">
        <f t="shared" si="10"/>
        <v>14000</v>
      </c>
      <c r="H91">
        <f t="shared" si="11"/>
        <v>13500</v>
      </c>
      <c r="I91">
        <f t="shared" si="12"/>
        <v>-3793.9459459459463</v>
      </c>
      <c r="J91">
        <f t="shared" si="13"/>
        <v>31</v>
      </c>
      <c r="P91">
        <v>2000</v>
      </c>
      <c r="Q91">
        <v>0</v>
      </c>
      <c r="T91">
        <v>70053356</v>
      </c>
      <c r="U91" t="s">
        <v>223</v>
      </c>
      <c r="V91" t="s">
        <v>332</v>
      </c>
      <c r="W91">
        <v>47500</v>
      </c>
      <c r="X91">
        <v>70089626</v>
      </c>
      <c r="Y91" t="s">
        <v>439</v>
      </c>
      <c r="Z91" t="s">
        <v>518</v>
      </c>
      <c r="AA91">
        <v>9750</v>
      </c>
      <c r="AB91">
        <v>70002651</v>
      </c>
      <c r="AC91" t="s">
        <v>715</v>
      </c>
      <c r="AD91" t="s">
        <v>607</v>
      </c>
      <c r="AF91">
        <v>1000</v>
      </c>
      <c r="AH91" s="3">
        <v>70008137</v>
      </c>
      <c r="AI91" s="2" t="s">
        <v>34</v>
      </c>
      <c r="AJ91" s="2" t="s">
        <v>823</v>
      </c>
      <c r="AK91">
        <v>35569.800000000003</v>
      </c>
    </row>
    <row r="92" spans="1:37" ht="15" thickBot="1" x14ac:dyDescent="0.35">
      <c r="A92">
        <v>70092388</v>
      </c>
      <c r="B92" t="s">
        <v>91</v>
      </c>
      <c r="C92">
        <f>VLOOKUP(A92,[1]Munka1!$F$2:$K$130,6,0)</f>
        <v>20</v>
      </c>
      <c r="D92">
        <v>250000</v>
      </c>
      <c r="E92">
        <f>VLOOKUP(A92,[2]Munka1!$H$2:$W$130,16,0)</f>
        <v>536370</v>
      </c>
      <c r="F92">
        <f t="shared" si="9"/>
        <v>550000</v>
      </c>
      <c r="G92">
        <f t="shared" si="10"/>
        <v>1700000</v>
      </c>
      <c r="H92">
        <f t="shared" si="11"/>
        <v>2037500</v>
      </c>
      <c r="I92">
        <f t="shared" si="12"/>
        <v>371851.6216216216</v>
      </c>
      <c r="J92">
        <f t="shared" si="13"/>
        <v>11</v>
      </c>
      <c r="K92">
        <f>H92-D92</f>
        <v>1787500</v>
      </c>
      <c r="P92">
        <v>60000</v>
      </c>
      <c r="Q92">
        <v>0</v>
      </c>
      <c r="T92">
        <v>29040430</v>
      </c>
      <c r="U92" t="s">
        <v>224</v>
      </c>
      <c r="V92" t="s">
        <v>270</v>
      </c>
      <c r="W92">
        <v>500000</v>
      </c>
      <c r="X92">
        <v>70063544</v>
      </c>
      <c r="Y92" t="s">
        <v>440</v>
      </c>
      <c r="Z92" t="s">
        <v>518</v>
      </c>
      <c r="AA92">
        <v>9750</v>
      </c>
      <c r="AB92">
        <v>29040414</v>
      </c>
      <c r="AC92" t="s">
        <v>716</v>
      </c>
      <c r="AD92" t="s">
        <v>608</v>
      </c>
      <c r="AF92">
        <v>30000</v>
      </c>
      <c r="AH92" s="3">
        <v>70032520</v>
      </c>
      <c r="AI92" s="2" t="s">
        <v>44</v>
      </c>
      <c r="AJ92" s="2" t="s">
        <v>824</v>
      </c>
      <c r="AK92">
        <v>34440.6</v>
      </c>
    </row>
    <row r="93" spans="1:37" ht="15" thickBot="1" x14ac:dyDescent="0.35">
      <c r="A93">
        <v>70093029</v>
      </c>
      <c r="B93" t="s">
        <v>92</v>
      </c>
      <c r="C93">
        <f>VLOOKUP(A93,[1]Munka1!$F$2:$K$130,6,0)</f>
        <v>22</v>
      </c>
      <c r="D93">
        <v>15000</v>
      </c>
      <c r="E93">
        <f>VLOOKUP(A93,[2]Munka1!$H$2:$W$130,16,0)</f>
        <v>40651.199999999997</v>
      </c>
      <c r="F93">
        <f t="shared" si="9"/>
        <v>23500</v>
      </c>
      <c r="G93">
        <f t="shared" si="10"/>
        <v>13500</v>
      </c>
      <c r="H93">
        <f t="shared" si="11"/>
        <v>23500</v>
      </c>
      <c r="I93">
        <f t="shared" si="12"/>
        <v>-129.79459459459449</v>
      </c>
      <c r="J93">
        <f t="shared" si="13"/>
        <v>26</v>
      </c>
      <c r="P93">
        <v>100000</v>
      </c>
      <c r="Q93">
        <v>35000</v>
      </c>
      <c r="T93">
        <v>70008137</v>
      </c>
      <c r="U93" t="s">
        <v>225</v>
      </c>
      <c r="V93" t="s">
        <v>333</v>
      </c>
      <c r="W93">
        <v>32500</v>
      </c>
      <c r="X93">
        <v>92025972</v>
      </c>
      <c r="Y93" t="s">
        <v>441</v>
      </c>
      <c r="Z93" t="s">
        <v>518</v>
      </c>
      <c r="AA93">
        <v>9750</v>
      </c>
      <c r="AB93">
        <v>92016697</v>
      </c>
      <c r="AC93" t="s">
        <v>717</v>
      </c>
      <c r="AD93" t="s">
        <v>609</v>
      </c>
      <c r="AF93">
        <v>67500</v>
      </c>
      <c r="AH93" s="3">
        <v>70003349</v>
      </c>
      <c r="AI93" s="2" t="s">
        <v>28</v>
      </c>
      <c r="AJ93" s="2" t="s">
        <v>825</v>
      </c>
      <c r="AK93">
        <v>33876</v>
      </c>
    </row>
    <row r="94" spans="1:37" ht="15" thickBot="1" x14ac:dyDescent="0.35">
      <c r="A94">
        <v>70093800</v>
      </c>
      <c r="B94" t="s">
        <v>93</v>
      </c>
      <c r="C94">
        <f>VLOOKUP(A94,[1]Munka1!$F$2:$K$130,6,0)</f>
        <v>20</v>
      </c>
      <c r="D94">
        <v>3600000</v>
      </c>
      <c r="E94">
        <f>VLOOKUP(A94,[2]Munka1!$H$2:$W$130,16,0)</f>
        <v>14115000</v>
      </c>
      <c r="F94">
        <f t="shared" si="9"/>
        <v>35000000</v>
      </c>
      <c r="G94">
        <f t="shared" si="10"/>
        <v>32500000</v>
      </c>
      <c r="H94">
        <f t="shared" si="11"/>
        <v>77000000</v>
      </c>
      <c r="I94">
        <f t="shared" si="12"/>
        <v>13110000</v>
      </c>
      <c r="J94">
        <f t="shared" si="13"/>
        <v>4</v>
      </c>
      <c r="K94">
        <f t="shared" ref="K94:K95" si="15">H94-D94</f>
        <v>73400000</v>
      </c>
      <c r="P94">
        <v>55000</v>
      </c>
      <c r="Q94">
        <v>0</v>
      </c>
      <c r="T94">
        <v>91175035</v>
      </c>
      <c r="U94" t="s">
        <v>226</v>
      </c>
      <c r="V94" t="s">
        <v>302</v>
      </c>
      <c r="W94">
        <v>24500</v>
      </c>
      <c r="X94">
        <v>70045971</v>
      </c>
      <c r="Y94" t="s">
        <v>442</v>
      </c>
      <c r="Z94" t="s">
        <v>519</v>
      </c>
      <c r="AA94">
        <v>9500</v>
      </c>
      <c r="AB94">
        <v>70106700</v>
      </c>
      <c r="AC94" t="s">
        <v>718</v>
      </c>
      <c r="AD94" t="s">
        <v>610</v>
      </c>
      <c r="AF94">
        <v>27500</v>
      </c>
      <c r="AH94" s="3">
        <v>70042101</v>
      </c>
      <c r="AI94" s="2" t="s">
        <v>50</v>
      </c>
      <c r="AJ94" s="2" t="s">
        <v>826</v>
      </c>
      <c r="AK94">
        <v>33311.4</v>
      </c>
    </row>
    <row r="95" spans="1:37" ht="15" thickBot="1" x14ac:dyDescent="0.35">
      <c r="A95">
        <v>70093829</v>
      </c>
      <c r="B95" t="s">
        <v>94</v>
      </c>
      <c r="C95">
        <f>VLOOKUP(A95,[1]Munka1!$F$2:$K$130,6,0)</f>
        <v>18</v>
      </c>
      <c r="D95">
        <v>14500</v>
      </c>
      <c r="E95">
        <f>VLOOKUP(A95,[2]Munka1!$H$2:$W$130,16,0)</f>
        <v>49120.2</v>
      </c>
      <c r="F95">
        <f t="shared" si="9"/>
        <v>48500</v>
      </c>
      <c r="G95">
        <f t="shared" si="10"/>
        <v>10750</v>
      </c>
      <c r="H95">
        <f t="shared" si="11"/>
        <v>62500</v>
      </c>
      <c r="I95">
        <f t="shared" si="12"/>
        <v>5419.1783783783785</v>
      </c>
      <c r="J95">
        <f t="shared" si="13"/>
        <v>21</v>
      </c>
      <c r="K95">
        <f t="shared" si="15"/>
        <v>48000</v>
      </c>
      <c r="P95">
        <v>55000</v>
      </c>
      <c r="Q95">
        <v>18000</v>
      </c>
      <c r="T95">
        <v>70005998</v>
      </c>
      <c r="U95" t="s">
        <v>227</v>
      </c>
      <c r="V95" t="s">
        <v>287</v>
      </c>
      <c r="W95">
        <v>1200000</v>
      </c>
      <c r="X95">
        <v>91175035</v>
      </c>
      <c r="Y95" t="s">
        <v>443</v>
      </c>
      <c r="Z95" t="s">
        <v>520</v>
      </c>
      <c r="AA95">
        <v>9250</v>
      </c>
      <c r="AB95">
        <v>70063141</v>
      </c>
      <c r="AC95" t="s">
        <v>719</v>
      </c>
      <c r="AD95" t="s">
        <v>606</v>
      </c>
      <c r="AF95">
        <v>36500</v>
      </c>
      <c r="AH95" s="3">
        <v>70036307</v>
      </c>
      <c r="AI95" s="2" t="s">
        <v>47</v>
      </c>
      <c r="AJ95" s="2" t="s">
        <v>827</v>
      </c>
      <c r="AK95">
        <v>31053</v>
      </c>
    </row>
    <row r="96" spans="1:37" ht="15" thickBot="1" x14ac:dyDescent="0.35">
      <c r="A96">
        <v>70096907</v>
      </c>
      <c r="B96" t="s">
        <v>95</v>
      </c>
      <c r="C96">
        <f>VLOOKUP(A96,[1]Munka1!$F$2:$K$130,6,0)</f>
        <v>20</v>
      </c>
      <c r="D96">
        <v>47500</v>
      </c>
      <c r="E96">
        <f>VLOOKUP(A96,[2]Munka1!$H$2:$W$130,16,0)</f>
        <v>72268.800000000003</v>
      </c>
      <c r="F96">
        <f t="shared" si="9"/>
        <v>170000</v>
      </c>
      <c r="G96">
        <f t="shared" si="10"/>
        <v>25500</v>
      </c>
      <c r="H96">
        <f t="shared" si="11"/>
        <v>22000</v>
      </c>
      <c r="I96">
        <f t="shared" si="12"/>
        <v>-5257.7729729729735</v>
      </c>
      <c r="J96">
        <f t="shared" si="13"/>
        <v>30</v>
      </c>
      <c r="P96">
        <v>50000</v>
      </c>
      <c r="Q96">
        <v>16000</v>
      </c>
      <c r="T96">
        <v>70078958</v>
      </c>
      <c r="U96" t="s">
        <v>228</v>
      </c>
      <c r="V96" t="s">
        <v>334</v>
      </c>
      <c r="W96">
        <v>16250</v>
      </c>
      <c r="X96">
        <v>70056729</v>
      </c>
      <c r="Y96" t="s">
        <v>444</v>
      </c>
      <c r="Z96" t="s">
        <v>521</v>
      </c>
      <c r="AA96">
        <v>7500</v>
      </c>
      <c r="AB96">
        <v>70097285</v>
      </c>
      <c r="AC96" t="s">
        <v>720</v>
      </c>
      <c r="AD96" t="s">
        <v>611</v>
      </c>
      <c r="AF96">
        <v>33000</v>
      </c>
      <c r="AH96" s="3">
        <v>70002651</v>
      </c>
      <c r="AI96" s="2" t="s">
        <v>23</v>
      </c>
      <c r="AJ96" s="2" t="s">
        <v>828</v>
      </c>
      <c r="AK96">
        <v>27665.399999999998</v>
      </c>
    </row>
    <row r="97" spans="1:37" ht="15" thickBot="1" x14ac:dyDescent="0.35">
      <c r="A97">
        <v>70097242</v>
      </c>
      <c r="B97" t="s">
        <v>96</v>
      </c>
      <c r="C97">
        <f>VLOOKUP(A97,[1]Munka1!$F$2:$K$130,6,0)</f>
        <v>19</v>
      </c>
      <c r="D97">
        <v>24000</v>
      </c>
      <c r="E97">
        <f>VLOOKUP(A97,[2]Munka1!$H$2:$W$130,16,0)</f>
        <v>23713.200000000001</v>
      </c>
      <c r="F97">
        <f t="shared" si="9"/>
        <v>21000</v>
      </c>
      <c r="G97">
        <f t="shared" si="10"/>
        <v>60000</v>
      </c>
      <c r="H97">
        <f t="shared" si="11"/>
        <v>60000</v>
      </c>
      <c r="I97">
        <f t="shared" si="12"/>
        <v>8245.2324324324327</v>
      </c>
      <c r="J97">
        <f t="shared" si="13"/>
        <v>18</v>
      </c>
      <c r="K97">
        <f t="shared" ref="K97:K102" si="16">H97-D97</f>
        <v>36000</v>
      </c>
      <c r="P97">
        <v>0</v>
      </c>
      <c r="Q97">
        <v>0</v>
      </c>
      <c r="T97">
        <v>29040332</v>
      </c>
      <c r="U97" t="s">
        <v>229</v>
      </c>
      <c r="V97" t="s">
        <v>282</v>
      </c>
      <c r="W97">
        <v>5750000</v>
      </c>
      <c r="X97">
        <v>70078958</v>
      </c>
      <c r="Y97" t="s">
        <v>445</v>
      </c>
      <c r="Z97" t="s">
        <v>291</v>
      </c>
      <c r="AA97">
        <v>7250</v>
      </c>
      <c r="AB97">
        <v>70024335</v>
      </c>
      <c r="AC97" t="s">
        <v>721</v>
      </c>
      <c r="AD97" t="s">
        <v>546</v>
      </c>
      <c r="AF97">
        <v>0</v>
      </c>
      <c r="AH97" s="3">
        <v>70057965</v>
      </c>
      <c r="AI97" s="2" t="s">
        <v>856</v>
      </c>
      <c r="AJ97" s="2" t="s">
        <v>829</v>
      </c>
      <c r="AK97">
        <v>27100.799999999999</v>
      </c>
    </row>
    <row r="98" spans="1:37" ht="15" thickBot="1" x14ac:dyDescent="0.35">
      <c r="A98">
        <v>70097248</v>
      </c>
      <c r="B98" t="s">
        <v>97</v>
      </c>
      <c r="C98">
        <f>VLOOKUP(A98,[1]Munka1!$F$2:$K$130,6,0)</f>
        <v>19</v>
      </c>
      <c r="D98">
        <v>12000</v>
      </c>
      <c r="E98">
        <f>VLOOKUP(A98,[2]Munka1!$H$2:$W$130,16,0)</f>
        <v>1467960</v>
      </c>
      <c r="F98">
        <f t="shared" ref="F98:F130" si="17">VLOOKUP(A98,$T$2:$W$130,4,0)</f>
        <v>7750000</v>
      </c>
      <c r="G98">
        <f t="shared" ref="G98:G130" si="18">VLOOKUP(A98,$X$2:$AA$130,4,0)</f>
        <v>10250000</v>
      </c>
      <c r="H98">
        <f t="shared" ref="H98:H130" si="19">VLOOKUP(A98,$AB$2:$AF$130,5,0)</f>
        <v>10900000</v>
      </c>
      <c r="I98">
        <f t="shared" ref="I98:I129" si="20">SLOPE(D98:H98,$D$1:$H$1)</f>
        <v>2474461.6216216213</v>
      </c>
      <c r="J98">
        <f t="shared" si="13"/>
        <v>4</v>
      </c>
      <c r="K98">
        <f t="shared" si="16"/>
        <v>10888000</v>
      </c>
      <c r="P98">
        <v>50000</v>
      </c>
      <c r="Q98">
        <v>0</v>
      </c>
      <c r="T98">
        <v>18018845</v>
      </c>
      <c r="U98" t="s">
        <v>230</v>
      </c>
      <c r="V98" t="s">
        <v>311</v>
      </c>
      <c r="W98">
        <v>600000</v>
      </c>
      <c r="X98">
        <v>70024335</v>
      </c>
      <c r="Y98" t="s">
        <v>446</v>
      </c>
      <c r="Z98" t="s">
        <v>522</v>
      </c>
      <c r="AA98">
        <v>7000</v>
      </c>
      <c r="AB98">
        <v>70103402</v>
      </c>
      <c r="AC98" t="s">
        <v>722</v>
      </c>
      <c r="AD98" t="s">
        <v>612</v>
      </c>
      <c r="AF98">
        <v>25000</v>
      </c>
      <c r="AH98" s="3">
        <v>92025972</v>
      </c>
      <c r="AI98" s="2" t="s">
        <v>128</v>
      </c>
      <c r="AJ98" s="2" t="s">
        <v>830</v>
      </c>
      <c r="AK98">
        <v>25971.599999999999</v>
      </c>
    </row>
    <row r="99" spans="1:37" ht="15" thickBot="1" x14ac:dyDescent="0.35">
      <c r="A99">
        <v>70097285</v>
      </c>
      <c r="B99" t="s">
        <v>98</v>
      </c>
      <c r="C99">
        <f>VLOOKUP(A99,[1]Munka1!$F$2:$K$130,6,0)</f>
        <v>21</v>
      </c>
      <c r="D99">
        <v>19000</v>
      </c>
      <c r="E99">
        <f>VLOOKUP(A99,[2]Munka1!$H$2:$W$130,16,0)</f>
        <v>22584</v>
      </c>
      <c r="F99">
        <f t="shared" si="17"/>
        <v>26000</v>
      </c>
      <c r="G99">
        <f t="shared" si="18"/>
        <v>15000</v>
      </c>
      <c r="H99">
        <f t="shared" si="19"/>
        <v>33000</v>
      </c>
      <c r="I99">
        <f t="shared" si="20"/>
        <v>1657.6216216216212</v>
      </c>
      <c r="J99">
        <f t="shared" si="13"/>
        <v>21</v>
      </c>
      <c r="K99">
        <f t="shared" si="16"/>
        <v>14000</v>
      </c>
      <c r="P99">
        <v>24000</v>
      </c>
      <c r="Q99">
        <v>500</v>
      </c>
      <c r="T99">
        <v>70097801</v>
      </c>
      <c r="U99" t="s">
        <v>231</v>
      </c>
      <c r="V99" t="s">
        <v>305</v>
      </c>
      <c r="W99">
        <v>2200000</v>
      </c>
      <c r="X99">
        <v>860354</v>
      </c>
      <c r="Y99" t="s">
        <v>447</v>
      </c>
      <c r="Z99" t="s">
        <v>523</v>
      </c>
      <c r="AA99">
        <v>6250</v>
      </c>
      <c r="AB99">
        <v>70076279</v>
      </c>
      <c r="AC99" t="s">
        <v>723</v>
      </c>
      <c r="AD99" t="s">
        <v>613</v>
      </c>
      <c r="AF99">
        <v>12250</v>
      </c>
      <c r="AH99" s="3">
        <v>70007251</v>
      </c>
      <c r="AI99" s="2" t="s">
        <v>32</v>
      </c>
      <c r="AJ99" s="2" t="s">
        <v>831</v>
      </c>
      <c r="AK99">
        <v>25407</v>
      </c>
    </row>
    <row r="100" spans="1:37" ht="15" thickBot="1" x14ac:dyDescent="0.35">
      <c r="A100">
        <v>70097801</v>
      </c>
      <c r="B100" t="s">
        <v>99</v>
      </c>
      <c r="C100">
        <f>VLOOKUP(A100,[1]Munka1!$F$2:$K$130,6,0)</f>
        <v>19</v>
      </c>
      <c r="D100">
        <v>22500</v>
      </c>
      <c r="E100">
        <f>VLOOKUP(A100,[2]Munka1!$H$2:$W$130,16,0)</f>
        <v>1580880</v>
      </c>
      <c r="F100">
        <f t="shared" si="17"/>
        <v>2200000</v>
      </c>
      <c r="G100">
        <f t="shared" si="18"/>
        <v>1300000</v>
      </c>
      <c r="H100">
        <f t="shared" si="19"/>
        <v>2250000</v>
      </c>
      <c r="I100">
        <f t="shared" si="20"/>
        <v>379884.86486486485</v>
      </c>
      <c r="J100">
        <f t="shared" si="13"/>
        <v>8</v>
      </c>
      <c r="K100">
        <f t="shared" si="16"/>
        <v>2227500</v>
      </c>
      <c r="P100" s="1">
        <v>0</v>
      </c>
      <c r="Q100">
        <v>0</v>
      </c>
      <c r="T100">
        <v>70092189</v>
      </c>
      <c r="U100" t="s">
        <v>232</v>
      </c>
      <c r="V100" t="s">
        <v>335</v>
      </c>
      <c r="W100">
        <v>16500</v>
      </c>
      <c r="X100">
        <v>70042101</v>
      </c>
      <c r="Y100" t="s">
        <v>448</v>
      </c>
      <c r="Z100" t="s">
        <v>524</v>
      </c>
      <c r="AA100">
        <v>6000</v>
      </c>
      <c r="AB100">
        <v>70007251</v>
      </c>
      <c r="AC100" t="s">
        <v>724</v>
      </c>
      <c r="AD100" s="1">
        <v>0</v>
      </c>
      <c r="AF100">
        <v>0</v>
      </c>
      <c r="AH100" s="3">
        <v>70076279</v>
      </c>
      <c r="AI100" s="2" t="s">
        <v>79</v>
      </c>
      <c r="AJ100" s="2" t="s">
        <v>832</v>
      </c>
      <c r="AK100">
        <v>24277.8</v>
      </c>
    </row>
    <row r="101" spans="1:37" ht="15" thickBot="1" x14ac:dyDescent="0.35">
      <c r="A101">
        <v>70099180</v>
      </c>
      <c r="B101" t="s">
        <v>100</v>
      </c>
      <c r="C101">
        <f>VLOOKUP(A101,[1]Munka1!$F$2:$K$130,6,0)</f>
        <v>20</v>
      </c>
      <c r="D101">
        <v>15000</v>
      </c>
      <c r="E101">
        <f>VLOOKUP(A101,[2]Munka1!$H$2:$W$130,16,0)</f>
        <v>48555.6</v>
      </c>
      <c r="F101">
        <f t="shared" si="17"/>
        <v>650000</v>
      </c>
      <c r="G101">
        <f t="shared" si="18"/>
        <v>300000</v>
      </c>
      <c r="H101">
        <f t="shared" si="19"/>
        <v>220000</v>
      </c>
      <c r="I101">
        <f t="shared" si="20"/>
        <v>60348.345945945941</v>
      </c>
      <c r="J101">
        <f t="shared" si="13"/>
        <v>13</v>
      </c>
      <c r="K101">
        <f t="shared" si="16"/>
        <v>205000</v>
      </c>
      <c r="P101">
        <v>12000</v>
      </c>
      <c r="Q101">
        <v>1000</v>
      </c>
      <c r="T101">
        <v>35021183</v>
      </c>
      <c r="U101" t="s">
        <v>233</v>
      </c>
      <c r="V101" t="s">
        <v>266</v>
      </c>
      <c r="W101">
        <v>750000</v>
      </c>
      <c r="X101">
        <v>70007245</v>
      </c>
      <c r="Y101" t="s">
        <v>449</v>
      </c>
      <c r="Z101" t="s">
        <v>525</v>
      </c>
      <c r="AA101">
        <v>5250</v>
      </c>
      <c r="AB101">
        <v>91175035</v>
      </c>
      <c r="AC101" t="s">
        <v>725</v>
      </c>
      <c r="AD101" t="s">
        <v>614</v>
      </c>
      <c r="AF101">
        <v>6500</v>
      </c>
      <c r="AH101" s="3">
        <v>29040414</v>
      </c>
      <c r="AI101" s="2" t="s">
        <v>8</v>
      </c>
      <c r="AJ101" s="2" t="s">
        <v>833</v>
      </c>
      <c r="AK101">
        <v>23713.200000000001</v>
      </c>
    </row>
    <row r="102" spans="1:37" ht="15" thickBot="1" x14ac:dyDescent="0.35">
      <c r="A102">
        <v>70099745</v>
      </c>
      <c r="B102" t="s">
        <v>101</v>
      </c>
      <c r="C102">
        <f>VLOOKUP(A102,[1]Munka1!$F$2:$K$130,6,0)</f>
        <v>19</v>
      </c>
      <c r="D102">
        <v>100000</v>
      </c>
      <c r="E102">
        <f>VLOOKUP(A102,[2]Munka1!$H$2:$W$130,16,0)</f>
        <v>82431.600000000006</v>
      </c>
      <c r="F102">
        <f t="shared" si="17"/>
        <v>81000</v>
      </c>
      <c r="G102">
        <f t="shared" si="18"/>
        <v>91000</v>
      </c>
      <c r="H102">
        <f t="shared" si="19"/>
        <v>147500</v>
      </c>
      <c r="I102">
        <f t="shared" si="20"/>
        <v>7023.9675675675671</v>
      </c>
      <c r="J102">
        <f t="shared" si="13"/>
        <v>16</v>
      </c>
      <c r="K102">
        <f t="shared" si="16"/>
        <v>47500</v>
      </c>
      <c r="P102">
        <v>35000</v>
      </c>
      <c r="Q102">
        <v>0</v>
      </c>
      <c r="T102">
        <v>70099180</v>
      </c>
      <c r="U102" t="s">
        <v>234</v>
      </c>
      <c r="V102" t="s">
        <v>275</v>
      </c>
      <c r="W102">
        <v>650000</v>
      </c>
      <c r="X102">
        <v>70032520</v>
      </c>
      <c r="Y102" t="s">
        <v>450</v>
      </c>
      <c r="Z102" t="s">
        <v>526</v>
      </c>
      <c r="AA102">
        <v>5000</v>
      </c>
      <c r="AB102">
        <v>70088292</v>
      </c>
      <c r="AC102" t="s">
        <v>726</v>
      </c>
      <c r="AD102" t="s">
        <v>615</v>
      </c>
      <c r="AF102">
        <v>17500</v>
      </c>
      <c r="AH102" s="3">
        <v>70097242</v>
      </c>
      <c r="AI102" s="2" t="s">
        <v>96</v>
      </c>
      <c r="AJ102" s="2" t="s">
        <v>833</v>
      </c>
      <c r="AK102">
        <v>23713.200000000001</v>
      </c>
    </row>
    <row r="103" spans="1:37" ht="15" thickBot="1" x14ac:dyDescent="0.35">
      <c r="A103">
        <v>70099761</v>
      </c>
      <c r="B103" t="s">
        <v>102</v>
      </c>
      <c r="C103">
        <f>VLOOKUP(A103,[1]Munka1!$F$2:$K$130,6,0)</f>
        <v>19</v>
      </c>
      <c r="D103">
        <v>35000</v>
      </c>
      <c r="E103">
        <f>VLOOKUP(A103,[2]Munka1!$H$2:$W$130,16,0)</f>
        <v>85819.199999999997</v>
      </c>
      <c r="F103">
        <f t="shared" si="17"/>
        <v>35000</v>
      </c>
      <c r="G103">
        <f t="shared" si="18"/>
        <v>50000</v>
      </c>
      <c r="H103">
        <f t="shared" si="19"/>
        <v>20000</v>
      </c>
      <c r="I103">
        <f t="shared" si="20"/>
        <v>-3760.4972972972973</v>
      </c>
      <c r="J103">
        <f t="shared" si="13"/>
        <v>20</v>
      </c>
      <c r="P103" s="1">
        <v>0</v>
      </c>
      <c r="Q103">
        <v>0</v>
      </c>
      <c r="T103">
        <v>70063128</v>
      </c>
      <c r="U103" t="s">
        <v>235</v>
      </c>
      <c r="V103" t="s">
        <v>336</v>
      </c>
      <c r="W103">
        <v>95000</v>
      </c>
      <c r="X103">
        <v>70052902</v>
      </c>
      <c r="Y103" t="s">
        <v>451</v>
      </c>
      <c r="Z103" t="s">
        <v>527</v>
      </c>
      <c r="AA103">
        <v>4700</v>
      </c>
      <c r="AB103">
        <v>70042261</v>
      </c>
      <c r="AC103" t="s">
        <v>727</v>
      </c>
      <c r="AD103" s="1">
        <v>0</v>
      </c>
      <c r="AF103">
        <v>0</v>
      </c>
      <c r="AH103" s="3">
        <v>70052902</v>
      </c>
      <c r="AI103" s="2" t="s">
        <v>58</v>
      </c>
      <c r="AJ103" s="2" t="s">
        <v>834</v>
      </c>
      <c r="AK103">
        <v>23148.6</v>
      </c>
    </row>
    <row r="104" spans="1:37" ht="15" thickBot="1" x14ac:dyDescent="0.35">
      <c r="A104">
        <v>70103402</v>
      </c>
      <c r="B104" t="s">
        <v>103</v>
      </c>
      <c r="C104">
        <f>VLOOKUP(A104,[1]Munka1!$F$2:$K$130,6,0)</f>
        <v>19</v>
      </c>
      <c r="D104">
        <v>6000</v>
      </c>
      <c r="E104">
        <f>VLOOKUP(A104,[2]Munka1!$H$2:$W$130,16,0)</f>
        <v>10162.799999999999</v>
      </c>
      <c r="F104">
        <f t="shared" si="17"/>
        <v>27000</v>
      </c>
      <c r="G104">
        <f t="shared" si="18"/>
        <v>18500</v>
      </c>
      <c r="H104">
        <f t="shared" si="19"/>
        <v>25000</v>
      </c>
      <c r="I104">
        <f t="shared" si="20"/>
        <v>3896.6054054054052</v>
      </c>
      <c r="J104">
        <f t="shared" si="13"/>
        <v>16</v>
      </c>
      <c r="K104">
        <f t="shared" ref="K104:K105" si="21">H104-D104</f>
        <v>19000</v>
      </c>
      <c r="P104">
        <v>0</v>
      </c>
      <c r="Q104">
        <v>0</v>
      </c>
      <c r="T104">
        <v>70003313</v>
      </c>
      <c r="U104" t="s">
        <v>236</v>
      </c>
      <c r="V104" t="s">
        <v>337</v>
      </c>
      <c r="W104">
        <v>4800000</v>
      </c>
      <c r="X104">
        <v>8476259</v>
      </c>
      <c r="Y104" t="s">
        <v>452</v>
      </c>
      <c r="Z104" t="s">
        <v>528</v>
      </c>
      <c r="AA104">
        <v>2600</v>
      </c>
      <c r="AB104">
        <v>70045971</v>
      </c>
      <c r="AC104" t="s">
        <v>728</v>
      </c>
      <c r="AD104" t="s">
        <v>546</v>
      </c>
      <c r="AF104">
        <v>0</v>
      </c>
      <c r="AH104" s="3">
        <v>70097285</v>
      </c>
      <c r="AI104" s="2" t="s">
        <v>98</v>
      </c>
      <c r="AJ104" s="2" t="s">
        <v>835</v>
      </c>
      <c r="AK104">
        <v>22584</v>
      </c>
    </row>
    <row r="105" spans="1:37" ht="15" thickBot="1" x14ac:dyDescent="0.35">
      <c r="A105">
        <v>70106700</v>
      </c>
      <c r="B105" t="s">
        <v>104</v>
      </c>
      <c r="C105">
        <f>VLOOKUP(A105,[1]Munka1!$F$2:$K$130,6,0)</f>
        <v>19</v>
      </c>
      <c r="D105">
        <v>6250</v>
      </c>
      <c r="E105">
        <f>VLOOKUP(A105,[2]Munka1!$H$2:$W$130,16,0)</f>
        <v>74527.199999999997</v>
      </c>
      <c r="F105">
        <f t="shared" si="17"/>
        <v>100000</v>
      </c>
      <c r="G105">
        <f t="shared" si="18"/>
        <v>38000</v>
      </c>
      <c r="H105">
        <f t="shared" si="19"/>
        <v>27500</v>
      </c>
      <c r="I105">
        <f t="shared" si="20"/>
        <v>3309.3405405405406</v>
      </c>
      <c r="J105">
        <f t="shared" si="13"/>
        <v>16</v>
      </c>
      <c r="K105">
        <f t="shared" si="21"/>
        <v>21250</v>
      </c>
      <c r="P105">
        <v>50000</v>
      </c>
      <c r="Q105">
        <v>0</v>
      </c>
      <c r="T105">
        <v>470897</v>
      </c>
      <c r="U105" t="s">
        <v>237</v>
      </c>
      <c r="V105" t="s">
        <v>331</v>
      </c>
      <c r="W105">
        <v>1600000</v>
      </c>
      <c r="X105">
        <v>70022583</v>
      </c>
      <c r="Y105" t="s">
        <v>453</v>
      </c>
      <c r="Z105" t="s">
        <v>529</v>
      </c>
      <c r="AA105">
        <v>2500</v>
      </c>
      <c r="AB105">
        <v>70078958</v>
      </c>
      <c r="AC105" t="s">
        <v>729</v>
      </c>
      <c r="AD105" t="s">
        <v>612</v>
      </c>
      <c r="AF105">
        <v>25000</v>
      </c>
      <c r="AH105" s="3">
        <v>70022955</v>
      </c>
      <c r="AI105" s="2" t="s">
        <v>37</v>
      </c>
      <c r="AJ105" s="2" t="s">
        <v>835</v>
      </c>
      <c r="AK105">
        <v>22584</v>
      </c>
    </row>
    <row r="106" spans="1:37" ht="15" thickBot="1" x14ac:dyDescent="0.35">
      <c r="A106">
        <v>8440958</v>
      </c>
      <c r="B106" t="s">
        <v>105</v>
      </c>
      <c r="C106">
        <f>VLOOKUP(A106,[1]Munka1!$F$2:$K$130,6,0)</f>
        <v>29</v>
      </c>
      <c r="D106">
        <v>3500000</v>
      </c>
      <c r="E106">
        <f>VLOOKUP(A106,[2]Munka1!$H$2:$W$130,16,0)</f>
        <v>3048840</v>
      </c>
      <c r="F106">
        <f t="shared" si="17"/>
        <v>2200000</v>
      </c>
      <c r="G106">
        <f t="shared" si="18"/>
        <v>650000</v>
      </c>
      <c r="H106">
        <f t="shared" si="19"/>
        <v>302500</v>
      </c>
      <c r="I106">
        <f t="shared" si="20"/>
        <v>-699565.67567567562</v>
      </c>
      <c r="J106">
        <f t="shared" si="13"/>
        <v>26</v>
      </c>
      <c r="P106">
        <v>2500</v>
      </c>
      <c r="Q106">
        <v>500</v>
      </c>
      <c r="T106">
        <v>35017569</v>
      </c>
      <c r="U106" t="s">
        <v>238</v>
      </c>
      <c r="V106" t="s">
        <v>338</v>
      </c>
      <c r="W106">
        <v>2000000</v>
      </c>
      <c r="X106">
        <v>8486035</v>
      </c>
      <c r="Y106" t="s">
        <v>454</v>
      </c>
      <c r="Z106" t="s">
        <v>530</v>
      </c>
      <c r="AA106">
        <v>2200</v>
      </c>
      <c r="AB106">
        <v>70036307</v>
      </c>
      <c r="AC106" t="s">
        <v>730</v>
      </c>
      <c r="AD106" t="s">
        <v>616</v>
      </c>
      <c r="AF106">
        <v>1500</v>
      </c>
      <c r="AH106" s="3">
        <v>8480767</v>
      </c>
      <c r="AI106" s="2" t="s">
        <v>107</v>
      </c>
      <c r="AJ106" s="2" t="s">
        <v>835</v>
      </c>
      <c r="AK106">
        <v>22584</v>
      </c>
    </row>
    <row r="107" spans="1:37" ht="15" thickBot="1" x14ac:dyDescent="0.35">
      <c r="A107">
        <v>8476259</v>
      </c>
      <c r="B107" t="s">
        <v>106</v>
      </c>
      <c r="C107">
        <f>VLOOKUP(A107,[1]Munka1!$F$2:$K$130,6,0)</f>
        <v>29</v>
      </c>
      <c r="D107">
        <v>7750</v>
      </c>
      <c r="E107">
        <f>VLOOKUP(A107,[2]Munka1!$H$2:$W$130,16,0)</f>
        <v>18631.8</v>
      </c>
      <c r="F107">
        <f t="shared" si="17"/>
        <v>21000</v>
      </c>
      <c r="G107">
        <f t="shared" si="18"/>
        <v>2600</v>
      </c>
      <c r="H107">
        <f t="shared" si="19"/>
        <v>0</v>
      </c>
      <c r="I107">
        <f t="shared" si="20"/>
        <v>-1978.745945945946</v>
      </c>
      <c r="J107">
        <f t="shared" si="13"/>
        <v>17</v>
      </c>
      <c r="P107" s="1">
        <v>0</v>
      </c>
      <c r="Q107">
        <v>0</v>
      </c>
      <c r="T107">
        <v>35018672</v>
      </c>
      <c r="U107" t="s">
        <v>239</v>
      </c>
      <c r="V107" t="s">
        <v>339</v>
      </c>
      <c r="W107">
        <v>1900000</v>
      </c>
      <c r="X107">
        <v>70002651</v>
      </c>
      <c r="Y107" t="s">
        <v>455</v>
      </c>
      <c r="Z107" t="s">
        <v>531</v>
      </c>
      <c r="AA107">
        <v>2100</v>
      </c>
      <c r="AB107">
        <v>70007245</v>
      </c>
      <c r="AC107" t="s">
        <v>731</v>
      </c>
      <c r="AD107" s="1">
        <v>0</v>
      </c>
      <c r="AF107">
        <v>0</v>
      </c>
      <c r="AH107" s="3">
        <v>91175035</v>
      </c>
      <c r="AI107" s="2" t="s">
        <v>123</v>
      </c>
      <c r="AJ107" s="2" t="s">
        <v>836</v>
      </c>
      <c r="AK107">
        <v>20890.2</v>
      </c>
    </row>
    <row r="108" spans="1:37" ht="15" thickBot="1" x14ac:dyDescent="0.35">
      <c r="A108">
        <v>8480767</v>
      </c>
      <c r="B108" t="s">
        <v>107</v>
      </c>
      <c r="C108">
        <f>VLOOKUP(A108,[1]Munka1!$F$2:$K$130,6,0)</f>
        <v>28</v>
      </c>
      <c r="D108">
        <v>20500</v>
      </c>
      <c r="E108">
        <f>VLOOKUP(A108,[2]Munka1!$H$2:$W$130,16,0)</f>
        <v>22584</v>
      </c>
      <c r="F108">
        <f t="shared" si="17"/>
        <v>28000</v>
      </c>
      <c r="G108">
        <f t="shared" si="18"/>
        <v>0</v>
      </c>
      <c r="H108">
        <f t="shared" si="19"/>
        <v>0.5</v>
      </c>
      <c r="I108">
        <f t="shared" si="20"/>
        <v>-4720.6824324324325</v>
      </c>
      <c r="J108">
        <f t="shared" si="13"/>
        <v>18</v>
      </c>
      <c r="P108" s="1">
        <v>0</v>
      </c>
      <c r="Q108">
        <v>0</v>
      </c>
      <c r="T108">
        <v>70076282</v>
      </c>
      <c r="U108" t="s">
        <v>240</v>
      </c>
      <c r="V108" t="s">
        <v>340</v>
      </c>
      <c r="W108">
        <v>6750000</v>
      </c>
      <c r="X108">
        <v>70007251</v>
      </c>
      <c r="Y108" t="s">
        <v>456</v>
      </c>
      <c r="Z108" t="s">
        <v>531</v>
      </c>
      <c r="AA108">
        <v>2100</v>
      </c>
      <c r="AB108">
        <v>18018845</v>
      </c>
      <c r="AC108" t="s">
        <v>732</v>
      </c>
      <c r="AD108" s="1">
        <v>0</v>
      </c>
      <c r="AF108">
        <v>0</v>
      </c>
      <c r="AH108" s="3">
        <v>70036506</v>
      </c>
      <c r="AI108" s="2" t="s">
        <v>49</v>
      </c>
      <c r="AJ108" s="2" t="s">
        <v>837</v>
      </c>
      <c r="AK108">
        <v>20043.3</v>
      </c>
    </row>
    <row r="109" spans="1:37" ht="15" thickBot="1" x14ac:dyDescent="0.35">
      <c r="A109">
        <v>8486035</v>
      </c>
      <c r="B109" t="s">
        <v>108</v>
      </c>
      <c r="C109">
        <f>VLOOKUP(A109,[1]Munka1!$F$2:$K$130,6,0)</f>
        <v>30</v>
      </c>
      <c r="D109">
        <v>135000</v>
      </c>
      <c r="E109">
        <f>VLOOKUP(A109,[2]Munka1!$H$2:$W$130,16,0)</f>
        <v>0</v>
      </c>
      <c r="F109">
        <f t="shared" si="17"/>
        <v>0</v>
      </c>
      <c r="G109">
        <f t="shared" si="18"/>
        <v>2200</v>
      </c>
      <c r="H109">
        <f t="shared" si="19"/>
        <v>750</v>
      </c>
      <c r="I109">
        <f t="shared" si="20"/>
        <v>-25250.675675675677</v>
      </c>
      <c r="J109">
        <f t="shared" si="13"/>
        <v>19</v>
      </c>
      <c r="P109" s="1">
        <v>0</v>
      </c>
      <c r="Q109">
        <v>0</v>
      </c>
      <c r="T109">
        <v>70007245</v>
      </c>
      <c r="U109" t="s">
        <v>241</v>
      </c>
      <c r="V109" t="s">
        <v>341</v>
      </c>
      <c r="W109">
        <v>19000</v>
      </c>
      <c r="X109">
        <v>70042261</v>
      </c>
      <c r="Y109" t="s">
        <v>457</v>
      </c>
      <c r="Z109" t="s">
        <v>532</v>
      </c>
      <c r="AA109">
        <v>1400</v>
      </c>
      <c r="AB109">
        <v>860354</v>
      </c>
      <c r="AC109" t="s">
        <v>733</v>
      </c>
      <c r="AD109" s="1">
        <v>0</v>
      </c>
      <c r="AF109">
        <v>0</v>
      </c>
      <c r="AH109" s="3">
        <v>70022583</v>
      </c>
      <c r="AI109" s="2" t="s">
        <v>36</v>
      </c>
      <c r="AJ109" s="2" t="s">
        <v>838</v>
      </c>
      <c r="AK109">
        <v>19478.7</v>
      </c>
    </row>
    <row r="110" spans="1:37" ht="15" thickBot="1" x14ac:dyDescent="0.35">
      <c r="A110">
        <v>8486100</v>
      </c>
      <c r="B110" t="s">
        <v>109</v>
      </c>
      <c r="C110">
        <f>VLOOKUP(A110,[1]Munka1!$F$2:$K$130,6,0)</f>
        <v>28</v>
      </c>
      <c r="D110">
        <v>1300000</v>
      </c>
      <c r="E110">
        <f>VLOOKUP(A110,[2]Munka1!$H$2:$W$130,16,0)</f>
        <v>1806720</v>
      </c>
      <c r="F110">
        <f t="shared" si="17"/>
        <v>975000</v>
      </c>
      <c r="G110">
        <f t="shared" si="18"/>
        <v>600000</v>
      </c>
      <c r="H110">
        <f t="shared" si="19"/>
        <v>385000</v>
      </c>
      <c r="I110">
        <f t="shared" si="20"/>
        <v>-224552.43243243243</v>
      </c>
      <c r="J110">
        <f t="shared" si="13"/>
        <v>21</v>
      </c>
      <c r="P110">
        <v>28000</v>
      </c>
      <c r="Q110">
        <v>10000</v>
      </c>
      <c r="T110">
        <v>168236</v>
      </c>
      <c r="U110" t="s">
        <v>242</v>
      </c>
      <c r="V110" t="s">
        <v>131</v>
      </c>
      <c r="W110">
        <v>7500000</v>
      </c>
      <c r="X110">
        <v>29040319</v>
      </c>
      <c r="Y110" t="s">
        <v>458</v>
      </c>
      <c r="Z110" s="1">
        <v>425</v>
      </c>
      <c r="AA110">
        <v>425</v>
      </c>
      <c r="AB110">
        <v>70056729</v>
      </c>
      <c r="AC110" t="s">
        <v>734</v>
      </c>
      <c r="AD110" t="s">
        <v>617</v>
      </c>
      <c r="AF110">
        <v>19000</v>
      </c>
      <c r="AH110" s="3">
        <v>70089626</v>
      </c>
      <c r="AI110" s="2" t="s">
        <v>88</v>
      </c>
      <c r="AJ110" s="2" t="s">
        <v>838</v>
      </c>
      <c r="AK110">
        <v>19478.7</v>
      </c>
    </row>
    <row r="111" spans="1:37" ht="15" thickBot="1" x14ac:dyDescent="0.35">
      <c r="A111">
        <v>8489926</v>
      </c>
      <c r="B111" t="s">
        <v>110</v>
      </c>
      <c r="C111">
        <f>VLOOKUP(A111,[1]Munka1!$F$2:$K$130,6,0)</f>
        <v>27</v>
      </c>
      <c r="D111">
        <v>8750000</v>
      </c>
      <c r="E111">
        <f>VLOOKUP(A111,[2]Munka1!$H$2:$W$130,16,0)</f>
        <v>5928300</v>
      </c>
      <c r="F111">
        <f t="shared" si="17"/>
        <v>3000000</v>
      </c>
      <c r="G111">
        <f t="shared" si="18"/>
        <v>3000000</v>
      </c>
      <c r="H111">
        <f t="shared" si="19"/>
        <v>0</v>
      </c>
      <c r="I111">
        <f t="shared" si="20"/>
        <v>-1692070.2702702703</v>
      </c>
      <c r="J111">
        <f t="shared" si="13"/>
        <v>22</v>
      </c>
      <c r="P111" s="1">
        <v>0</v>
      </c>
      <c r="Q111">
        <v>0</v>
      </c>
      <c r="T111">
        <v>92014216</v>
      </c>
      <c r="U111" t="s">
        <v>243</v>
      </c>
      <c r="V111" t="s">
        <v>276</v>
      </c>
      <c r="W111">
        <v>1400000</v>
      </c>
      <c r="X111">
        <v>18018845</v>
      </c>
      <c r="Y111" t="s">
        <v>459</v>
      </c>
      <c r="Z111" s="1">
        <v>0</v>
      </c>
      <c r="AA111">
        <v>0</v>
      </c>
      <c r="AB111">
        <v>70022955</v>
      </c>
      <c r="AC111" t="s">
        <v>735</v>
      </c>
      <c r="AD111" s="1">
        <v>0</v>
      </c>
      <c r="AF111">
        <v>0</v>
      </c>
      <c r="AH111" s="3">
        <v>8476259</v>
      </c>
      <c r="AI111" s="2" t="s">
        <v>106</v>
      </c>
      <c r="AJ111" s="2" t="s">
        <v>839</v>
      </c>
      <c r="AK111">
        <v>18631.8</v>
      </c>
    </row>
    <row r="112" spans="1:37" ht="15" thickBot="1" x14ac:dyDescent="0.35">
      <c r="A112">
        <v>860354</v>
      </c>
      <c r="B112" t="s">
        <v>111</v>
      </c>
      <c r="C112">
        <f>VLOOKUP(A112,[1]Munka1!$F$2:$K$130,6,0)</f>
        <v>29</v>
      </c>
      <c r="D112">
        <v>8750</v>
      </c>
      <c r="E112">
        <f>VLOOKUP(A112,[2]Munka1!$H$2:$W$130,16,0)</f>
        <v>15526.5</v>
      </c>
      <c r="F112">
        <f t="shared" si="17"/>
        <v>24500</v>
      </c>
      <c r="G112">
        <f t="shared" si="18"/>
        <v>6250</v>
      </c>
      <c r="H112">
        <f t="shared" si="19"/>
        <v>0</v>
      </c>
      <c r="I112">
        <f t="shared" si="20"/>
        <v>-1656.8378378378375</v>
      </c>
      <c r="J112">
        <f t="shared" si="13"/>
        <v>16</v>
      </c>
      <c r="P112" s="1">
        <v>0</v>
      </c>
      <c r="Q112">
        <v>0</v>
      </c>
      <c r="T112">
        <v>70058759</v>
      </c>
      <c r="U112" t="s">
        <v>244</v>
      </c>
      <c r="V112" t="s">
        <v>342</v>
      </c>
      <c r="W112">
        <v>115000</v>
      </c>
      <c r="X112">
        <v>8480767</v>
      </c>
      <c r="Y112" t="s">
        <v>460</v>
      </c>
      <c r="Z112" s="1">
        <v>0</v>
      </c>
      <c r="AA112">
        <v>0</v>
      </c>
      <c r="AB112">
        <v>70063544</v>
      </c>
      <c r="AC112" t="s">
        <v>736</v>
      </c>
      <c r="AD112" s="1">
        <v>0</v>
      </c>
      <c r="AF112">
        <v>0</v>
      </c>
      <c r="AH112" s="3">
        <v>70088292</v>
      </c>
      <c r="AI112" s="2" t="s">
        <v>86</v>
      </c>
      <c r="AJ112" s="2" t="s">
        <v>840</v>
      </c>
      <c r="AK112">
        <v>18349.5</v>
      </c>
    </row>
    <row r="113" spans="1:37" ht="15" thickBot="1" x14ac:dyDescent="0.35">
      <c r="A113">
        <v>91000354</v>
      </c>
      <c r="B113" t="s">
        <v>112</v>
      </c>
      <c r="C113">
        <f>VLOOKUP(A113,[1]Munka1!$F$2:$K$130,6,0)</f>
        <v>26</v>
      </c>
      <c r="D113">
        <v>23000000</v>
      </c>
      <c r="E113">
        <f>VLOOKUP(A113,[2]Munka1!$H$2:$W$130,16,0)</f>
        <v>11009700</v>
      </c>
      <c r="F113">
        <f t="shared" si="17"/>
        <v>9000000</v>
      </c>
      <c r="G113">
        <f t="shared" si="18"/>
        <v>5000000</v>
      </c>
      <c r="H113">
        <f t="shared" si="19"/>
        <v>3200000</v>
      </c>
      <c r="I113">
        <f t="shared" si="20"/>
        <v>-3943767.5675675673</v>
      </c>
      <c r="J113">
        <f t="shared" si="13"/>
        <v>21</v>
      </c>
      <c r="P113">
        <v>0</v>
      </c>
      <c r="Q113">
        <v>0</v>
      </c>
      <c r="T113">
        <v>70057965</v>
      </c>
      <c r="U113" t="s">
        <v>245</v>
      </c>
      <c r="V113" t="s">
        <v>342</v>
      </c>
      <c r="W113">
        <v>115000</v>
      </c>
      <c r="X113">
        <v>70003050</v>
      </c>
      <c r="Y113" t="s">
        <v>461</v>
      </c>
      <c r="Z113" s="1">
        <v>0</v>
      </c>
      <c r="AA113">
        <v>0</v>
      </c>
      <c r="AB113">
        <v>70036506</v>
      </c>
      <c r="AC113" t="s">
        <v>737</v>
      </c>
      <c r="AD113" t="s">
        <v>546</v>
      </c>
      <c r="AF113">
        <v>0</v>
      </c>
      <c r="AH113" s="3">
        <v>70056719</v>
      </c>
      <c r="AI113" s="2" t="s">
        <v>65</v>
      </c>
      <c r="AJ113" s="2" t="s">
        <v>841</v>
      </c>
      <c r="AK113">
        <v>16938</v>
      </c>
    </row>
    <row r="114" spans="1:37" ht="15" thickBot="1" x14ac:dyDescent="0.35">
      <c r="A114">
        <v>91001078</v>
      </c>
      <c r="B114" t="s">
        <v>113</v>
      </c>
      <c r="C114">
        <f>VLOOKUP(A114,[1]Munka1!$F$2:$K$130,6,0)</f>
        <v>25</v>
      </c>
      <c r="D114">
        <v>3000000</v>
      </c>
      <c r="E114">
        <f>VLOOKUP(A114,[2]Munka1!$H$2:$W$130,16,0)</f>
        <v>27100800</v>
      </c>
      <c r="F114">
        <f t="shared" si="17"/>
        <v>17500000</v>
      </c>
      <c r="G114">
        <f t="shared" si="18"/>
        <v>18500000</v>
      </c>
      <c r="H114">
        <f t="shared" si="19"/>
        <v>2087500</v>
      </c>
      <c r="I114">
        <f t="shared" si="20"/>
        <v>14314.864864864612</v>
      </c>
      <c r="J114">
        <f t="shared" si="13"/>
        <v>13</v>
      </c>
      <c r="P114">
        <v>12000</v>
      </c>
      <c r="Q114">
        <v>0</v>
      </c>
      <c r="T114">
        <v>70097242</v>
      </c>
      <c r="U114" t="s">
        <v>246</v>
      </c>
      <c r="V114" t="s">
        <v>293</v>
      </c>
      <c r="W114">
        <v>21000</v>
      </c>
      <c r="X114">
        <v>70046567</v>
      </c>
      <c r="Y114" t="s">
        <v>462</v>
      </c>
      <c r="Z114" s="1">
        <v>0</v>
      </c>
      <c r="AA114">
        <v>0</v>
      </c>
      <c r="AB114">
        <v>70032520</v>
      </c>
      <c r="AC114" t="s">
        <v>738</v>
      </c>
      <c r="AD114" t="s">
        <v>618</v>
      </c>
      <c r="AF114">
        <v>6000</v>
      </c>
      <c r="AH114" s="3">
        <v>70092189</v>
      </c>
      <c r="AI114" s="2" t="s">
        <v>90</v>
      </c>
      <c r="AJ114" s="2" t="s">
        <v>841</v>
      </c>
      <c r="AK114">
        <v>16938</v>
      </c>
    </row>
    <row r="115" spans="1:37" ht="15" thickBot="1" x14ac:dyDescent="0.35">
      <c r="A115">
        <v>91004434</v>
      </c>
      <c r="B115" t="s">
        <v>114</v>
      </c>
      <c r="C115">
        <f>VLOOKUP(A115,[1]Munka1!$F$2:$K$130,6,0)</f>
        <v>24</v>
      </c>
      <c r="D115">
        <v>120000</v>
      </c>
      <c r="E115">
        <f>VLOOKUP(A115,[2]Munka1!$H$2:$W$130,16,0)</f>
        <v>71139.600000000006</v>
      </c>
      <c r="F115">
        <f t="shared" si="17"/>
        <v>160000</v>
      </c>
      <c r="G115">
        <f t="shared" si="18"/>
        <v>100000</v>
      </c>
      <c r="H115">
        <f t="shared" si="19"/>
        <v>192500</v>
      </c>
      <c r="I115">
        <f t="shared" si="20"/>
        <v>12337.048648648648</v>
      </c>
      <c r="J115">
        <f t="shared" si="13"/>
        <v>13</v>
      </c>
      <c r="P115">
        <v>35000</v>
      </c>
      <c r="Q115">
        <v>12000</v>
      </c>
      <c r="T115">
        <v>70031727</v>
      </c>
      <c r="U115" t="s">
        <v>247</v>
      </c>
      <c r="V115" t="s">
        <v>339</v>
      </c>
      <c r="W115">
        <v>1900000</v>
      </c>
      <c r="X115">
        <v>70093800</v>
      </c>
      <c r="Y115" t="s">
        <v>463</v>
      </c>
      <c r="Z115" t="s">
        <v>533</v>
      </c>
      <c r="AA115">
        <v>32500000</v>
      </c>
      <c r="AB115">
        <v>70093029</v>
      </c>
      <c r="AC115" t="s">
        <v>739</v>
      </c>
      <c r="AD115" t="s">
        <v>619</v>
      </c>
      <c r="AF115">
        <v>23500</v>
      </c>
      <c r="AH115" s="3">
        <v>70078958</v>
      </c>
      <c r="AI115" s="2" t="s">
        <v>81</v>
      </c>
      <c r="AJ115" s="2" t="s">
        <v>842</v>
      </c>
      <c r="AK115">
        <v>16655.7</v>
      </c>
    </row>
    <row r="116" spans="1:37" ht="15" thickBot="1" x14ac:dyDescent="0.35">
      <c r="A116">
        <v>91017837</v>
      </c>
      <c r="B116" t="s">
        <v>115</v>
      </c>
      <c r="C116">
        <f>VLOOKUP(A116,[1]Munka1!$F$2:$K$130,6,0)</f>
        <v>26</v>
      </c>
      <c r="D116">
        <v>250000</v>
      </c>
      <c r="E116">
        <f>VLOOKUP(A116,[2]Munka1!$H$2:$W$130,16,0)</f>
        <v>621060</v>
      </c>
      <c r="F116">
        <f t="shared" si="17"/>
        <v>450000</v>
      </c>
      <c r="G116">
        <f t="shared" si="18"/>
        <v>525000</v>
      </c>
      <c r="H116">
        <f t="shared" si="19"/>
        <v>5687500</v>
      </c>
      <c r="I116">
        <f t="shared" si="20"/>
        <v>813219.7297297297</v>
      </c>
      <c r="J116">
        <f t="shared" si="13"/>
        <v>7</v>
      </c>
      <c r="P116">
        <v>18000</v>
      </c>
      <c r="Q116">
        <v>0</v>
      </c>
      <c r="T116">
        <v>70024090</v>
      </c>
      <c r="U116" t="s">
        <v>248</v>
      </c>
      <c r="V116" t="s">
        <v>300</v>
      </c>
      <c r="W116">
        <v>99000</v>
      </c>
      <c r="X116">
        <v>70080426</v>
      </c>
      <c r="Y116" t="s">
        <v>464</v>
      </c>
      <c r="Z116" t="s">
        <v>275</v>
      </c>
      <c r="AA116">
        <v>650000</v>
      </c>
      <c r="AB116">
        <v>70052902</v>
      </c>
      <c r="AC116" t="s">
        <v>740</v>
      </c>
      <c r="AD116" t="s">
        <v>620</v>
      </c>
      <c r="AF116">
        <v>9000</v>
      </c>
      <c r="AH116" s="3">
        <v>860354</v>
      </c>
      <c r="AI116" s="2" t="s">
        <v>111</v>
      </c>
      <c r="AJ116" s="2" t="s">
        <v>843</v>
      </c>
      <c r="AK116">
        <v>15526.5</v>
      </c>
    </row>
    <row r="117" spans="1:37" ht="15" thickBot="1" x14ac:dyDescent="0.35">
      <c r="A117">
        <v>91100534</v>
      </c>
      <c r="B117" t="s">
        <v>116</v>
      </c>
      <c r="C117">
        <f>VLOOKUP(A117,[1]Munka1!$F$2:$K$130,6,0)</f>
        <v>21</v>
      </c>
      <c r="D117">
        <v>2900000</v>
      </c>
      <c r="E117">
        <f>VLOOKUP(A117,[2]Munka1!$H$2:$W$130,16,0)</f>
        <v>4065120</v>
      </c>
      <c r="F117">
        <f t="shared" si="17"/>
        <v>7750000</v>
      </c>
      <c r="G117">
        <f t="shared" si="18"/>
        <v>5750000</v>
      </c>
      <c r="H117">
        <f t="shared" si="19"/>
        <v>3675000</v>
      </c>
      <c r="I117">
        <f t="shared" si="20"/>
        <v>348844.86486486485</v>
      </c>
      <c r="J117">
        <f t="shared" si="13"/>
        <v>7</v>
      </c>
      <c r="K117">
        <f t="shared" ref="K117:K118" si="22">H117-D117</f>
        <v>775000</v>
      </c>
      <c r="P117" s="1">
        <v>0</v>
      </c>
      <c r="Q117">
        <v>0</v>
      </c>
      <c r="T117">
        <v>70007251</v>
      </c>
      <c r="U117" t="s">
        <v>249</v>
      </c>
      <c r="V117" t="s">
        <v>343</v>
      </c>
      <c r="W117">
        <v>15000</v>
      </c>
      <c r="X117">
        <v>5004690</v>
      </c>
      <c r="Y117" t="s">
        <v>465</v>
      </c>
      <c r="Z117" t="s">
        <v>290</v>
      </c>
      <c r="AA117">
        <v>550000</v>
      </c>
      <c r="AB117">
        <v>29040319</v>
      </c>
      <c r="AC117" t="s">
        <v>741</v>
      </c>
      <c r="AD117" s="1">
        <v>0</v>
      </c>
      <c r="AF117">
        <v>0</v>
      </c>
      <c r="AH117" s="3">
        <v>70046567</v>
      </c>
      <c r="AI117" s="2" t="s">
        <v>54</v>
      </c>
      <c r="AJ117" s="2" t="s">
        <v>844</v>
      </c>
      <c r="AK117">
        <v>14679.6</v>
      </c>
    </row>
    <row r="118" spans="1:37" ht="15" thickBot="1" x14ac:dyDescent="0.35">
      <c r="A118">
        <v>91104583</v>
      </c>
      <c r="B118" t="s">
        <v>117</v>
      </c>
      <c r="C118">
        <f>VLOOKUP(A118,[1]Munka1!$F$2:$K$130,6,0)</f>
        <v>22</v>
      </c>
      <c r="D118">
        <v>8000000</v>
      </c>
      <c r="E118">
        <f>VLOOKUP(A118,[2]Munka1!$H$2:$W$130,16,0)</f>
        <v>20325600</v>
      </c>
      <c r="F118">
        <f t="shared" si="17"/>
        <v>22000000</v>
      </c>
      <c r="G118">
        <f t="shared" si="18"/>
        <v>18250000</v>
      </c>
      <c r="H118">
        <f t="shared" si="19"/>
        <v>20750000</v>
      </c>
      <c r="I118">
        <f t="shared" si="20"/>
        <v>2249291.8918918916</v>
      </c>
      <c r="J118">
        <f t="shared" si="13"/>
        <v>4</v>
      </c>
      <c r="K118">
        <f t="shared" si="22"/>
        <v>12750000</v>
      </c>
      <c r="P118">
        <v>20000</v>
      </c>
      <c r="Q118">
        <v>7000</v>
      </c>
      <c r="T118">
        <v>70024480</v>
      </c>
      <c r="U118" t="s">
        <v>250</v>
      </c>
      <c r="V118" t="s">
        <v>267</v>
      </c>
      <c r="W118">
        <v>275000</v>
      </c>
      <c r="X118">
        <v>91104583</v>
      </c>
      <c r="Y118" t="s">
        <v>137</v>
      </c>
      <c r="Z118" t="s">
        <v>534</v>
      </c>
      <c r="AA118">
        <v>18250000</v>
      </c>
      <c r="AB118">
        <v>70092189</v>
      </c>
      <c r="AC118" t="s">
        <v>742</v>
      </c>
      <c r="AD118" t="s">
        <v>621</v>
      </c>
      <c r="AF118">
        <v>13500</v>
      </c>
      <c r="AH118" s="3">
        <v>70088391</v>
      </c>
      <c r="AI118" s="2" t="s">
        <v>87</v>
      </c>
      <c r="AJ118" s="2" t="s">
        <v>845</v>
      </c>
      <c r="AK118">
        <v>13268.1</v>
      </c>
    </row>
    <row r="119" spans="1:37" ht="15" thickBot="1" x14ac:dyDescent="0.35">
      <c r="A119">
        <v>91104803</v>
      </c>
      <c r="B119" t="s">
        <v>118</v>
      </c>
      <c r="C119">
        <f>VLOOKUP(A119,[1]Munka1!$F$2:$K$130,6,0)</f>
        <v>22</v>
      </c>
      <c r="D119">
        <v>325000</v>
      </c>
      <c r="E119">
        <f>VLOOKUP(A119,[2]Munka1!$H$2:$W$130,16,0)</f>
        <v>423450</v>
      </c>
      <c r="F119">
        <f t="shared" si="17"/>
        <v>275000</v>
      </c>
      <c r="G119">
        <f t="shared" si="18"/>
        <v>92000</v>
      </c>
      <c r="H119">
        <f t="shared" si="19"/>
        <v>55000</v>
      </c>
      <c r="I119">
        <f t="shared" si="20"/>
        <v>-65024.32432432432</v>
      </c>
      <c r="J119">
        <f t="shared" si="13"/>
        <v>14</v>
      </c>
      <c r="P119">
        <v>22000</v>
      </c>
      <c r="Q119">
        <v>2000</v>
      </c>
      <c r="T119">
        <v>860354</v>
      </c>
      <c r="U119" t="s">
        <v>251</v>
      </c>
      <c r="V119" t="s">
        <v>302</v>
      </c>
      <c r="W119">
        <v>24500</v>
      </c>
      <c r="X119">
        <v>70097248</v>
      </c>
      <c r="Y119" t="s">
        <v>136</v>
      </c>
      <c r="Z119" t="s">
        <v>535</v>
      </c>
      <c r="AA119">
        <v>10250000</v>
      </c>
      <c r="AB119">
        <v>27109811</v>
      </c>
      <c r="AC119" t="s">
        <v>743</v>
      </c>
      <c r="AD119" t="s">
        <v>622</v>
      </c>
      <c r="AF119">
        <v>12000</v>
      </c>
      <c r="AH119" s="3">
        <v>70024335</v>
      </c>
      <c r="AI119" s="2" t="s">
        <v>40</v>
      </c>
      <c r="AJ119" s="2" t="s">
        <v>846</v>
      </c>
      <c r="AK119">
        <v>11856.6</v>
      </c>
    </row>
    <row r="120" spans="1:37" ht="15" thickBot="1" x14ac:dyDescent="0.35">
      <c r="A120">
        <v>91107170</v>
      </c>
      <c r="B120" t="s">
        <v>119</v>
      </c>
      <c r="C120">
        <f>VLOOKUP(A120,[1]Munka1!$F$2:$K$130,6,0)</f>
        <v>24</v>
      </c>
      <c r="D120">
        <v>2900000</v>
      </c>
      <c r="E120">
        <f>VLOOKUP(A120,[2]Munka1!$H$2:$W$130,16,0)</f>
        <v>4290960</v>
      </c>
      <c r="F120">
        <f t="shared" si="17"/>
        <v>2700000</v>
      </c>
      <c r="G120">
        <f t="shared" si="18"/>
        <v>1200000</v>
      </c>
      <c r="H120">
        <f t="shared" si="19"/>
        <v>1487500</v>
      </c>
      <c r="I120">
        <f t="shared" si="20"/>
        <v>-425693.78378378379</v>
      </c>
      <c r="J120">
        <f t="shared" si="13"/>
        <v>14</v>
      </c>
      <c r="P120" s="1">
        <v>0</v>
      </c>
      <c r="Q120">
        <v>0</v>
      </c>
      <c r="T120">
        <v>70091317</v>
      </c>
      <c r="U120" t="s">
        <v>252</v>
      </c>
      <c r="V120" t="s">
        <v>344</v>
      </c>
      <c r="W120">
        <v>56000</v>
      </c>
      <c r="X120">
        <v>91100534</v>
      </c>
      <c r="Y120" t="s">
        <v>134</v>
      </c>
      <c r="Z120" t="s">
        <v>282</v>
      </c>
      <c r="AA120">
        <v>5750000</v>
      </c>
      <c r="AB120">
        <v>70022583</v>
      </c>
      <c r="AC120" t="s">
        <v>744</v>
      </c>
      <c r="AD120" s="1">
        <v>0</v>
      </c>
      <c r="AF120">
        <v>0</v>
      </c>
      <c r="AH120" s="3">
        <v>70103402</v>
      </c>
      <c r="AI120" s="2" t="s">
        <v>103</v>
      </c>
      <c r="AJ120" s="2" t="s">
        <v>847</v>
      </c>
      <c r="AK120">
        <v>10162.799999999999</v>
      </c>
    </row>
    <row r="121" spans="1:37" ht="15" thickBot="1" x14ac:dyDescent="0.35">
      <c r="A121">
        <v>91107556</v>
      </c>
      <c r="B121" t="s">
        <v>120</v>
      </c>
      <c r="C121">
        <f>VLOOKUP(A121,[1]Munka1!$F$2:$K$130,6,0)</f>
        <v>22</v>
      </c>
      <c r="D121">
        <v>68000</v>
      </c>
      <c r="E121">
        <f>VLOOKUP(A121,[2]Munka1!$H$2:$W$130,16,0)</f>
        <v>74527.199999999997</v>
      </c>
      <c r="F121">
        <f t="shared" si="17"/>
        <v>475000</v>
      </c>
      <c r="G121">
        <f t="shared" si="18"/>
        <v>600000</v>
      </c>
      <c r="H121">
        <f t="shared" si="19"/>
        <v>357500</v>
      </c>
      <c r="I121">
        <f t="shared" si="20"/>
        <v>91316.097297297296</v>
      </c>
      <c r="J121">
        <f t="shared" si="13"/>
        <v>9</v>
      </c>
      <c r="K121">
        <f t="shared" ref="K121:K123" si="23">H121-D121</f>
        <v>289500</v>
      </c>
      <c r="P121" s="1">
        <v>0</v>
      </c>
      <c r="Q121">
        <v>0</v>
      </c>
      <c r="T121">
        <v>8480767</v>
      </c>
      <c r="U121" t="s">
        <v>253</v>
      </c>
      <c r="V121" t="s">
        <v>345</v>
      </c>
      <c r="W121">
        <v>28000</v>
      </c>
      <c r="X121">
        <v>70087488</v>
      </c>
      <c r="Y121" t="s">
        <v>145</v>
      </c>
      <c r="Z121" t="s">
        <v>536</v>
      </c>
      <c r="AA121">
        <v>5500000</v>
      </c>
      <c r="AB121">
        <v>70046567</v>
      </c>
      <c r="AC121" t="s">
        <v>745</v>
      </c>
      <c r="AD121" s="1">
        <v>0</v>
      </c>
      <c r="AF121">
        <v>0</v>
      </c>
      <c r="AH121" s="3">
        <v>70063544</v>
      </c>
      <c r="AI121" s="2" t="s">
        <v>857</v>
      </c>
      <c r="AJ121" s="2" t="s">
        <v>848</v>
      </c>
      <c r="AK121">
        <v>6210.5999999999995</v>
      </c>
    </row>
    <row r="122" spans="1:37" ht="15" thickBot="1" x14ac:dyDescent="0.35">
      <c r="A122">
        <v>91121536</v>
      </c>
      <c r="B122" t="s">
        <v>121</v>
      </c>
      <c r="C122">
        <f>VLOOKUP(A122,[1]Munka1!$F$2:$K$130,6,0)</f>
        <v>22</v>
      </c>
      <c r="D122">
        <v>3200000</v>
      </c>
      <c r="E122">
        <f>VLOOKUP(A122,[2]Munka1!$H$2:$W$130,16,0)</f>
        <v>4065120</v>
      </c>
      <c r="F122">
        <f t="shared" si="17"/>
        <v>2700000</v>
      </c>
      <c r="G122">
        <f t="shared" si="18"/>
        <v>475000</v>
      </c>
      <c r="H122">
        <f t="shared" si="19"/>
        <v>6500000</v>
      </c>
      <c r="I122">
        <f t="shared" si="20"/>
        <v>216074.59459459459</v>
      </c>
      <c r="J122">
        <f t="shared" si="13"/>
        <v>7</v>
      </c>
      <c r="K122">
        <f t="shared" si="23"/>
        <v>3300000</v>
      </c>
      <c r="P122">
        <v>23000000</v>
      </c>
      <c r="Q122">
        <v>18500000</v>
      </c>
      <c r="T122">
        <v>70008159</v>
      </c>
      <c r="U122" t="s">
        <v>254</v>
      </c>
      <c r="V122" t="s">
        <v>346</v>
      </c>
      <c r="W122">
        <v>325000</v>
      </c>
      <c r="X122">
        <v>91000354</v>
      </c>
      <c r="Y122" t="s">
        <v>144</v>
      </c>
      <c r="Z122" t="s">
        <v>537</v>
      </c>
      <c r="AA122">
        <v>5000000</v>
      </c>
      <c r="AB122">
        <v>91104583</v>
      </c>
      <c r="AC122" t="s">
        <v>746</v>
      </c>
      <c r="AD122" t="s">
        <v>623</v>
      </c>
      <c r="AF122">
        <v>20750000</v>
      </c>
      <c r="AH122" s="3">
        <v>70042261</v>
      </c>
      <c r="AI122" s="2" t="s">
        <v>51</v>
      </c>
      <c r="AJ122" s="2" t="s">
        <v>849</v>
      </c>
      <c r="AK122">
        <v>3048.84</v>
      </c>
    </row>
    <row r="123" spans="1:37" ht="15" thickBot="1" x14ac:dyDescent="0.35">
      <c r="A123">
        <v>91126197</v>
      </c>
      <c r="B123" t="s">
        <v>122</v>
      </c>
      <c r="C123">
        <f>VLOOKUP(A123,[1]Munka1!$F$2:$K$130,6,0)</f>
        <v>22</v>
      </c>
      <c r="D123">
        <v>100000</v>
      </c>
      <c r="E123">
        <f>VLOOKUP(A123,[2]Munka1!$H$2:$W$130,16,0)</f>
        <v>395220</v>
      </c>
      <c r="F123">
        <f t="shared" si="17"/>
        <v>800000</v>
      </c>
      <c r="G123">
        <f t="shared" si="18"/>
        <v>1200000</v>
      </c>
      <c r="H123">
        <f t="shared" si="19"/>
        <v>1250000</v>
      </c>
      <c r="I123">
        <f t="shared" si="20"/>
        <v>253636.75675675675</v>
      </c>
      <c r="J123">
        <f t="shared" si="13"/>
        <v>6</v>
      </c>
      <c r="K123">
        <f t="shared" si="23"/>
        <v>1150000</v>
      </c>
      <c r="P123">
        <v>5800000</v>
      </c>
      <c r="Q123">
        <v>600000</v>
      </c>
      <c r="T123">
        <v>470884</v>
      </c>
      <c r="U123" t="s">
        <v>255</v>
      </c>
      <c r="V123" t="s">
        <v>305</v>
      </c>
      <c r="W123">
        <v>2200000</v>
      </c>
      <c r="X123">
        <v>91126197</v>
      </c>
      <c r="Y123" t="s">
        <v>135</v>
      </c>
      <c r="Z123" t="s">
        <v>287</v>
      </c>
      <c r="AA123">
        <v>1200000</v>
      </c>
      <c r="AB123">
        <v>91000354</v>
      </c>
      <c r="AC123" t="s">
        <v>747</v>
      </c>
      <c r="AD123" t="s">
        <v>624</v>
      </c>
      <c r="AF123">
        <v>3200000</v>
      </c>
      <c r="AH123" s="3">
        <v>29040319</v>
      </c>
      <c r="AI123" s="2" t="s">
        <v>5</v>
      </c>
      <c r="AJ123" s="2">
        <v>25</v>
      </c>
      <c r="AK123">
        <v>0</v>
      </c>
    </row>
    <row r="124" spans="1:37" ht="15" thickBot="1" x14ac:dyDescent="0.35">
      <c r="A124">
        <v>91175035</v>
      </c>
      <c r="B124" t="s">
        <v>123</v>
      </c>
      <c r="C124">
        <f>VLOOKUP(A124,[1]Munka1!$F$2:$K$130,6,0)</f>
        <v>24</v>
      </c>
      <c r="D124">
        <v>28500</v>
      </c>
      <c r="E124">
        <f>VLOOKUP(A124,[2]Munka1!$H$2:$W$130,16,0)</f>
        <v>20890.2</v>
      </c>
      <c r="F124">
        <f t="shared" si="17"/>
        <v>24500</v>
      </c>
      <c r="G124">
        <f t="shared" si="18"/>
        <v>9250</v>
      </c>
      <c r="H124">
        <f t="shared" si="19"/>
        <v>6500</v>
      </c>
      <c r="I124">
        <f t="shared" si="20"/>
        <v>-4473.7945945945949</v>
      </c>
      <c r="J124">
        <f t="shared" si="13"/>
        <v>8</v>
      </c>
      <c r="P124">
        <v>1700000</v>
      </c>
      <c r="Q124">
        <v>800000</v>
      </c>
      <c r="T124">
        <v>70052880</v>
      </c>
      <c r="U124" t="s">
        <v>256</v>
      </c>
      <c r="V124" t="s">
        <v>310</v>
      </c>
      <c r="W124">
        <v>140000</v>
      </c>
      <c r="X124">
        <v>470884</v>
      </c>
      <c r="Y124" t="s">
        <v>466</v>
      </c>
      <c r="Z124" t="s">
        <v>480</v>
      </c>
      <c r="AA124">
        <v>925000</v>
      </c>
      <c r="AB124">
        <v>91126197</v>
      </c>
      <c r="AC124" t="s">
        <v>748</v>
      </c>
      <c r="AD124" t="s">
        <v>625</v>
      </c>
      <c r="AF124">
        <v>1250000</v>
      </c>
      <c r="AH124" s="3">
        <v>70007245</v>
      </c>
      <c r="AI124" s="2" t="s">
        <v>31</v>
      </c>
      <c r="AJ124" s="2">
        <v>0</v>
      </c>
      <c r="AK124">
        <v>0</v>
      </c>
    </row>
    <row r="125" spans="1:37" ht="15" thickBot="1" x14ac:dyDescent="0.35">
      <c r="A125">
        <v>92014216</v>
      </c>
      <c r="B125" t="s">
        <v>124</v>
      </c>
      <c r="C125">
        <f>VLOOKUP(A125,[1]Munka1!$F$2:$K$130,6,0)</f>
        <v>25</v>
      </c>
      <c r="D125">
        <v>165000</v>
      </c>
      <c r="E125">
        <f>VLOOKUP(A125,[2]Munka1!$H$2:$W$130,16,0)</f>
        <v>705750</v>
      </c>
      <c r="F125">
        <f t="shared" si="17"/>
        <v>1400000</v>
      </c>
      <c r="G125">
        <f t="shared" si="18"/>
        <v>800000</v>
      </c>
      <c r="H125">
        <f t="shared" si="19"/>
        <v>7575000</v>
      </c>
      <c r="I125">
        <f t="shared" si="20"/>
        <v>1140432.4324324324</v>
      </c>
      <c r="J125">
        <f t="shared" si="13"/>
        <v>5</v>
      </c>
      <c r="P125">
        <v>0</v>
      </c>
      <c r="Q125">
        <v>0</v>
      </c>
      <c r="T125">
        <v>91017837</v>
      </c>
      <c r="U125" t="s">
        <v>257</v>
      </c>
      <c r="V125" t="s">
        <v>314</v>
      </c>
      <c r="W125">
        <v>450000</v>
      </c>
      <c r="X125">
        <v>70065895</v>
      </c>
      <c r="Y125" t="s">
        <v>467</v>
      </c>
      <c r="Z125" t="s">
        <v>311</v>
      </c>
      <c r="AA125">
        <v>600000</v>
      </c>
      <c r="AB125">
        <v>35012153</v>
      </c>
      <c r="AC125" t="s">
        <v>749</v>
      </c>
      <c r="AD125" t="s">
        <v>546</v>
      </c>
      <c r="AF125">
        <v>0</v>
      </c>
      <c r="AH125" s="3">
        <v>70032844</v>
      </c>
      <c r="AI125" s="2" t="s">
        <v>46</v>
      </c>
      <c r="AJ125" s="2">
        <v>0</v>
      </c>
      <c r="AK125">
        <v>0</v>
      </c>
    </row>
    <row r="126" spans="1:37" ht="15" thickBot="1" x14ac:dyDescent="0.35">
      <c r="A126">
        <v>92016697</v>
      </c>
      <c r="B126" t="s">
        <v>125</v>
      </c>
      <c r="C126">
        <f>VLOOKUP(A126,[1]Munka1!$F$2:$K$130,6,0)</f>
        <v>23</v>
      </c>
      <c r="D126">
        <v>19000</v>
      </c>
      <c r="E126">
        <f>VLOOKUP(A126,[2]Munka1!$H$2:$W$130,16,0)</f>
        <v>46297.2</v>
      </c>
      <c r="F126">
        <f t="shared" si="17"/>
        <v>79000</v>
      </c>
      <c r="G126">
        <f t="shared" si="18"/>
        <v>35000</v>
      </c>
      <c r="H126">
        <f t="shared" si="19"/>
        <v>67500</v>
      </c>
      <c r="I126">
        <f t="shared" si="20"/>
        <v>7842.0432432432435</v>
      </c>
      <c r="J126">
        <f t="shared" si="13"/>
        <v>6</v>
      </c>
      <c r="P126">
        <v>100000</v>
      </c>
      <c r="Q126">
        <v>10000</v>
      </c>
      <c r="T126">
        <v>70022583</v>
      </c>
      <c r="U126" t="s">
        <v>258</v>
      </c>
      <c r="V126" t="s">
        <v>281</v>
      </c>
      <c r="W126">
        <v>26000</v>
      </c>
      <c r="X126">
        <v>91121536</v>
      </c>
      <c r="Y126" t="s">
        <v>140</v>
      </c>
      <c r="Z126" t="s">
        <v>292</v>
      </c>
      <c r="AA126">
        <v>475000</v>
      </c>
      <c r="AB126">
        <v>91104803</v>
      </c>
      <c r="AC126" t="s">
        <v>750</v>
      </c>
      <c r="AD126" t="s">
        <v>626</v>
      </c>
      <c r="AF126">
        <v>55000</v>
      </c>
      <c r="AH126" s="3">
        <v>8486035</v>
      </c>
      <c r="AI126" s="2" t="s">
        <v>108</v>
      </c>
      <c r="AJ126" s="2">
        <v>0</v>
      </c>
      <c r="AK126">
        <v>0</v>
      </c>
    </row>
    <row r="127" spans="1:37" ht="15" thickBot="1" x14ac:dyDescent="0.35">
      <c r="A127">
        <v>92017254</v>
      </c>
      <c r="B127" t="s">
        <v>126</v>
      </c>
      <c r="C127">
        <f>VLOOKUP(A127,[1]Munka1!$F$2:$K$130,6,0)</f>
        <v>25</v>
      </c>
      <c r="D127">
        <v>100000</v>
      </c>
      <c r="E127">
        <f>VLOOKUP(A127,[2]Munka1!$H$2:$W$130,16,0)</f>
        <v>129858</v>
      </c>
      <c r="F127">
        <f t="shared" si="17"/>
        <v>625000</v>
      </c>
      <c r="G127">
        <f t="shared" si="18"/>
        <v>525000</v>
      </c>
      <c r="H127">
        <f t="shared" si="19"/>
        <v>9090000</v>
      </c>
      <c r="I127">
        <f t="shared" si="20"/>
        <v>1376291.4594594594</v>
      </c>
      <c r="J127">
        <f t="shared" si="13"/>
        <v>4</v>
      </c>
      <c r="P127">
        <v>350000</v>
      </c>
      <c r="Q127">
        <v>35000</v>
      </c>
      <c r="T127">
        <v>70045971</v>
      </c>
      <c r="U127" t="s">
        <v>259</v>
      </c>
      <c r="V127" t="s">
        <v>347</v>
      </c>
      <c r="W127">
        <v>33500</v>
      </c>
      <c r="X127">
        <v>91004434</v>
      </c>
      <c r="Y127" t="s">
        <v>468</v>
      </c>
      <c r="Z127" t="s">
        <v>313</v>
      </c>
      <c r="AA127">
        <v>100000</v>
      </c>
      <c r="AB127">
        <v>91004434</v>
      </c>
      <c r="AC127" t="s">
        <v>751</v>
      </c>
      <c r="AD127" t="s">
        <v>584</v>
      </c>
      <c r="AF127">
        <v>192500</v>
      </c>
      <c r="AH127" s="3">
        <v>27109811</v>
      </c>
      <c r="AI127" s="2" t="s">
        <v>858</v>
      </c>
      <c r="AJ127" s="2">
        <v>0</v>
      </c>
      <c r="AK127">
        <v>0</v>
      </c>
    </row>
    <row r="128" spans="1:37" ht="15" thickBot="1" x14ac:dyDescent="0.35">
      <c r="A128">
        <v>92018032</v>
      </c>
      <c r="B128" t="s">
        <v>127</v>
      </c>
      <c r="C128">
        <f>VLOOKUP(A128,[1]Munka1!$F$2:$K$130,6,0)</f>
        <v>26</v>
      </c>
      <c r="D128">
        <v>175000</v>
      </c>
      <c r="E128">
        <f>VLOOKUP(A128,[2]Munka1!$H$2:$W$130,16,0)</f>
        <v>592830</v>
      </c>
      <c r="F128">
        <f t="shared" si="17"/>
        <v>275000</v>
      </c>
      <c r="G128">
        <f t="shared" si="18"/>
        <v>165000</v>
      </c>
      <c r="H128">
        <f t="shared" si="19"/>
        <v>137000</v>
      </c>
      <c r="I128">
        <f t="shared" si="20"/>
        <v>-27693.513513513513</v>
      </c>
      <c r="J128">
        <f t="shared" si="13"/>
        <v>6</v>
      </c>
      <c r="P128" s="1">
        <v>0</v>
      </c>
      <c r="Q128">
        <v>0</v>
      </c>
      <c r="T128">
        <v>70093800</v>
      </c>
      <c r="U128" t="s">
        <v>260</v>
      </c>
      <c r="V128" t="s">
        <v>348</v>
      </c>
      <c r="W128">
        <v>35000000</v>
      </c>
      <c r="X128">
        <v>91104803</v>
      </c>
      <c r="Y128" t="s">
        <v>139</v>
      </c>
      <c r="Z128" t="s">
        <v>538</v>
      </c>
      <c r="AA128">
        <v>92000</v>
      </c>
      <c r="AB128">
        <v>92025972</v>
      </c>
      <c r="AC128" t="s">
        <v>441</v>
      </c>
      <c r="AD128" s="1">
        <v>0</v>
      </c>
      <c r="AF128">
        <v>0</v>
      </c>
      <c r="AH128" s="3">
        <v>35012153</v>
      </c>
      <c r="AI128" s="2" t="s">
        <v>10</v>
      </c>
      <c r="AJ128" s="2">
        <v>0</v>
      </c>
      <c r="AK128">
        <v>0</v>
      </c>
    </row>
    <row r="129" spans="1:37" ht="15" thickBot="1" x14ac:dyDescent="0.35">
      <c r="A129">
        <v>92025972</v>
      </c>
      <c r="B129" t="s">
        <v>128</v>
      </c>
      <c r="C129">
        <f>VLOOKUP(A129,[1]Munka1!$F$2:$K$130,6,0)</f>
        <v>24</v>
      </c>
      <c r="D129">
        <v>24500</v>
      </c>
      <c r="E129">
        <f>VLOOKUP(A129,[2]Munka1!$H$2:$W$130,16,0)</f>
        <v>25971.599999999999</v>
      </c>
      <c r="F129">
        <f t="shared" si="17"/>
        <v>29500</v>
      </c>
      <c r="G129">
        <f t="shared" si="18"/>
        <v>9750</v>
      </c>
      <c r="H129">
        <f t="shared" si="19"/>
        <v>0</v>
      </c>
      <c r="I129">
        <f t="shared" si="20"/>
        <v>-4849.8162162162162</v>
      </c>
      <c r="J129">
        <f t="shared" si="13"/>
        <v>5</v>
      </c>
      <c r="P129" s="1">
        <v>0</v>
      </c>
      <c r="Q129">
        <v>0</v>
      </c>
      <c r="T129">
        <v>70002711</v>
      </c>
      <c r="U129" t="s">
        <v>261</v>
      </c>
      <c r="V129" t="s">
        <v>301</v>
      </c>
      <c r="W129">
        <v>725000</v>
      </c>
      <c r="X129">
        <v>35012153</v>
      </c>
      <c r="Y129" t="s">
        <v>143</v>
      </c>
      <c r="Z129" t="s">
        <v>505</v>
      </c>
      <c r="AA129">
        <v>38000</v>
      </c>
      <c r="AB129">
        <v>70032844</v>
      </c>
      <c r="AC129" t="s">
        <v>752</v>
      </c>
      <c r="AD129" s="1">
        <v>0</v>
      </c>
      <c r="AF129">
        <v>0</v>
      </c>
      <c r="AH129" s="3">
        <v>70003048</v>
      </c>
      <c r="AI129" s="2" t="s">
        <v>25</v>
      </c>
      <c r="AJ129" s="2" t="s">
        <v>850</v>
      </c>
      <c r="AK129">
        <v>6210600</v>
      </c>
    </row>
    <row r="130" spans="1:37" ht="15" thickBot="1" x14ac:dyDescent="0.35">
      <c r="A130">
        <v>92071861</v>
      </c>
      <c r="B130" t="s">
        <v>129</v>
      </c>
      <c r="C130">
        <f>VLOOKUP(A130,[1]Munka1!$F$2:$K$130,6,0)</f>
        <v>18</v>
      </c>
      <c r="D130">
        <v>2700000</v>
      </c>
      <c r="E130">
        <f>VLOOKUP(A130,[2]Munka1!$H$2:$W$130,16,0)</f>
        <v>3274680</v>
      </c>
      <c r="F130">
        <f t="shared" si="17"/>
        <v>1600000</v>
      </c>
      <c r="G130">
        <f t="shared" si="18"/>
        <v>1700000</v>
      </c>
      <c r="H130">
        <f t="shared" si="19"/>
        <v>4500000</v>
      </c>
      <c r="I130">
        <f t="shared" ref="I130:I161" si="24">SLOPE(D130:H130,$D$1:$H$1)</f>
        <v>140557.83783783784</v>
      </c>
      <c r="J130">
        <f t="shared" si="13"/>
        <v>4</v>
      </c>
      <c r="K130">
        <f>H130-D130</f>
        <v>1800000</v>
      </c>
      <c r="P130">
        <v>0</v>
      </c>
      <c r="Q130">
        <v>0</v>
      </c>
      <c r="T130">
        <v>91001078</v>
      </c>
      <c r="U130" t="s">
        <v>262</v>
      </c>
      <c r="V130" t="s">
        <v>349</v>
      </c>
      <c r="W130">
        <v>17500000</v>
      </c>
      <c r="X130">
        <v>70032844</v>
      </c>
      <c r="Y130" t="s">
        <v>146</v>
      </c>
      <c r="Z130" s="1">
        <v>0</v>
      </c>
      <c r="AA130">
        <v>0</v>
      </c>
      <c r="AB130">
        <v>70003048</v>
      </c>
      <c r="AC130" t="s">
        <v>753</v>
      </c>
      <c r="AD130" t="s">
        <v>546</v>
      </c>
      <c r="AF130">
        <v>0</v>
      </c>
      <c r="AH130" s="3">
        <v>5004690</v>
      </c>
      <c r="AI130" s="2" t="s">
        <v>19</v>
      </c>
      <c r="AJ130" s="2" t="s">
        <v>777</v>
      </c>
      <c r="AK130">
        <v>1242120</v>
      </c>
    </row>
    <row r="132" spans="1:37" x14ac:dyDescent="0.3">
      <c r="B132" s="24" t="s">
        <v>2170</v>
      </c>
      <c r="D132" s="24" t="s">
        <v>2165</v>
      </c>
      <c r="E132" s="25">
        <f>(COUNT(E134:E153)-COUNTIF(E134:E153,0))/(COUNT(E134:E153))</f>
        <v>0.8</v>
      </c>
      <c r="G132" s="24" t="s">
        <v>2166</v>
      </c>
      <c r="H132" s="25">
        <f>(COUNT(H134:H153)-COUNTIF(H134:H153,0))/(COUNT(H134:H153))</f>
        <v>0.7142857142857143</v>
      </c>
      <c r="J132" s="24" t="s">
        <v>2167</v>
      </c>
      <c r="K132" s="25">
        <f>(COUNT(K134:K153)-COUNTIF(K134:K153,0))/(COUNT(K134:K153))</f>
        <v>1</v>
      </c>
      <c r="M132" s="24" t="s">
        <v>2168</v>
      </c>
      <c r="N132" s="25">
        <f>(COUNT(N134:N153)-COUNTIF(N134:N153,0))/(COUNT(N134:N153))</f>
        <v>0.53333333333333333</v>
      </c>
      <c r="P132" s="24" t="s">
        <v>2157</v>
      </c>
      <c r="Q132" s="25">
        <f>(COUNT(Q134:Q153)-COUNTIF(Q134:Q153,0))/(COUNT(Q134:Q153))</f>
        <v>0.76923076923076927</v>
      </c>
    </row>
    <row r="133" spans="1:37" x14ac:dyDescent="0.3">
      <c r="A133" t="s">
        <v>867</v>
      </c>
      <c r="B133" t="s">
        <v>2169</v>
      </c>
      <c r="C133" t="s">
        <v>130</v>
      </c>
      <c r="D133" t="s">
        <v>0</v>
      </c>
      <c r="E133" t="s">
        <v>868</v>
      </c>
      <c r="F133" t="s">
        <v>130</v>
      </c>
      <c r="G133" t="s">
        <v>0</v>
      </c>
      <c r="H133" t="s">
        <v>868</v>
      </c>
      <c r="I133" t="s">
        <v>130</v>
      </c>
      <c r="J133" t="s">
        <v>0</v>
      </c>
      <c r="K133" t="s">
        <v>868</v>
      </c>
      <c r="L133" t="s">
        <v>130</v>
      </c>
      <c r="M133" t="s">
        <v>0</v>
      </c>
      <c r="N133" t="s">
        <v>868</v>
      </c>
      <c r="O133" t="s">
        <v>130</v>
      </c>
      <c r="P133" t="s">
        <v>0</v>
      </c>
      <c r="Q133" t="s">
        <v>868</v>
      </c>
    </row>
    <row r="134" spans="1:37" x14ac:dyDescent="0.3">
      <c r="A134">
        <v>70052880</v>
      </c>
      <c r="B134">
        <v>86263.632432432409</v>
      </c>
      <c r="C134">
        <v>70056719</v>
      </c>
      <c r="D134" t="s">
        <v>65</v>
      </c>
      <c r="E134">
        <f>IFERROR(VLOOKUP(C134,$A$134:$A$161,1,0),0)</f>
        <v>70056719</v>
      </c>
      <c r="F134">
        <v>70062993</v>
      </c>
      <c r="G134" t="s">
        <v>72</v>
      </c>
      <c r="H134">
        <f>IFERROR(VLOOKUP(F134,$A$134:$A$161,1,0),0)</f>
        <v>70062993</v>
      </c>
      <c r="I134">
        <v>70076282</v>
      </c>
      <c r="J134" t="s">
        <v>80</v>
      </c>
      <c r="K134">
        <f>IFERROR(VLOOKUP(I134,$A$134:$A$161,1,0),0)</f>
        <v>70076282</v>
      </c>
      <c r="L134">
        <v>70062993</v>
      </c>
      <c r="M134" t="s">
        <v>72</v>
      </c>
      <c r="N134">
        <f>IFERROR(VLOOKUP(L134,$A$134:$A$161,1,0),0)</f>
        <v>70062993</v>
      </c>
      <c r="O134">
        <v>70062993</v>
      </c>
      <c r="P134" t="s">
        <v>72</v>
      </c>
      <c r="Q134">
        <f>IFERROR(VLOOKUP(O134,$A$134:$A$161,1,0),0)</f>
        <v>70062993</v>
      </c>
    </row>
    <row r="135" spans="1:37" x14ac:dyDescent="0.3">
      <c r="A135">
        <v>70056719</v>
      </c>
      <c r="B135">
        <v>5111.45945945946</v>
      </c>
      <c r="C135">
        <v>70062993</v>
      </c>
      <c r="D135" t="s">
        <v>72</v>
      </c>
      <c r="E135">
        <f t="shared" ref="E135:E153" si="25">IFERROR(VLOOKUP(C135,$A$134:$A$161,1,0),0)</f>
        <v>70062993</v>
      </c>
      <c r="F135">
        <v>70063141</v>
      </c>
      <c r="G135" t="s">
        <v>74</v>
      </c>
      <c r="H135">
        <f t="shared" ref="H135:H147" si="26">IFERROR(VLOOKUP(F135,$A$134:$A$161,1,0),0)</f>
        <v>0</v>
      </c>
      <c r="I135">
        <v>91100534</v>
      </c>
      <c r="J135" t="s">
        <v>116</v>
      </c>
      <c r="K135">
        <f t="shared" ref="K135:K136" si="27">IFERROR(VLOOKUP(I135,$A$134:$A$161,1,0),0)</f>
        <v>91100534</v>
      </c>
      <c r="L135">
        <v>70063128</v>
      </c>
      <c r="M135" t="s">
        <v>73</v>
      </c>
      <c r="N135">
        <f t="shared" ref="N135:N153" si="28">IFERROR(VLOOKUP(L135,$A$134:$A$161,1,0),0)</f>
        <v>0</v>
      </c>
      <c r="O135">
        <v>70065895</v>
      </c>
      <c r="P135" t="s">
        <v>78</v>
      </c>
      <c r="Q135">
        <f t="shared" ref="Q135:Q148" si="29">IFERROR(VLOOKUP(O135,$A$134:$A$161,1,0),0)</f>
        <v>70065895</v>
      </c>
    </row>
    <row r="136" spans="1:37" x14ac:dyDescent="0.3">
      <c r="A136">
        <v>70057965</v>
      </c>
      <c r="B136">
        <v>6609.4162162162147</v>
      </c>
      <c r="C136">
        <v>70063141</v>
      </c>
      <c r="D136" t="s">
        <v>74</v>
      </c>
      <c r="E136">
        <f t="shared" si="25"/>
        <v>0</v>
      </c>
      <c r="F136">
        <v>70065895</v>
      </c>
      <c r="G136" t="s">
        <v>78</v>
      </c>
      <c r="H136">
        <f t="shared" si="26"/>
        <v>70065895</v>
      </c>
      <c r="I136">
        <v>91104583</v>
      </c>
      <c r="J136" t="s">
        <v>117</v>
      </c>
      <c r="K136">
        <f t="shared" si="27"/>
        <v>91104583</v>
      </c>
      <c r="L136">
        <v>70063141</v>
      </c>
      <c r="M136" t="s">
        <v>74</v>
      </c>
      <c r="N136">
        <f t="shared" si="28"/>
        <v>0</v>
      </c>
      <c r="O136">
        <v>70076279</v>
      </c>
      <c r="P136" t="s">
        <v>79</v>
      </c>
      <c r="Q136">
        <f t="shared" si="29"/>
        <v>0</v>
      </c>
    </row>
    <row r="137" spans="1:37" x14ac:dyDescent="0.3">
      <c r="A137">
        <v>70062993</v>
      </c>
      <c r="B137">
        <v>644256.21621621621</v>
      </c>
      <c r="C137">
        <v>70063197</v>
      </c>
      <c r="D137" t="s">
        <v>76</v>
      </c>
      <c r="E137">
        <f t="shared" si="25"/>
        <v>70063197</v>
      </c>
      <c r="F137">
        <v>70076282</v>
      </c>
      <c r="G137" t="s">
        <v>80</v>
      </c>
      <c r="H137">
        <f t="shared" si="26"/>
        <v>70076282</v>
      </c>
      <c r="L137">
        <v>70076279</v>
      </c>
      <c r="M137" t="s">
        <v>79</v>
      </c>
      <c r="N137">
        <f t="shared" si="28"/>
        <v>0</v>
      </c>
      <c r="O137">
        <v>70076282</v>
      </c>
      <c r="P137" t="s">
        <v>80</v>
      </c>
      <c r="Q137">
        <f t="shared" si="29"/>
        <v>70076282</v>
      </c>
    </row>
    <row r="138" spans="1:37" x14ac:dyDescent="0.3">
      <c r="A138">
        <v>70063195</v>
      </c>
      <c r="B138">
        <v>210731.35135135133</v>
      </c>
      <c r="C138">
        <v>70065895</v>
      </c>
      <c r="D138" t="s">
        <v>78</v>
      </c>
      <c r="E138">
        <f t="shared" si="25"/>
        <v>70065895</v>
      </c>
      <c r="F138">
        <v>70085928</v>
      </c>
      <c r="G138" t="s">
        <v>84</v>
      </c>
      <c r="H138">
        <f t="shared" si="26"/>
        <v>70085928</v>
      </c>
      <c r="L138">
        <v>70076282</v>
      </c>
      <c r="M138" t="s">
        <v>80</v>
      </c>
      <c r="N138">
        <f t="shared" si="28"/>
        <v>70076282</v>
      </c>
      <c r="O138">
        <v>70080329</v>
      </c>
      <c r="P138" t="s">
        <v>82</v>
      </c>
      <c r="Q138">
        <f t="shared" si="29"/>
        <v>0</v>
      </c>
    </row>
    <row r="139" spans="1:37" x14ac:dyDescent="0.3">
      <c r="A139">
        <v>70063197</v>
      </c>
      <c r="B139">
        <v>224815.02702702701</v>
      </c>
      <c r="C139">
        <v>70076282</v>
      </c>
      <c r="D139" t="s">
        <v>80</v>
      </c>
      <c r="E139">
        <f t="shared" si="25"/>
        <v>70076282</v>
      </c>
      <c r="F139">
        <v>70087488</v>
      </c>
      <c r="G139" t="s">
        <v>85</v>
      </c>
      <c r="H139">
        <f t="shared" si="26"/>
        <v>0</v>
      </c>
      <c r="L139">
        <v>70080329</v>
      </c>
      <c r="M139" t="s">
        <v>82</v>
      </c>
      <c r="N139">
        <f t="shared" si="28"/>
        <v>0</v>
      </c>
      <c r="O139">
        <v>70085928</v>
      </c>
      <c r="P139" t="s">
        <v>84</v>
      </c>
      <c r="Q139">
        <f t="shared" si="29"/>
        <v>70085928</v>
      </c>
    </row>
    <row r="140" spans="1:37" x14ac:dyDescent="0.3">
      <c r="A140">
        <v>70065895</v>
      </c>
      <c r="B140">
        <v>54610.054054054068</v>
      </c>
      <c r="C140">
        <v>70085928</v>
      </c>
      <c r="D140" t="s">
        <v>84</v>
      </c>
      <c r="E140">
        <f t="shared" si="25"/>
        <v>70085928</v>
      </c>
      <c r="F140">
        <v>70092189</v>
      </c>
      <c r="G140" t="s">
        <v>90</v>
      </c>
      <c r="H140">
        <f t="shared" si="26"/>
        <v>0</v>
      </c>
      <c r="L140">
        <v>70085928</v>
      </c>
      <c r="M140" t="s">
        <v>84</v>
      </c>
      <c r="N140">
        <f t="shared" si="28"/>
        <v>70085928</v>
      </c>
      <c r="O140">
        <v>70087488</v>
      </c>
      <c r="P140" t="s">
        <v>85</v>
      </c>
      <c r="Q140">
        <f t="shared" si="29"/>
        <v>0</v>
      </c>
    </row>
    <row r="141" spans="1:37" x14ac:dyDescent="0.3">
      <c r="A141">
        <v>70076282</v>
      </c>
      <c r="B141">
        <v>1160561.0810810809</v>
      </c>
      <c r="C141">
        <v>70087488</v>
      </c>
      <c r="D141" t="s">
        <v>85</v>
      </c>
      <c r="E141">
        <f t="shared" si="25"/>
        <v>0</v>
      </c>
      <c r="F141">
        <v>70092388</v>
      </c>
      <c r="G141" t="s">
        <v>91</v>
      </c>
      <c r="H141">
        <f t="shared" si="26"/>
        <v>70092388</v>
      </c>
      <c r="L141">
        <v>70087488</v>
      </c>
      <c r="M141" t="s">
        <v>85</v>
      </c>
      <c r="N141">
        <f t="shared" si="28"/>
        <v>0</v>
      </c>
      <c r="O141">
        <v>70093800</v>
      </c>
      <c r="P141" t="s">
        <v>93</v>
      </c>
      <c r="Q141">
        <f t="shared" si="29"/>
        <v>70093800</v>
      </c>
    </row>
    <row r="142" spans="1:37" x14ac:dyDescent="0.3">
      <c r="A142">
        <v>70085928</v>
      </c>
      <c r="B142">
        <v>1399614.054054054</v>
      </c>
      <c r="C142">
        <v>70091317</v>
      </c>
      <c r="D142" t="s">
        <v>89</v>
      </c>
      <c r="E142">
        <f t="shared" si="25"/>
        <v>70091317</v>
      </c>
      <c r="F142">
        <v>70093800</v>
      </c>
      <c r="G142" t="s">
        <v>93</v>
      </c>
      <c r="H142">
        <f t="shared" si="26"/>
        <v>70093800</v>
      </c>
      <c r="L142">
        <v>70092189</v>
      </c>
      <c r="M142" t="s">
        <v>90</v>
      </c>
      <c r="N142">
        <f t="shared" si="28"/>
        <v>0</v>
      </c>
      <c r="O142">
        <v>91100534</v>
      </c>
      <c r="P142" t="s">
        <v>116</v>
      </c>
      <c r="Q142">
        <f t="shared" si="29"/>
        <v>91100534</v>
      </c>
    </row>
    <row r="143" spans="1:37" x14ac:dyDescent="0.3">
      <c r="A143">
        <v>70088391</v>
      </c>
      <c r="B143">
        <v>37066.589189189181</v>
      </c>
      <c r="C143">
        <v>70092189</v>
      </c>
      <c r="D143" t="s">
        <v>90</v>
      </c>
      <c r="E143">
        <f t="shared" si="25"/>
        <v>0</v>
      </c>
      <c r="F143">
        <v>91100534</v>
      </c>
      <c r="G143" t="s">
        <v>116</v>
      </c>
      <c r="H143">
        <f t="shared" si="26"/>
        <v>91100534</v>
      </c>
      <c r="L143">
        <v>70093800</v>
      </c>
      <c r="M143" t="s">
        <v>93</v>
      </c>
      <c r="N143">
        <f t="shared" si="28"/>
        <v>70093800</v>
      </c>
      <c r="O143">
        <v>91104583</v>
      </c>
      <c r="P143" t="s">
        <v>117</v>
      </c>
      <c r="Q143">
        <f t="shared" si="29"/>
        <v>91104583</v>
      </c>
    </row>
    <row r="144" spans="1:37" x14ac:dyDescent="0.3">
      <c r="A144">
        <v>70091317</v>
      </c>
      <c r="B144">
        <v>13352.972972972972</v>
      </c>
      <c r="C144">
        <v>70092388</v>
      </c>
      <c r="D144" t="s">
        <v>91</v>
      </c>
      <c r="E144">
        <f t="shared" si="25"/>
        <v>70092388</v>
      </c>
      <c r="F144">
        <v>91104583</v>
      </c>
      <c r="G144" t="s">
        <v>117</v>
      </c>
      <c r="H144">
        <f t="shared" si="26"/>
        <v>91104583</v>
      </c>
      <c r="L144">
        <v>70096907</v>
      </c>
      <c r="M144" t="s">
        <v>95</v>
      </c>
      <c r="N144">
        <f t="shared" si="28"/>
        <v>0</v>
      </c>
      <c r="O144">
        <v>91121536</v>
      </c>
      <c r="P144" t="s">
        <v>121</v>
      </c>
      <c r="Q144">
        <f t="shared" si="29"/>
        <v>91121536</v>
      </c>
    </row>
    <row r="145" spans="1:17" x14ac:dyDescent="0.3">
      <c r="A145">
        <v>70092388</v>
      </c>
      <c r="B145">
        <v>371851.6216216216</v>
      </c>
      <c r="C145">
        <v>70093800</v>
      </c>
      <c r="D145" t="s">
        <v>93</v>
      </c>
      <c r="E145">
        <f t="shared" si="25"/>
        <v>70093800</v>
      </c>
      <c r="F145">
        <v>91104803</v>
      </c>
      <c r="G145" t="s">
        <v>118</v>
      </c>
      <c r="H145">
        <f t="shared" si="26"/>
        <v>0</v>
      </c>
      <c r="L145">
        <v>91100534</v>
      </c>
      <c r="M145" t="s">
        <v>116</v>
      </c>
      <c r="N145">
        <f t="shared" si="28"/>
        <v>91100534</v>
      </c>
      <c r="O145">
        <v>91126197</v>
      </c>
      <c r="P145" t="s">
        <v>122</v>
      </c>
      <c r="Q145">
        <f t="shared" si="29"/>
        <v>91126197</v>
      </c>
    </row>
    <row r="146" spans="1:17" x14ac:dyDescent="0.3">
      <c r="A146">
        <v>70093800</v>
      </c>
      <c r="B146">
        <v>13110000</v>
      </c>
      <c r="C146">
        <v>70097242</v>
      </c>
      <c r="D146" t="s">
        <v>96</v>
      </c>
      <c r="E146">
        <f t="shared" si="25"/>
        <v>70097242</v>
      </c>
      <c r="F146">
        <v>91107556</v>
      </c>
      <c r="G146" t="s">
        <v>120</v>
      </c>
      <c r="H146">
        <f t="shared" si="26"/>
        <v>91107556</v>
      </c>
      <c r="L146">
        <v>91104583</v>
      </c>
      <c r="M146" t="s">
        <v>117</v>
      </c>
      <c r="N146">
        <f t="shared" si="28"/>
        <v>91104583</v>
      </c>
      <c r="O146">
        <v>92071861</v>
      </c>
      <c r="P146" t="s">
        <v>129</v>
      </c>
      <c r="Q146">
        <f t="shared" si="29"/>
        <v>92071861</v>
      </c>
    </row>
    <row r="147" spans="1:17" x14ac:dyDescent="0.3">
      <c r="A147">
        <v>70093829</v>
      </c>
      <c r="B147">
        <v>5419.1783783783785</v>
      </c>
      <c r="C147">
        <v>70097801</v>
      </c>
      <c r="D147" t="s">
        <v>99</v>
      </c>
      <c r="E147">
        <f t="shared" si="25"/>
        <v>70097801</v>
      </c>
      <c r="F147">
        <v>92071861</v>
      </c>
      <c r="G147" t="s">
        <v>129</v>
      </c>
      <c r="H147">
        <f t="shared" si="26"/>
        <v>92071861</v>
      </c>
      <c r="L147">
        <v>91107556</v>
      </c>
      <c r="M147" t="s">
        <v>120</v>
      </c>
      <c r="N147">
        <f t="shared" si="28"/>
        <v>91107556</v>
      </c>
    </row>
    <row r="148" spans="1:17" x14ac:dyDescent="0.3">
      <c r="A148">
        <v>70097242</v>
      </c>
      <c r="B148">
        <v>8245.2324324324327</v>
      </c>
      <c r="C148">
        <v>91100534</v>
      </c>
      <c r="D148" t="s">
        <v>116</v>
      </c>
      <c r="E148">
        <f t="shared" si="25"/>
        <v>91100534</v>
      </c>
      <c r="L148">
        <v>92071861</v>
      </c>
      <c r="M148" t="s">
        <v>129</v>
      </c>
      <c r="N148">
        <f t="shared" si="28"/>
        <v>92071861</v>
      </c>
    </row>
    <row r="149" spans="1:17" x14ac:dyDescent="0.3">
      <c r="A149">
        <v>70097248</v>
      </c>
      <c r="B149">
        <v>2474461.6216216213</v>
      </c>
      <c r="C149">
        <v>91104583</v>
      </c>
      <c r="D149" t="s">
        <v>117</v>
      </c>
      <c r="E149">
        <f t="shared" si="25"/>
        <v>91104583</v>
      </c>
    </row>
    <row r="150" spans="1:17" x14ac:dyDescent="0.3">
      <c r="A150">
        <v>70097285</v>
      </c>
      <c r="B150">
        <v>1657.6216216216212</v>
      </c>
      <c r="C150">
        <v>91104803</v>
      </c>
      <c r="D150" t="s">
        <v>118</v>
      </c>
      <c r="E150">
        <f t="shared" si="25"/>
        <v>0</v>
      </c>
    </row>
    <row r="151" spans="1:17" x14ac:dyDescent="0.3">
      <c r="A151">
        <v>70097801</v>
      </c>
      <c r="B151">
        <v>379884.86486486485</v>
      </c>
      <c r="C151">
        <v>91107556</v>
      </c>
      <c r="D151" t="s">
        <v>120</v>
      </c>
      <c r="E151">
        <f t="shared" si="25"/>
        <v>91107556</v>
      </c>
    </row>
    <row r="152" spans="1:17" x14ac:dyDescent="0.3">
      <c r="A152">
        <v>70099180</v>
      </c>
      <c r="B152">
        <v>60348.345945945941</v>
      </c>
      <c r="C152">
        <v>91121536</v>
      </c>
      <c r="D152" t="s">
        <v>121</v>
      </c>
      <c r="E152">
        <f t="shared" si="25"/>
        <v>91121536</v>
      </c>
    </row>
    <row r="153" spans="1:17" x14ac:dyDescent="0.3">
      <c r="A153">
        <v>70099745</v>
      </c>
      <c r="B153">
        <v>7023.9675675675671</v>
      </c>
      <c r="C153">
        <v>92071861</v>
      </c>
      <c r="D153" t="s">
        <v>129</v>
      </c>
      <c r="E153">
        <f t="shared" si="25"/>
        <v>92071861</v>
      </c>
    </row>
    <row r="154" spans="1:17" x14ac:dyDescent="0.3">
      <c r="A154">
        <v>70103402</v>
      </c>
      <c r="B154">
        <v>3896.6054054054052</v>
      </c>
    </row>
    <row r="155" spans="1:17" x14ac:dyDescent="0.3">
      <c r="A155">
        <v>70106700</v>
      </c>
      <c r="B155">
        <v>3309.3405405405406</v>
      </c>
    </row>
    <row r="156" spans="1:17" x14ac:dyDescent="0.3">
      <c r="A156">
        <v>91100534</v>
      </c>
      <c r="B156">
        <v>348844.86486486485</v>
      </c>
    </row>
    <row r="157" spans="1:17" x14ac:dyDescent="0.3">
      <c r="A157">
        <v>91104583</v>
      </c>
      <c r="B157">
        <v>2249291.8918918916</v>
      </c>
    </row>
    <row r="158" spans="1:17" x14ac:dyDescent="0.3">
      <c r="A158">
        <v>91107556</v>
      </c>
      <c r="B158">
        <v>91316.097297297296</v>
      </c>
    </row>
    <row r="159" spans="1:17" x14ac:dyDescent="0.3">
      <c r="A159">
        <v>91121536</v>
      </c>
      <c r="B159">
        <v>216074.59459459459</v>
      </c>
    </row>
    <row r="160" spans="1:17" x14ac:dyDescent="0.3">
      <c r="A160">
        <v>91126197</v>
      </c>
      <c r="B160">
        <v>253636.75675675675</v>
      </c>
    </row>
    <row r="161" spans="1:2" x14ac:dyDescent="0.3">
      <c r="A161">
        <v>92071861</v>
      </c>
      <c r="B161">
        <v>140557.83783783784</v>
      </c>
    </row>
  </sheetData>
  <conditionalFormatting sqref="I2:I1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B1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K161"/>
  <sheetViews>
    <sheetView tabSelected="1" topLeftCell="A117" zoomScale="80" zoomScaleNormal="80" workbookViewId="0">
      <selection activeCell="N132" sqref="M132:N132"/>
    </sheetView>
  </sheetViews>
  <sheetFormatPr defaultRowHeight="14.4" x14ac:dyDescent="0.3"/>
  <cols>
    <col min="2" max="2" width="18.6640625" bestFit="1" customWidth="1"/>
    <col min="3" max="3" width="18.6640625" customWidth="1"/>
    <col min="4" max="4" width="13.33203125" bestFit="1" customWidth="1"/>
    <col min="5" max="5" width="14" customWidth="1"/>
    <col min="6" max="6" width="10" bestFit="1" customWidth="1"/>
    <col min="7" max="7" width="12.44140625" customWidth="1"/>
    <col min="8" max="8" width="14.33203125" customWidth="1"/>
    <col min="9" max="9" width="10" customWidth="1"/>
    <col min="10" max="10" width="13.109375" customWidth="1"/>
    <col min="11" max="11" width="15" customWidth="1"/>
    <col min="12" max="13" width="10" customWidth="1"/>
    <col min="14" max="14" width="13.5546875" customWidth="1"/>
    <col min="15" max="16" width="10" customWidth="1"/>
    <col min="17" max="17" width="13.88671875" customWidth="1"/>
    <col min="18" max="18" width="12.6640625" bestFit="1" customWidth="1"/>
    <col min="19" max="20" width="12.6640625" customWidth="1"/>
    <col min="25" max="25" width="9" bestFit="1" customWidth="1"/>
    <col min="26" max="26" width="27.33203125" bestFit="1" customWidth="1"/>
  </cols>
  <sheetData>
    <row r="1" spans="1:37" ht="15" thickBot="1" x14ac:dyDescent="0.35">
      <c r="A1" t="s">
        <v>130</v>
      </c>
      <c r="B1" t="s">
        <v>0</v>
      </c>
      <c r="C1" t="s">
        <v>865</v>
      </c>
      <c r="D1">
        <v>2017</v>
      </c>
      <c r="E1">
        <v>2019</v>
      </c>
      <c r="F1">
        <v>2020</v>
      </c>
      <c r="G1">
        <v>2021</v>
      </c>
      <c r="H1">
        <v>2022</v>
      </c>
      <c r="I1" t="s">
        <v>863</v>
      </c>
      <c r="J1" t="s">
        <v>864</v>
      </c>
      <c r="K1" t="s">
        <v>866</v>
      </c>
      <c r="P1" t="s">
        <v>859</v>
      </c>
      <c r="Q1" t="s">
        <v>860</v>
      </c>
      <c r="T1" t="s">
        <v>132</v>
      </c>
      <c r="U1" t="s">
        <v>133</v>
      </c>
      <c r="V1">
        <v>2020</v>
      </c>
      <c r="W1" t="s">
        <v>861</v>
      </c>
      <c r="X1">
        <v>2021</v>
      </c>
      <c r="Y1">
        <v>2021</v>
      </c>
      <c r="Z1">
        <v>2021</v>
      </c>
      <c r="AA1" t="s">
        <v>862</v>
      </c>
      <c r="AB1">
        <v>2022</v>
      </c>
      <c r="AD1" t="s">
        <v>627</v>
      </c>
      <c r="AF1">
        <v>2022</v>
      </c>
      <c r="AH1">
        <v>2019</v>
      </c>
      <c r="AJ1">
        <v>2019</v>
      </c>
    </row>
    <row r="2" spans="1:37" ht="15" hidden="1" thickBot="1" x14ac:dyDescent="0.35">
      <c r="A2">
        <v>168236</v>
      </c>
      <c r="B2" t="s">
        <v>1</v>
      </c>
      <c r="C2">
        <f>VLOOKUP(A2,[1]Munka1!$F$2:$K$130,6,0)</f>
        <v>23</v>
      </c>
      <c r="D2">
        <v>1000000</v>
      </c>
      <c r="E2">
        <f>VLOOKUP(A2,[2]Munka1!$H$2:$W$130,16,0)</f>
        <v>7622100</v>
      </c>
      <c r="F2">
        <f t="shared" ref="F2:F33" si="0">VLOOKUP(A2,$T$2:$W$130,4,0)</f>
        <v>7500000</v>
      </c>
      <c r="G2">
        <f t="shared" ref="G2:G33" si="1">VLOOKUP(A2,$X$2:$AA$130,4,0)</f>
        <v>6000000</v>
      </c>
      <c r="H2">
        <f t="shared" ref="H2:H33" si="2">VLOOKUP(A2,$AB$2:$AF$130,5,0)</f>
        <v>6500000</v>
      </c>
      <c r="I2">
        <f t="shared" ref="I2:I33" si="3">SLOPE(D2:H2,$D$1:$H$1)</f>
        <v>952859.45945945941</v>
      </c>
      <c r="J2">
        <f>RANK(I2,I2:I130,0)</f>
        <v>10</v>
      </c>
      <c r="P2">
        <v>5400000</v>
      </c>
      <c r="Q2">
        <v>5400000</v>
      </c>
      <c r="T2">
        <v>91100534</v>
      </c>
      <c r="U2" t="s">
        <v>134</v>
      </c>
      <c r="V2" t="s">
        <v>263</v>
      </c>
      <c r="W2">
        <v>7750000</v>
      </c>
      <c r="X2">
        <v>91001078</v>
      </c>
      <c r="Y2" t="s">
        <v>350</v>
      </c>
      <c r="Z2" t="s">
        <v>469</v>
      </c>
      <c r="AA2">
        <v>18500000</v>
      </c>
      <c r="AB2">
        <v>70087488</v>
      </c>
      <c r="AC2" t="s">
        <v>628</v>
      </c>
      <c r="AD2" t="s">
        <v>539</v>
      </c>
      <c r="AF2">
        <v>5400000</v>
      </c>
      <c r="AH2" s="3">
        <v>91001078</v>
      </c>
      <c r="AI2" s="2" t="s">
        <v>113</v>
      </c>
      <c r="AJ2" s="2" t="s">
        <v>754</v>
      </c>
      <c r="AK2">
        <v>27100800</v>
      </c>
    </row>
    <row r="3" spans="1:37" ht="15" hidden="1" thickBot="1" x14ac:dyDescent="0.35">
      <c r="A3">
        <v>18018845</v>
      </c>
      <c r="B3" t="s">
        <v>2</v>
      </c>
      <c r="C3">
        <f>VLOOKUP(A3,[1]Munka1!$F$2:$K$130,6,0)</f>
        <v>27</v>
      </c>
      <c r="D3">
        <v>240000</v>
      </c>
      <c r="E3">
        <f>VLOOKUP(A3,[2]Munka1!$H$2:$W$130,16,0)</f>
        <v>903360</v>
      </c>
      <c r="F3">
        <f t="shared" si="0"/>
        <v>600000</v>
      </c>
      <c r="G3">
        <f t="shared" si="1"/>
        <v>0</v>
      </c>
      <c r="H3">
        <f t="shared" si="2"/>
        <v>0</v>
      </c>
      <c r="I3">
        <f t="shared" si="3"/>
        <v>-86127.567567567559</v>
      </c>
      <c r="J3">
        <f t="shared" ref="J3:J66" si="4">RANK(I3,I3:I131,0)</f>
        <v>109</v>
      </c>
      <c r="P3">
        <v>92000000</v>
      </c>
      <c r="Q3">
        <v>62000000</v>
      </c>
      <c r="T3">
        <v>91126197</v>
      </c>
      <c r="U3" t="s">
        <v>135</v>
      </c>
      <c r="V3" t="s">
        <v>264</v>
      </c>
      <c r="W3">
        <v>800000</v>
      </c>
      <c r="X3">
        <v>70076282</v>
      </c>
      <c r="Y3" t="s">
        <v>351</v>
      </c>
      <c r="Z3" t="s">
        <v>470</v>
      </c>
      <c r="AA3">
        <v>8500000</v>
      </c>
      <c r="AB3">
        <v>70093800</v>
      </c>
      <c r="AC3" t="s">
        <v>629</v>
      </c>
      <c r="AD3" t="s">
        <v>540</v>
      </c>
      <c r="AF3">
        <v>77000000</v>
      </c>
      <c r="AH3" s="3">
        <v>91104583</v>
      </c>
      <c r="AI3" s="2" t="s">
        <v>117</v>
      </c>
      <c r="AJ3" s="2" t="s">
        <v>755</v>
      </c>
      <c r="AK3">
        <v>20325600</v>
      </c>
    </row>
    <row r="4" spans="1:37" ht="15" hidden="1" thickBot="1" x14ac:dyDescent="0.35">
      <c r="A4">
        <v>27109811</v>
      </c>
      <c r="B4" t="s">
        <v>3</v>
      </c>
      <c r="C4">
        <f>VLOOKUP(A4,[1]Munka1!$F$2:$K$130,6,0)</f>
        <v>18</v>
      </c>
      <c r="D4">
        <v>14500</v>
      </c>
      <c r="E4">
        <f>VLOOKUP(A4,[2]Munka1!$H$2:$W$130,16,0)</f>
        <v>0</v>
      </c>
      <c r="F4">
        <f t="shared" si="0"/>
        <v>160</v>
      </c>
      <c r="G4">
        <f t="shared" si="1"/>
        <v>22500</v>
      </c>
      <c r="H4">
        <f t="shared" si="2"/>
        <v>12000</v>
      </c>
      <c r="I4">
        <f t="shared" si="3"/>
        <v>867.02702702702709</v>
      </c>
      <c r="J4">
        <f t="shared" si="4"/>
        <v>57</v>
      </c>
      <c r="K4">
        <f>H4-D4</f>
        <v>-2500</v>
      </c>
      <c r="P4">
        <v>3800000</v>
      </c>
      <c r="Q4">
        <v>375000</v>
      </c>
      <c r="T4">
        <v>70097248</v>
      </c>
      <c r="U4" t="s">
        <v>136</v>
      </c>
      <c r="V4" t="s">
        <v>263</v>
      </c>
      <c r="W4">
        <v>7750000</v>
      </c>
      <c r="X4">
        <v>70002622</v>
      </c>
      <c r="Y4" t="s">
        <v>352</v>
      </c>
      <c r="Z4" t="s">
        <v>286</v>
      </c>
      <c r="AA4">
        <v>7250000</v>
      </c>
      <c r="AB4">
        <v>91001078</v>
      </c>
      <c r="AC4" t="s">
        <v>630</v>
      </c>
      <c r="AD4" t="s">
        <v>541</v>
      </c>
      <c r="AF4">
        <v>2087500</v>
      </c>
      <c r="AH4" s="3">
        <v>70093800</v>
      </c>
      <c r="AI4" s="2" t="s">
        <v>93</v>
      </c>
      <c r="AJ4" s="2" t="s">
        <v>756</v>
      </c>
      <c r="AK4">
        <v>14115000</v>
      </c>
    </row>
    <row r="5" spans="1:37" ht="15" hidden="1" thickBot="1" x14ac:dyDescent="0.35">
      <c r="A5">
        <v>28028160</v>
      </c>
      <c r="B5" t="s">
        <v>4</v>
      </c>
      <c r="C5">
        <f>VLOOKUP(A5,[1]Munka1!$F$2:$K$130,6,0)</f>
        <v>24</v>
      </c>
      <c r="D5">
        <v>875000</v>
      </c>
      <c r="E5">
        <f>VLOOKUP(A5,[2]Munka1!$H$2:$W$130,16,0)</f>
        <v>762210</v>
      </c>
      <c r="F5">
        <f t="shared" si="0"/>
        <v>475000</v>
      </c>
      <c r="G5">
        <f t="shared" si="1"/>
        <v>700000</v>
      </c>
      <c r="H5">
        <f t="shared" si="2"/>
        <v>330000</v>
      </c>
      <c r="I5">
        <f t="shared" si="3"/>
        <v>-94511.351351351346</v>
      </c>
      <c r="J5">
        <f t="shared" si="4"/>
        <v>109</v>
      </c>
      <c r="P5">
        <v>1500000</v>
      </c>
      <c r="Q5">
        <v>150000</v>
      </c>
      <c r="T5">
        <v>91104583</v>
      </c>
      <c r="U5" t="s">
        <v>137</v>
      </c>
      <c r="V5" t="s">
        <v>265</v>
      </c>
      <c r="W5">
        <v>22000000</v>
      </c>
      <c r="X5">
        <v>168236</v>
      </c>
      <c r="Y5" t="s">
        <v>353</v>
      </c>
      <c r="Z5" t="s">
        <v>471</v>
      </c>
      <c r="AA5">
        <v>6000000</v>
      </c>
      <c r="AB5">
        <v>470884</v>
      </c>
      <c r="AC5" t="s">
        <v>631</v>
      </c>
      <c r="AD5" t="s">
        <v>542</v>
      </c>
      <c r="AF5">
        <v>825000</v>
      </c>
      <c r="AH5" s="3">
        <v>91000354</v>
      </c>
      <c r="AI5" s="2" t="s">
        <v>112</v>
      </c>
      <c r="AJ5" s="2" t="s">
        <v>757</v>
      </c>
      <c r="AK5">
        <v>11009700</v>
      </c>
    </row>
    <row r="6" spans="1:37" ht="15" hidden="1" thickBot="1" x14ac:dyDescent="0.35">
      <c r="A6">
        <v>29040319</v>
      </c>
      <c r="B6" t="s">
        <v>5</v>
      </c>
      <c r="C6">
        <f>VLOOKUP(A6,[1]Munka1!$F$2:$K$130,6,0)</f>
        <v>32</v>
      </c>
      <c r="D6">
        <v>4500</v>
      </c>
      <c r="E6">
        <f>VLOOKUP(A6,[2]Munka1!$H$2:$W$130,16,0)</f>
        <v>0</v>
      </c>
      <c r="F6">
        <f t="shared" si="0"/>
        <v>925</v>
      </c>
      <c r="G6">
        <f t="shared" si="1"/>
        <v>425</v>
      </c>
      <c r="H6">
        <f t="shared" si="2"/>
        <v>0</v>
      </c>
      <c r="I6">
        <f t="shared" si="3"/>
        <v>-804.39189189189187</v>
      </c>
      <c r="J6">
        <f t="shared" si="4"/>
        <v>59</v>
      </c>
      <c r="P6">
        <v>13000000</v>
      </c>
      <c r="Q6">
        <v>8800000</v>
      </c>
      <c r="T6">
        <v>70085928</v>
      </c>
      <c r="U6" t="s">
        <v>138</v>
      </c>
      <c r="V6" t="s">
        <v>266</v>
      </c>
      <c r="W6">
        <v>750000</v>
      </c>
      <c r="X6">
        <v>29040332</v>
      </c>
      <c r="Y6" t="s">
        <v>354</v>
      </c>
      <c r="Z6" t="s">
        <v>472</v>
      </c>
      <c r="AA6">
        <v>4000000</v>
      </c>
      <c r="AB6">
        <v>70097248</v>
      </c>
      <c r="AC6" t="s">
        <v>632</v>
      </c>
      <c r="AD6" t="s">
        <v>543</v>
      </c>
      <c r="AF6">
        <v>10900000</v>
      </c>
      <c r="AH6" s="3">
        <v>168236</v>
      </c>
      <c r="AI6" s="2" t="s">
        <v>1</v>
      </c>
      <c r="AJ6" s="2" t="s">
        <v>758</v>
      </c>
      <c r="AK6">
        <v>7622100</v>
      </c>
    </row>
    <row r="7" spans="1:37" ht="15" hidden="1" thickBot="1" x14ac:dyDescent="0.35">
      <c r="A7">
        <v>29040321</v>
      </c>
      <c r="B7" t="s">
        <v>6</v>
      </c>
      <c r="C7">
        <f>VLOOKUP(A7,[1]Munka1!$F$2:$K$130,6,0)</f>
        <v>28</v>
      </c>
      <c r="D7">
        <v>190000</v>
      </c>
      <c r="E7">
        <f>VLOOKUP(A7,[2]Munka1!$H$2:$W$130,16,0)</f>
        <v>1072740</v>
      </c>
      <c r="F7">
        <f t="shared" si="0"/>
        <v>850000</v>
      </c>
      <c r="G7">
        <f t="shared" si="1"/>
        <v>225000</v>
      </c>
      <c r="H7">
        <f t="shared" si="2"/>
        <v>405000</v>
      </c>
      <c r="I7">
        <f t="shared" si="3"/>
        <v>-3999.4594594594591</v>
      </c>
      <c r="J7">
        <f t="shared" si="4"/>
        <v>76</v>
      </c>
      <c r="P7">
        <v>28000</v>
      </c>
      <c r="Q7">
        <v>0</v>
      </c>
      <c r="T7">
        <v>91104803</v>
      </c>
      <c r="U7" t="s">
        <v>139</v>
      </c>
      <c r="V7" t="s">
        <v>267</v>
      </c>
      <c r="W7">
        <v>275000</v>
      </c>
      <c r="X7">
        <v>70003313</v>
      </c>
      <c r="Y7" t="s">
        <v>355</v>
      </c>
      <c r="Z7" t="s">
        <v>473</v>
      </c>
      <c r="AA7">
        <v>3500000</v>
      </c>
      <c r="AB7">
        <v>5004690</v>
      </c>
      <c r="AC7" t="s">
        <v>633</v>
      </c>
      <c r="AD7" t="s">
        <v>544</v>
      </c>
      <c r="AF7">
        <v>14000</v>
      </c>
      <c r="AH7" s="3">
        <v>470884</v>
      </c>
      <c r="AI7" s="2" t="s">
        <v>851</v>
      </c>
      <c r="AJ7" s="2" t="s">
        <v>758</v>
      </c>
      <c r="AK7">
        <v>7622100</v>
      </c>
    </row>
    <row r="8" spans="1:37" ht="15" hidden="1" thickBot="1" x14ac:dyDescent="0.35">
      <c r="A8">
        <v>29040332</v>
      </c>
      <c r="B8" t="s">
        <v>7</v>
      </c>
      <c r="C8">
        <f>VLOOKUP(A8,[1]Munka1!$F$2:$K$130,6,0)</f>
        <v>24</v>
      </c>
      <c r="D8">
        <v>2000000</v>
      </c>
      <c r="E8">
        <f>VLOOKUP(A8,[2]Munka1!$H$2:$W$130,16,0)</f>
        <v>2935920</v>
      </c>
      <c r="F8">
        <f t="shared" si="0"/>
        <v>5750000</v>
      </c>
      <c r="G8">
        <f t="shared" si="1"/>
        <v>4000000</v>
      </c>
      <c r="H8">
        <f t="shared" si="2"/>
        <v>1925000</v>
      </c>
      <c r="I8">
        <f t="shared" si="3"/>
        <v>151098.91891891888</v>
      </c>
      <c r="J8">
        <f t="shared" si="4"/>
        <v>28</v>
      </c>
      <c r="P8">
        <v>600000</v>
      </c>
      <c r="Q8">
        <v>60000</v>
      </c>
      <c r="T8">
        <v>91121536</v>
      </c>
      <c r="U8" t="s">
        <v>140</v>
      </c>
      <c r="V8" t="s">
        <v>268</v>
      </c>
      <c r="W8">
        <v>2700000</v>
      </c>
      <c r="X8">
        <v>70024655</v>
      </c>
      <c r="Y8" t="s">
        <v>356</v>
      </c>
      <c r="Z8" t="s">
        <v>474</v>
      </c>
      <c r="AA8">
        <v>3100000</v>
      </c>
      <c r="AB8">
        <v>28028160</v>
      </c>
      <c r="AC8" t="s">
        <v>634</v>
      </c>
      <c r="AD8" t="s">
        <v>545</v>
      </c>
      <c r="AF8">
        <v>330000</v>
      </c>
      <c r="AH8" s="3">
        <v>70002622</v>
      </c>
      <c r="AI8" s="2" t="s">
        <v>22</v>
      </c>
      <c r="AJ8" s="2" t="s">
        <v>759</v>
      </c>
      <c r="AK8">
        <v>7339800</v>
      </c>
    </row>
    <row r="9" spans="1:37" ht="15" hidden="1" thickBot="1" x14ac:dyDescent="0.35">
      <c r="A9">
        <v>29040414</v>
      </c>
      <c r="B9" t="s">
        <v>8</v>
      </c>
      <c r="C9">
        <f>VLOOKUP(A9,[1]Munka1!$F$2:$K$130,6,0)</f>
        <v>26</v>
      </c>
      <c r="D9">
        <v>13000</v>
      </c>
      <c r="E9">
        <f>VLOOKUP(A9,[2]Munka1!$H$2:$W$130,16,0)</f>
        <v>23713.200000000001</v>
      </c>
      <c r="F9">
        <f t="shared" si="0"/>
        <v>99000</v>
      </c>
      <c r="G9">
        <f t="shared" si="1"/>
        <v>100000</v>
      </c>
      <c r="H9">
        <f t="shared" si="2"/>
        <v>30000</v>
      </c>
      <c r="I9">
        <f t="shared" si="3"/>
        <v>10164.151351351351</v>
      </c>
      <c r="J9">
        <f t="shared" si="4"/>
        <v>43</v>
      </c>
      <c r="P9">
        <v>0</v>
      </c>
      <c r="Q9">
        <v>0</v>
      </c>
      <c r="T9">
        <v>91004434</v>
      </c>
      <c r="U9" t="s">
        <v>141</v>
      </c>
      <c r="V9" t="s">
        <v>269</v>
      </c>
      <c r="W9">
        <v>160000</v>
      </c>
      <c r="X9">
        <v>8489926</v>
      </c>
      <c r="Y9" t="s">
        <v>357</v>
      </c>
      <c r="Z9" t="s">
        <v>306</v>
      </c>
      <c r="AA9">
        <v>3000000</v>
      </c>
      <c r="AB9">
        <v>70024655</v>
      </c>
      <c r="AC9" t="s">
        <v>635</v>
      </c>
      <c r="AD9" t="s">
        <v>546</v>
      </c>
      <c r="AF9">
        <v>0</v>
      </c>
      <c r="AH9" s="3">
        <v>70003313</v>
      </c>
      <c r="AI9" s="2" t="s">
        <v>27</v>
      </c>
      <c r="AJ9" s="2" t="s">
        <v>760</v>
      </c>
      <c r="AK9">
        <v>5928300</v>
      </c>
    </row>
    <row r="10" spans="1:37" ht="15" hidden="1" thickBot="1" x14ac:dyDescent="0.35">
      <c r="A10">
        <v>29040430</v>
      </c>
      <c r="B10" t="s">
        <v>9</v>
      </c>
      <c r="C10">
        <f>VLOOKUP(A10,[1]Munka1!$F$2:$K$130,6,0)</f>
        <v>28</v>
      </c>
      <c r="D10">
        <v>550000</v>
      </c>
      <c r="E10">
        <f>VLOOKUP(A10,[2]Munka1!$H$2:$W$130,16,0)</f>
        <v>1129200</v>
      </c>
      <c r="F10">
        <f t="shared" si="0"/>
        <v>500000</v>
      </c>
      <c r="G10">
        <f t="shared" si="1"/>
        <v>425000</v>
      </c>
      <c r="H10">
        <f t="shared" si="2"/>
        <v>412500</v>
      </c>
      <c r="I10">
        <f t="shared" si="3"/>
        <v>-62558.108108108107</v>
      </c>
      <c r="J10">
        <f t="shared" si="4"/>
        <v>105</v>
      </c>
      <c r="P10">
        <v>7200000</v>
      </c>
      <c r="Q10">
        <v>150000</v>
      </c>
      <c r="T10">
        <v>70032533</v>
      </c>
      <c r="U10" t="s">
        <v>142</v>
      </c>
      <c r="V10" t="s">
        <v>270</v>
      </c>
      <c r="W10">
        <v>500000</v>
      </c>
      <c r="X10">
        <v>70002711</v>
      </c>
      <c r="Y10" t="s">
        <v>358</v>
      </c>
      <c r="Z10" t="s">
        <v>475</v>
      </c>
      <c r="AA10">
        <v>2300000</v>
      </c>
      <c r="AB10">
        <v>91100534</v>
      </c>
      <c r="AC10" t="s">
        <v>636</v>
      </c>
      <c r="AD10" t="s">
        <v>547</v>
      </c>
      <c r="AF10">
        <v>3675000</v>
      </c>
      <c r="AH10" s="3">
        <v>8489926</v>
      </c>
      <c r="AI10" s="2" t="s">
        <v>110</v>
      </c>
      <c r="AJ10" s="2" t="s">
        <v>760</v>
      </c>
      <c r="AK10">
        <v>5928300</v>
      </c>
    </row>
    <row r="11" spans="1:37" ht="15" hidden="1" thickBot="1" x14ac:dyDescent="0.35">
      <c r="A11">
        <v>35012153</v>
      </c>
      <c r="B11" t="s">
        <v>10</v>
      </c>
      <c r="C11">
        <f>VLOOKUP(A11,[1]Munka1!$F$2:$K$130,6,0)</f>
        <v>26</v>
      </c>
      <c r="D11">
        <v>2900000</v>
      </c>
      <c r="E11">
        <f>VLOOKUP(A11,[2]Munka1!$H$2:$W$130,16,0)</f>
        <v>0</v>
      </c>
      <c r="F11">
        <f t="shared" si="0"/>
        <v>97000</v>
      </c>
      <c r="G11">
        <f t="shared" si="1"/>
        <v>38000</v>
      </c>
      <c r="H11">
        <f t="shared" si="2"/>
        <v>0</v>
      </c>
      <c r="I11">
        <f t="shared" si="3"/>
        <v>-544256.7567567568</v>
      </c>
      <c r="J11">
        <f t="shared" si="4"/>
        <v>115</v>
      </c>
      <c r="P11">
        <v>7800000</v>
      </c>
      <c r="Q11">
        <v>5200000</v>
      </c>
      <c r="T11">
        <v>35012153</v>
      </c>
      <c r="U11" t="s">
        <v>143</v>
      </c>
      <c r="V11" t="s">
        <v>271</v>
      </c>
      <c r="W11">
        <v>97000</v>
      </c>
      <c r="X11">
        <v>70031727</v>
      </c>
      <c r="Y11" t="s">
        <v>359</v>
      </c>
      <c r="Z11" t="s">
        <v>339</v>
      </c>
      <c r="AA11">
        <v>1900000</v>
      </c>
      <c r="AB11">
        <v>91121536</v>
      </c>
      <c r="AC11" t="s">
        <v>637</v>
      </c>
      <c r="AD11" t="s">
        <v>548</v>
      </c>
      <c r="AF11">
        <v>6500000</v>
      </c>
      <c r="AH11" s="3">
        <v>470897</v>
      </c>
      <c r="AI11" s="2" t="s">
        <v>18</v>
      </c>
      <c r="AJ11" s="2" t="s">
        <v>761</v>
      </c>
      <c r="AK11">
        <v>5081400</v>
      </c>
    </row>
    <row r="12" spans="1:37" ht="15" hidden="1" thickBot="1" x14ac:dyDescent="0.35">
      <c r="A12">
        <v>35014012</v>
      </c>
      <c r="B12" t="s">
        <v>11</v>
      </c>
      <c r="C12">
        <f>VLOOKUP(A12,[1]Munka1!$F$2:$K$130,6,0)</f>
        <v>30</v>
      </c>
      <c r="D12">
        <v>350000</v>
      </c>
      <c r="E12">
        <f>VLOOKUP(A12,[2]Munka1!$H$2:$W$130,16,0)</f>
        <v>1242120</v>
      </c>
      <c r="F12">
        <f t="shared" si="0"/>
        <v>450000</v>
      </c>
      <c r="G12">
        <f t="shared" si="1"/>
        <v>57000</v>
      </c>
      <c r="H12">
        <f t="shared" si="2"/>
        <v>50000</v>
      </c>
      <c r="I12">
        <f t="shared" si="3"/>
        <v>-115222.70270270269</v>
      </c>
      <c r="J12">
        <f t="shared" si="4"/>
        <v>108</v>
      </c>
      <c r="P12">
        <v>8000000</v>
      </c>
      <c r="Q12">
        <v>5400000</v>
      </c>
      <c r="T12">
        <v>91000354</v>
      </c>
      <c r="U12" t="s">
        <v>144</v>
      </c>
      <c r="V12" t="s">
        <v>272</v>
      </c>
      <c r="W12">
        <v>9000000</v>
      </c>
      <c r="X12">
        <v>70062993</v>
      </c>
      <c r="Y12" t="s">
        <v>360</v>
      </c>
      <c r="Z12" t="s">
        <v>476</v>
      </c>
      <c r="AA12">
        <v>1800000</v>
      </c>
      <c r="AB12">
        <v>70076282</v>
      </c>
      <c r="AC12" t="s">
        <v>638</v>
      </c>
      <c r="AD12" t="s">
        <v>549</v>
      </c>
      <c r="AF12">
        <v>6700000</v>
      </c>
      <c r="AH12" s="3">
        <v>91107170</v>
      </c>
      <c r="AI12" s="2" t="s">
        <v>119</v>
      </c>
      <c r="AJ12" s="2" t="s">
        <v>762</v>
      </c>
      <c r="AK12">
        <v>4290960</v>
      </c>
    </row>
    <row r="13" spans="1:37" ht="15" hidden="1" thickBot="1" x14ac:dyDescent="0.35">
      <c r="A13">
        <v>35017569</v>
      </c>
      <c r="B13" t="s">
        <v>12</v>
      </c>
      <c r="C13">
        <f>VLOOKUP(A13,[1]Munka1!$F$2:$K$130,6,0)</f>
        <v>24</v>
      </c>
      <c r="D13">
        <v>9500000</v>
      </c>
      <c r="E13">
        <f>VLOOKUP(A13,[2]Munka1!$H$2:$W$130,16,0)</f>
        <v>4178040</v>
      </c>
      <c r="F13">
        <f t="shared" si="0"/>
        <v>2000000</v>
      </c>
      <c r="G13">
        <f t="shared" si="1"/>
        <v>1200000</v>
      </c>
      <c r="H13">
        <f t="shared" si="2"/>
        <v>1075000</v>
      </c>
      <c r="I13">
        <f t="shared" si="3"/>
        <v>-1739015.6756756755</v>
      </c>
      <c r="J13">
        <f t="shared" si="4"/>
        <v>118</v>
      </c>
      <c r="P13">
        <v>3900000</v>
      </c>
      <c r="Q13">
        <v>400000</v>
      </c>
      <c r="T13">
        <v>70087488</v>
      </c>
      <c r="U13" t="s">
        <v>145</v>
      </c>
      <c r="V13" t="s">
        <v>273</v>
      </c>
      <c r="W13">
        <v>3900000</v>
      </c>
      <c r="X13">
        <v>70092388</v>
      </c>
      <c r="Y13" t="s">
        <v>361</v>
      </c>
      <c r="Z13" t="s">
        <v>477</v>
      </c>
      <c r="AA13">
        <v>1700000</v>
      </c>
      <c r="AB13">
        <v>70031727</v>
      </c>
      <c r="AC13" t="s">
        <v>639</v>
      </c>
      <c r="AD13" t="s">
        <v>550</v>
      </c>
      <c r="AF13">
        <v>2150000</v>
      </c>
      <c r="AH13" s="3">
        <v>35017569</v>
      </c>
      <c r="AI13" s="2" t="s">
        <v>12</v>
      </c>
      <c r="AJ13" s="2" t="s">
        <v>763</v>
      </c>
      <c r="AK13">
        <v>4178040</v>
      </c>
    </row>
    <row r="14" spans="1:37" ht="15" hidden="1" thickBot="1" x14ac:dyDescent="0.35">
      <c r="A14">
        <v>35018672</v>
      </c>
      <c r="B14" t="s">
        <v>13</v>
      </c>
      <c r="C14">
        <f>VLOOKUP(A14,[1]Munka1!$F$2:$K$130,6,0)</f>
        <v>26</v>
      </c>
      <c r="D14">
        <v>800000</v>
      </c>
      <c r="E14">
        <f>VLOOKUP(A14,[2]Munka1!$H$2:$W$130,16,0)</f>
        <v>2371320</v>
      </c>
      <c r="F14">
        <f t="shared" si="0"/>
        <v>1900000</v>
      </c>
      <c r="G14">
        <f t="shared" si="1"/>
        <v>925000</v>
      </c>
      <c r="H14">
        <f t="shared" si="2"/>
        <v>7575000</v>
      </c>
      <c r="I14">
        <f t="shared" si="3"/>
        <v>947158.37837837834</v>
      </c>
      <c r="J14">
        <f t="shared" si="4"/>
        <v>13</v>
      </c>
      <c r="P14">
        <v>5000000</v>
      </c>
      <c r="Q14">
        <v>40000</v>
      </c>
      <c r="T14">
        <v>70032844</v>
      </c>
      <c r="U14" t="s">
        <v>146</v>
      </c>
      <c r="V14">
        <v>0</v>
      </c>
      <c r="W14">
        <v>0</v>
      </c>
      <c r="X14">
        <v>92071861</v>
      </c>
      <c r="Y14" t="s">
        <v>362</v>
      </c>
      <c r="Z14" t="s">
        <v>477</v>
      </c>
      <c r="AA14">
        <v>1700000</v>
      </c>
      <c r="AB14">
        <v>70002622</v>
      </c>
      <c r="AC14" t="s">
        <v>640</v>
      </c>
      <c r="AD14" t="s">
        <v>551</v>
      </c>
      <c r="AF14">
        <v>2520000</v>
      </c>
      <c r="AH14" s="3">
        <v>91100534</v>
      </c>
      <c r="AI14" s="2" t="s">
        <v>116</v>
      </c>
      <c r="AJ14" s="2" t="s">
        <v>764</v>
      </c>
      <c r="AK14">
        <v>4065120</v>
      </c>
    </row>
    <row r="15" spans="1:37" ht="15" hidden="1" thickBot="1" x14ac:dyDescent="0.35">
      <c r="A15">
        <v>35021183</v>
      </c>
      <c r="B15" t="s">
        <v>14</v>
      </c>
      <c r="C15">
        <f>VLOOKUP(A15,[1]Munka1!$F$2:$K$130,6,0)</f>
        <v>26</v>
      </c>
      <c r="D15">
        <v>205000</v>
      </c>
      <c r="E15">
        <f>VLOOKUP(A15,[2]Munka1!$H$2:$W$130,16,0)</f>
        <v>762210</v>
      </c>
      <c r="F15">
        <f t="shared" si="0"/>
        <v>750000</v>
      </c>
      <c r="G15">
        <f t="shared" si="1"/>
        <v>425000</v>
      </c>
      <c r="H15">
        <f t="shared" si="2"/>
        <v>99000</v>
      </c>
      <c r="I15">
        <f t="shared" si="3"/>
        <v>-20673.513513513513</v>
      </c>
      <c r="J15">
        <f t="shared" si="4"/>
        <v>95</v>
      </c>
      <c r="P15">
        <v>6000000</v>
      </c>
      <c r="Q15">
        <v>3000000</v>
      </c>
      <c r="T15">
        <v>5004690</v>
      </c>
      <c r="U15" t="s">
        <v>147</v>
      </c>
      <c r="V15" t="s">
        <v>264</v>
      </c>
      <c r="W15">
        <v>800000</v>
      </c>
      <c r="X15">
        <v>70063195</v>
      </c>
      <c r="Y15" t="s">
        <v>363</v>
      </c>
      <c r="Z15" t="s">
        <v>322</v>
      </c>
      <c r="AA15">
        <v>1500000</v>
      </c>
      <c r="AB15">
        <v>92071861</v>
      </c>
      <c r="AC15" t="s">
        <v>641</v>
      </c>
      <c r="AD15" t="s">
        <v>552</v>
      </c>
      <c r="AF15">
        <v>4500000</v>
      </c>
      <c r="AH15" s="3">
        <v>91121536</v>
      </c>
      <c r="AI15" s="2" t="s">
        <v>121</v>
      </c>
      <c r="AJ15" s="2" t="s">
        <v>764</v>
      </c>
      <c r="AK15">
        <v>4065120</v>
      </c>
    </row>
    <row r="16" spans="1:37" ht="15" hidden="1" thickBot="1" x14ac:dyDescent="0.35">
      <c r="A16">
        <v>37000449</v>
      </c>
      <c r="B16" t="s">
        <v>15</v>
      </c>
      <c r="C16">
        <f>VLOOKUP(A16,[1]Munka1!$F$2:$K$130,6,0)</f>
        <v>27</v>
      </c>
      <c r="D16">
        <v>215000</v>
      </c>
      <c r="E16">
        <f>VLOOKUP(A16,[2]Munka1!$H$2:$W$130,16,0)</f>
        <v>733980</v>
      </c>
      <c r="F16">
        <f t="shared" si="0"/>
        <v>725000</v>
      </c>
      <c r="G16">
        <f t="shared" si="1"/>
        <v>210000</v>
      </c>
      <c r="H16">
        <f t="shared" si="2"/>
        <v>600000</v>
      </c>
      <c r="I16">
        <f t="shared" si="3"/>
        <v>35663.24324324324</v>
      </c>
      <c r="J16">
        <f t="shared" si="4"/>
        <v>36</v>
      </c>
      <c r="P16">
        <v>7800000</v>
      </c>
      <c r="Q16">
        <v>5200000</v>
      </c>
      <c r="T16">
        <v>70056874</v>
      </c>
      <c r="U16" t="s">
        <v>148</v>
      </c>
      <c r="V16" t="s">
        <v>274</v>
      </c>
      <c r="W16">
        <v>575000</v>
      </c>
      <c r="X16">
        <v>70097801</v>
      </c>
      <c r="Y16" t="s">
        <v>364</v>
      </c>
      <c r="Z16" t="s">
        <v>478</v>
      </c>
      <c r="AA16">
        <v>1300000</v>
      </c>
      <c r="AB16">
        <v>168236</v>
      </c>
      <c r="AC16" t="s">
        <v>642</v>
      </c>
      <c r="AD16" t="s">
        <v>548</v>
      </c>
      <c r="AF16">
        <v>6500000</v>
      </c>
      <c r="AH16" s="3">
        <v>92071861</v>
      </c>
      <c r="AI16" s="2" t="s">
        <v>129</v>
      </c>
      <c r="AJ16" s="2" t="s">
        <v>765</v>
      </c>
      <c r="AK16">
        <v>3274680</v>
      </c>
    </row>
    <row r="17" spans="1:37" ht="15" hidden="1" thickBot="1" x14ac:dyDescent="0.35">
      <c r="A17">
        <v>470867</v>
      </c>
      <c r="B17" t="s">
        <v>16</v>
      </c>
      <c r="C17">
        <f>VLOOKUP(A17,[1]Munka1!$F$2:$K$130,6,0)</f>
        <v>29</v>
      </c>
      <c r="D17">
        <v>71000</v>
      </c>
      <c r="E17">
        <f>VLOOKUP(A17,[2]Munka1!$H$2:$W$130,16,0)</f>
        <v>83560.800000000003</v>
      </c>
      <c r="F17">
        <f t="shared" si="0"/>
        <v>57000</v>
      </c>
      <c r="G17">
        <f t="shared" si="1"/>
        <v>28500</v>
      </c>
      <c r="H17">
        <f t="shared" si="2"/>
        <v>3250</v>
      </c>
      <c r="I17">
        <f t="shared" si="3"/>
        <v>-14385.043243243243</v>
      </c>
      <c r="J17">
        <f t="shared" si="4"/>
        <v>90</v>
      </c>
      <c r="P17">
        <v>0</v>
      </c>
      <c r="Q17">
        <v>0</v>
      </c>
      <c r="T17">
        <v>70063197</v>
      </c>
      <c r="U17" t="s">
        <v>149</v>
      </c>
      <c r="V17" t="s">
        <v>275</v>
      </c>
      <c r="W17">
        <v>650000</v>
      </c>
      <c r="X17">
        <v>70056560</v>
      </c>
      <c r="Y17" t="s">
        <v>365</v>
      </c>
      <c r="Z17" t="s">
        <v>287</v>
      </c>
      <c r="AA17">
        <v>1200000</v>
      </c>
      <c r="AB17">
        <v>8489926</v>
      </c>
      <c r="AC17" t="s">
        <v>643</v>
      </c>
      <c r="AD17" t="s">
        <v>546</v>
      </c>
      <c r="AF17">
        <v>0</v>
      </c>
      <c r="AH17" s="3">
        <v>8440958</v>
      </c>
      <c r="AI17" s="2" t="s">
        <v>105</v>
      </c>
      <c r="AJ17" s="2" t="s">
        <v>766</v>
      </c>
      <c r="AK17">
        <v>3048840</v>
      </c>
    </row>
    <row r="18" spans="1:37" ht="15" hidden="1" thickBot="1" x14ac:dyDescent="0.35">
      <c r="A18">
        <v>470884</v>
      </c>
      <c r="B18" t="s">
        <v>17</v>
      </c>
      <c r="C18">
        <f>VLOOKUP(A18,[1]Munka1!$F$2:$K$130,6,0)</f>
        <v>30</v>
      </c>
      <c r="D18">
        <v>12500000</v>
      </c>
      <c r="E18">
        <f>VLOOKUP(A18,[2]Munka1!$H$2:$W$130,16,0)</f>
        <v>7622100</v>
      </c>
      <c r="F18">
        <f t="shared" si="0"/>
        <v>2200000</v>
      </c>
      <c r="G18">
        <f t="shared" si="1"/>
        <v>925000</v>
      </c>
      <c r="H18">
        <f t="shared" si="2"/>
        <v>825000</v>
      </c>
      <c r="I18">
        <f t="shared" si="3"/>
        <v>-2549505.4054054054</v>
      </c>
      <c r="J18">
        <f t="shared" si="4"/>
        <v>115</v>
      </c>
      <c r="P18">
        <v>350000</v>
      </c>
      <c r="Q18">
        <v>120000</v>
      </c>
      <c r="T18">
        <v>70048085</v>
      </c>
      <c r="U18" t="s">
        <v>150</v>
      </c>
      <c r="V18" t="s">
        <v>276</v>
      </c>
      <c r="W18">
        <v>1400000</v>
      </c>
      <c r="X18">
        <v>91107170</v>
      </c>
      <c r="Y18" t="s">
        <v>366</v>
      </c>
      <c r="Z18" t="s">
        <v>287</v>
      </c>
      <c r="AA18">
        <v>1200000</v>
      </c>
      <c r="AB18">
        <v>470897</v>
      </c>
      <c r="AC18" t="s">
        <v>644</v>
      </c>
      <c r="AD18" t="s">
        <v>553</v>
      </c>
      <c r="AF18">
        <v>235000</v>
      </c>
      <c r="AH18" s="3">
        <v>29040332</v>
      </c>
      <c r="AI18" s="2" t="s">
        <v>7</v>
      </c>
      <c r="AJ18" s="2" t="s">
        <v>767</v>
      </c>
      <c r="AK18">
        <v>2935920</v>
      </c>
    </row>
    <row r="19" spans="1:37" ht="15" hidden="1" thickBot="1" x14ac:dyDescent="0.35">
      <c r="A19">
        <v>470897</v>
      </c>
      <c r="B19" t="s">
        <v>18</v>
      </c>
      <c r="C19">
        <f>VLOOKUP(A19,[1]Munka1!$F$2:$K$130,6,0)</f>
        <v>30</v>
      </c>
      <c r="D19">
        <v>4900000</v>
      </c>
      <c r="E19">
        <f>VLOOKUP(A19,[2]Munka1!$H$2:$W$130,16,0)</f>
        <v>5081400</v>
      </c>
      <c r="F19">
        <f t="shared" si="0"/>
        <v>1600000</v>
      </c>
      <c r="G19">
        <f t="shared" si="1"/>
        <v>575000</v>
      </c>
      <c r="H19">
        <f t="shared" si="2"/>
        <v>235000</v>
      </c>
      <c r="I19">
        <f t="shared" si="3"/>
        <v>-1098521.6216216218</v>
      </c>
      <c r="J19">
        <f t="shared" si="4"/>
        <v>112</v>
      </c>
      <c r="P19">
        <v>4700000</v>
      </c>
      <c r="Q19">
        <v>2300000</v>
      </c>
      <c r="T19">
        <v>70093829</v>
      </c>
      <c r="U19" t="s">
        <v>151</v>
      </c>
      <c r="V19" t="s">
        <v>277</v>
      </c>
      <c r="W19">
        <v>48500</v>
      </c>
      <c r="X19">
        <v>35017569</v>
      </c>
      <c r="Y19" t="s">
        <v>367</v>
      </c>
      <c r="Z19" t="s">
        <v>287</v>
      </c>
      <c r="AA19">
        <v>1200000</v>
      </c>
      <c r="AB19">
        <v>70062993</v>
      </c>
      <c r="AC19" t="s">
        <v>645</v>
      </c>
      <c r="AD19" t="s">
        <v>554</v>
      </c>
      <c r="AF19">
        <v>3500000</v>
      </c>
      <c r="AH19" s="3">
        <v>70087488</v>
      </c>
      <c r="AI19" s="2" t="s">
        <v>85</v>
      </c>
      <c r="AJ19" s="2" t="s">
        <v>768</v>
      </c>
      <c r="AK19">
        <v>2484240</v>
      </c>
    </row>
    <row r="20" spans="1:37" ht="15" hidden="1" thickBot="1" x14ac:dyDescent="0.35">
      <c r="A20">
        <v>5004690</v>
      </c>
      <c r="B20" t="s">
        <v>19</v>
      </c>
      <c r="C20">
        <f>VLOOKUP(A20,[1]Munka1!$F$2:$K$130,6,0)</f>
        <v>29</v>
      </c>
      <c r="D20">
        <v>3100000</v>
      </c>
      <c r="E20">
        <f>VLOOKUP(A20,[2]Munka1!$H$2:$W$130,16,0)</f>
        <v>1242120</v>
      </c>
      <c r="F20">
        <f t="shared" si="0"/>
        <v>800000</v>
      </c>
      <c r="G20">
        <f t="shared" si="1"/>
        <v>550000</v>
      </c>
      <c r="H20">
        <f t="shared" si="2"/>
        <v>14000</v>
      </c>
      <c r="I20">
        <f t="shared" si="3"/>
        <v>-596141.62162162154</v>
      </c>
      <c r="J20">
        <f t="shared" si="4"/>
        <v>110</v>
      </c>
      <c r="P20">
        <v>0</v>
      </c>
      <c r="Q20">
        <v>0</v>
      </c>
      <c r="T20">
        <v>70103402</v>
      </c>
      <c r="U20" t="s">
        <v>152</v>
      </c>
      <c r="V20" t="s">
        <v>278</v>
      </c>
      <c r="W20">
        <v>27000</v>
      </c>
      <c r="X20">
        <v>70052963</v>
      </c>
      <c r="Y20" t="s">
        <v>368</v>
      </c>
      <c r="Z20" t="s">
        <v>479</v>
      </c>
      <c r="AA20">
        <v>1000000</v>
      </c>
      <c r="AB20">
        <v>70003313</v>
      </c>
      <c r="AC20" t="s">
        <v>646</v>
      </c>
      <c r="AD20" t="s">
        <v>546</v>
      </c>
      <c r="AF20">
        <v>0</v>
      </c>
      <c r="AH20" s="3">
        <v>70031727</v>
      </c>
      <c r="AI20" s="2" t="s">
        <v>43</v>
      </c>
      <c r="AJ20" s="2" t="s">
        <v>769</v>
      </c>
      <c r="AK20">
        <v>2371320</v>
      </c>
    </row>
    <row r="21" spans="1:37" ht="15" hidden="1" thickBot="1" x14ac:dyDescent="0.35">
      <c r="A21">
        <v>70002604</v>
      </c>
      <c r="B21" t="s">
        <v>20</v>
      </c>
      <c r="C21">
        <f>VLOOKUP(A21,[1]Munka1!$F$2:$K$130,6,0)</f>
        <v>28</v>
      </c>
      <c r="D21">
        <v>30500</v>
      </c>
      <c r="E21">
        <f>VLOOKUP(A21,[2]Munka1!$H$2:$W$130,16,0)</f>
        <v>59847.6</v>
      </c>
      <c r="F21">
        <f t="shared" si="0"/>
        <v>28500</v>
      </c>
      <c r="G21">
        <f t="shared" si="1"/>
        <v>10000</v>
      </c>
      <c r="H21">
        <f t="shared" si="2"/>
        <v>0</v>
      </c>
      <c r="I21">
        <f t="shared" si="3"/>
        <v>-7809.3297297297304</v>
      </c>
      <c r="J21">
        <f t="shared" si="4"/>
        <v>86</v>
      </c>
      <c r="P21">
        <v>1600000</v>
      </c>
      <c r="Q21">
        <v>160000</v>
      </c>
      <c r="T21">
        <v>70080329</v>
      </c>
      <c r="U21" t="s">
        <v>153</v>
      </c>
      <c r="V21" t="s">
        <v>279</v>
      </c>
      <c r="W21">
        <v>76000</v>
      </c>
      <c r="X21">
        <v>35018672</v>
      </c>
      <c r="Y21" t="s">
        <v>369</v>
      </c>
      <c r="Z21" t="s">
        <v>480</v>
      </c>
      <c r="AA21">
        <v>925000</v>
      </c>
      <c r="AB21">
        <v>70063195</v>
      </c>
      <c r="AC21" t="s">
        <v>647</v>
      </c>
      <c r="AD21" t="s">
        <v>555</v>
      </c>
      <c r="AF21">
        <v>880000</v>
      </c>
      <c r="AH21" s="3">
        <v>35018672</v>
      </c>
      <c r="AI21" s="2" t="s">
        <v>13</v>
      </c>
      <c r="AJ21" s="2" t="s">
        <v>769</v>
      </c>
      <c r="AK21">
        <v>2371320</v>
      </c>
    </row>
    <row r="22" spans="1:37" ht="15" hidden="1" thickBot="1" x14ac:dyDescent="0.35">
      <c r="A22">
        <v>70002611</v>
      </c>
      <c r="B22" t="s">
        <v>21</v>
      </c>
      <c r="C22">
        <f>VLOOKUP(A22,[1]Munka1!$F$2:$K$130,6,0)</f>
        <v>28</v>
      </c>
      <c r="D22">
        <v>175000</v>
      </c>
      <c r="E22">
        <f>VLOOKUP(A22,[2]Munka1!$H$2:$W$130,16,0)</f>
        <v>592830</v>
      </c>
      <c r="F22">
        <f t="shared" si="0"/>
        <v>200000</v>
      </c>
      <c r="G22">
        <f t="shared" si="1"/>
        <v>66000</v>
      </c>
      <c r="H22">
        <f t="shared" si="2"/>
        <v>0</v>
      </c>
      <c r="I22">
        <f t="shared" si="3"/>
        <v>-57098.918918918913</v>
      </c>
      <c r="J22">
        <f t="shared" si="4"/>
        <v>99</v>
      </c>
      <c r="P22">
        <v>700000</v>
      </c>
      <c r="Q22">
        <v>70000</v>
      </c>
      <c r="T22">
        <v>70003050</v>
      </c>
      <c r="U22" t="s">
        <v>154</v>
      </c>
      <c r="V22" t="s">
        <v>280</v>
      </c>
      <c r="W22">
        <v>42500</v>
      </c>
      <c r="X22">
        <v>92014216</v>
      </c>
      <c r="Y22" t="s">
        <v>370</v>
      </c>
      <c r="Z22" t="s">
        <v>264</v>
      </c>
      <c r="AA22">
        <v>800000</v>
      </c>
      <c r="AB22">
        <v>70002711</v>
      </c>
      <c r="AC22" t="s">
        <v>261</v>
      </c>
      <c r="AD22" t="s">
        <v>556</v>
      </c>
      <c r="AF22">
        <v>385000</v>
      </c>
      <c r="AH22" s="3">
        <v>70002711</v>
      </c>
      <c r="AI22" s="2" t="s">
        <v>24</v>
      </c>
      <c r="AJ22" s="2" t="s">
        <v>769</v>
      </c>
      <c r="AK22">
        <v>2371320</v>
      </c>
    </row>
    <row r="23" spans="1:37" ht="15" hidden="1" thickBot="1" x14ac:dyDescent="0.35">
      <c r="A23">
        <v>70002622</v>
      </c>
      <c r="B23" t="s">
        <v>22</v>
      </c>
      <c r="C23">
        <f>VLOOKUP(A23,[1]Munka1!$F$2:$K$130,6,0)</f>
        <v>25</v>
      </c>
      <c r="D23">
        <v>1700000</v>
      </c>
      <c r="E23">
        <f>VLOOKUP(A23,[2]Munka1!$H$2:$W$130,16,0)</f>
        <v>7339800</v>
      </c>
      <c r="F23">
        <f t="shared" si="0"/>
        <v>7250000</v>
      </c>
      <c r="G23">
        <f t="shared" si="1"/>
        <v>7250000</v>
      </c>
      <c r="H23">
        <f t="shared" si="2"/>
        <v>2520000</v>
      </c>
      <c r="I23">
        <f t="shared" si="3"/>
        <v>342037.83783783787</v>
      </c>
      <c r="J23">
        <f t="shared" si="4"/>
        <v>18</v>
      </c>
      <c r="P23">
        <v>2300000</v>
      </c>
      <c r="Q23">
        <v>230000</v>
      </c>
      <c r="T23">
        <v>70022955</v>
      </c>
      <c r="U23" t="s">
        <v>155</v>
      </c>
      <c r="V23" t="s">
        <v>281</v>
      </c>
      <c r="W23">
        <v>26000</v>
      </c>
      <c r="X23">
        <v>28028160</v>
      </c>
      <c r="Y23" t="s">
        <v>371</v>
      </c>
      <c r="Z23" t="s">
        <v>481</v>
      </c>
      <c r="AA23">
        <v>700000</v>
      </c>
      <c r="AB23">
        <v>70052963</v>
      </c>
      <c r="AC23" t="s">
        <v>648</v>
      </c>
      <c r="AD23" t="s">
        <v>557</v>
      </c>
      <c r="AF23">
        <v>1265000</v>
      </c>
      <c r="AH23" s="3">
        <v>70005998</v>
      </c>
      <c r="AI23" s="2" t="s">
        <v>29</v>
      </c>
      <c r="AJ23" s="2" t="s">
        <v>770</v>
      </c>
      <c r="AK23">
        <v>2145480</v>
      </c>
    </row>
    <row r="24" spans="1:37" ht="15" hidden="1" thickBot="1" x14ac:dyDescent="0.35">
      <c r="A24">
        <v>70002651</v>
      </c>
      <c r="B24" t="s">
        <v>23</v>
      </c>
      <c r="C24">
        <f>VLOOKUP(A24,[1]Munka1!$F$2:$K$130,6,0)</f>
        <v>30</v>
      </c>
      <c r="D24">
        <v>17750</v>
      </c>
      <c r="E24">
        <f>VLOOKUP(A24,[2]Munka1!$H$2:$W$130,16,0)</f>
        <v>27665.399999999998</v>
      </c>
      <c r="F24">
        <f t="shared" si="0"/>
        <v>0</v>
      </c>
      <c r="G24">
        <f t="shared" si="1"/>
        <v>2100</v>
      </c>
      <c r="H24">
        <f t="shared" si="2"/>
        <v>1000</v>
      </c>
      <c r="I24">
        <f t="shared" si="3"/>
        <v>-4534.6162162162163</v>
      </c>
      <c r="J24">
        <f t="shared" si="4"/>
        <v>73</v>
      </c>
      <c r="P24">
        <v>1600000</v>
      </c>
      <c r="Q24">
        <v>160000</v>
      </c>
      <c r="T24">
        <v>70024655</v>
      </c>
      <c r="U24" t="s">
        <v>156</v>
      </c>
      <c r="V24" t="s">
        <v>282</v>
      </c>
      <c r="W24">
        <v>5750000</v>
      </c>
      <c r="X24">
        <v>70005998</v>
      </c>
      <c r="Y24" t="s">
        <v>372</v>
      </c>
      <c r="Z24" t="s">
        <v>482</v>
      </c>
      <c r="AA24">
        <v>675000</v>
      </c>
      <c r="AB24">
        <v>70005998</v>
      </c>
      <c r="AC24" t="s">
        <v>649</v>
      </c>
      <c r="AD24" t="s">
        <v>555</v>
      </c>
      <c r="AF24">
        <v>880000</v>
      </c>
      <c r="AH24" s="3">
        <v>70085928</v>
      </c>
      <c r="AI24" s="2" t="s">
        <v>84</v>
      </c>
      <c r="AJ24" s="2" t="s">
        <v>771</v>
      </c>
      <c r="AK24">
        <v>1919640</v>
      </c>
    </row>
    <row r="25" spans="1:37" ht="15" hidden="1" thickBot="1" x14ac:dyDescent="0.35">
      <c r="A25">
        <v>70002711</v>
      </c>
      <c r="B25" t="s">
        <v>24</v>
      </c>
      <c r="C25">
        <f>VLOOKUP(A25,[1]Munka1!$F$2:$K$130,6,0)</f>
        <v>25</v>
      </c>
      <c r="D25">
        <v>1700000</v>
      </c>
      <c r="E25">
        <f>VLOOKUP(A25,[2]Munka1!$H$2:$W$130,16,0)</f>
        <v>2371320</v>
      </c>
      <c r="F25">
        <f t="shared" si="0"/>
        <v>725000</v>
      </c>
      <c r="G25">
        <f t="shared" si="1"/>
        <v>2300000</v>
      </c>
      <c r="H25">
        <f t="shared" si="2"/>
        <v>385000</v>
      </c>
      <c r="I25">
        <f t="shared" si="3"/>
        <v>-196287.56756756754</v>
      </c>
      <c r="J25">
        <f t="shared" si="4"/>
        <v>100</v>
      </c>
      <c r="P25">
        <v>1600000</v>
      </c>
      <c r="Q25">
        <v>160000</v>
      </c>
      <c r="T25">
        <v>8486035</v>
      </c>
      <c r="U25" t="s">
        <v>157</v>
      </c>
      <c r="V25">
        <v>0</v>
      </c>
      <c r="W25">
        <v>0</v>
      </c>
      <c r="X25">
        <v>70063197</v>
      </c>
      <c r="Y25" t="s">
        <v>373</v>
      </c>
      <c r="Z25" t="s">
        <v>482</v>
      </c>
      <c r="AA25">
        <v>675000</v>
      </c>
      <c r="AB25">
        <v>70024480</v>
      </c>
      <c r="AC25" t="s">
        <v>650</v>
      </c>
      <c r="AD25" t="s">
        <v>555</v>
      </c>
      <c r="AF25">
        <v>880000</v>
      </c>
      <c r="AH25" s="3">
        <v>8486100</v>
      </c>
      <c r="AI25" s="2" t="s">
        <v>109</v>
      </c>
      <c r="AJ25" s="2" t="s">
        <v>772</v>
      </c>
      <c r="AK25">
        <v>1806720</v>
      </c>
    </row>
    <row r="26" spans="1:37" ht="15" hidden="1" thickBot="1" x14ac:dyDescent="0.35">
      <c r="A26">
        <v>70003048</v>
      </c>
      <c r="B26" t="s">
        <v>25</v>
      </c>
      <c r="C26">
        <f>VLOOKUP(A26,[1]Munka1!$F$2:$K$130,6,0)</f>
        <v>29</v>
      </c>
      <c r="D26">
        <v>8000000</v>
      </c>
      <c r="E26">
        <f>VLOOKUP(A26,[2]Munka1!$H$2:$W$130,16,0)</f>
        <v>6210600</v>
      </c>
      <c r="F26">
        <f t="shared" si="0"/>
        <v>600000</v>
      </c>
      <c r="G26">
        <f t="shared" si="1"/>
        <v>165000</v>
      </c>
      <c r="H26">
        <f t="shared" si="2"/>
        <v>0</v>
      </c>
      <c r="I26">
        <f t="shared" si="3"/>
        <v>-1827735.1351351351</v>
      </c>
      <c r="J26">
        <f t="shared" si="4"/>
        <v>107</v>
      </c>
      <c r="P26">
        <v>3500000</v>
      </c>
      <c r="Q26">
        <v>350000</v>
      </c>
      <c r="T26">
        <v>70063544</v>
      </c>
      <c r="U26" t="s">
        <v>158</v>
      </c>
      <c r="V26" t="s">
        <v>283</v>
      </c>
      <c r="W26">
        <v>3800</v>
      </c>
      <c r="X26">
        <v>8440958</v>
      </c>
      <c r="Y26" t="s">
        <v>374</v>
      </c>
      <c r="Z26" t="s">
        <v>275</v>
      </c>
      <c r="AA26">
        <v>650000</v>
      </c>
      <c r="AB26">
        <v>29040332</v>
      </c>
      <c r="AC26" t="s">
        <v>651</v>
      </c>
      <c r="AD26" t="s">
        <v>558</v>
      </c>
      <c r="AF26">
        <v>1925000</v>
      </c>
      <c r="AH26" s="3">
        <v>70024655</v>
      </c>
      <c r="AI26" s="2" t="s">
        <v>42</v>
      </c>
      <c r="AJ26" s="2" t="s">
        <v>773</v>
      </c>
      <c r="AK26">
        <v>1693800</v>
      </c>
    </row>
    <row r="27" spans="1:37" ht="15" hidden="1" thickBot="1" x14ac:dyDescent="0.35">
      <c r="A27">
        <v>70003050</v>
      </c>
      <c r="B27" t="s">
        <v>26</v>
      </c>
      <c r="C27">
        <f>VLOOKUP(A27,[1]Munka1!$F$2:$K$130,6,0)</f>
        <v>28</v>
      </c>
      <c r="D27">
        <v>81000</v>
      </c>
      <c r="E27">
        <f>VLOOKUP(A27,[2]Munka1!$H$2:$W$130,16,0)</f>
        <v>39522</v>
      </c>
      <c r="F27">
        <f t="shared" si="0"/>
        <v>42500</v>
      </c>
      <c r="G27">
        <f t="shared" si="1"/>
        <v>0</v>
      </c>
      <c r="H27">
        <f t="shared" si="2"/>
        <v>0.5</v>
      </c>
      <c r="I27">
        <f t="shared" si="3"/>
        <v>-16886.25</v>
      </c>
      <c r="J27">
        <f t="shared" si="4"/>
        <v>88</v>
      </c>
      <c r="P27">
        <v>3200000</v>
      </c>
      <c r="Q27">
        <v>325000</v>
      </c>
      <c r="T27">
        <v>70055612</v>
      </c>
      <c r="U27" t="s">
        <v>159</v>
      </c>
      <c r="V27" t="s">
        <v>284</v>
      </c>
      <c r="W27">
        <v>250000</v>
      </c>
      <c r="X27">
        <v>91107556</v>
      </c>
      <c r="Y27" t="s">
        <v>375</v>
      </c>
      <c r="Z27" t="s">
        <v>311</v>
      </c>
      <c r="AA27">
        <v>600000</v>
      </c>
      <c r="AB27">
        <v>70056560</v>
      </c>
      <c r="AC27" t="s">
        <v>652</v>
      </c>
      <c r="AD27" t="s">
        <v>559</v>
      </c>
      <c r="AF27">
        <v>1762500</v>
      </c>
      <c r="AH27" s="3">
        <v>70056560</v>
      </c>
      <c r="AI27" s="2" t="s">
        <v>64</v>
      </c>
      <c r="AJ27" s="2" t="s">
        <v>773</v>
      </c>
      <c r="AK27">
        <v>1693800</v>
      </c>
    </row>
    <row r="28" spans="1:37" ht="15" hidden="1" thickBot="1" x14ac:dyDescent="0.35">
      <c r="A28">
        <v>70003313</v>
      </c>
      <c r="B28" t="s">
        <v>27</v>
      </c>
      <c r="C28">
        <f>VLOOKUP(A28,[1]Munka1!$F$2:$K$130,6,0)</f>
        <v>28</v>
      </c>
      <c r="D28">
        <v>1700000</v>
      </c>
      <c r="E28">
        <f>VLOOKUP(A28,[2]Munka1!$H$2:$W$130,16,0)</f>
        <v>5928300</v>
      </c>
      <c r="F28">
        <f t="shared" si="0"/>
        <v>4800000</v>
      </c>
      <c r="G28">
        <f t="shared" si="1"/>
        <v>3500000</v>
      </c>
      <c r="H28">
        <f t="shared" si="2"/>
        <v>0</v>
      </c>
      <c r="I28">
        <f t="shared" si="3"/>
        <v>-293421.6216216216</v>
      </c>
      <c r="J28">
        <f t="shared" si="4"/>
        <v>100</v>
      </c>
      <c r="P28">
        <v>3700000</v>
      </c>
      <c r="Q28">
        <v>375000</v>
      </c>
      <c r="T28">
        <v>70097285</v>
      </c>
      <c r="U28" t="s">
        <v>160</v>
      </c>
      <c r="V28" t="s">
        <v>281</v>
      </c>
      <c r="W28">
        <v>26000</v>
      </c>
      <c r="X28">
        <v>8486100</v>
      </c>
      <c r="Y28" t="s">
        <v>376</v>
      </c>
      <c r="Z28" t="s">
        <v>311</v>
      </c>
      <c r="AA28">
        <v>600000</v>
      </c>
      <c r="AB28">
        <v>70092388</v>
      </c>
      <c r="AC28" t="s">
        <v>653</v>
      </c>
      <c r="AD28" t="s">
        <v>560</v>
      </c>
      <c r="AF28">
        <v>2037500</v>
      </c>
      <c r="AH28" s="3">
        <v>70097801</v>
      </c>
      <c r="AI28" s="2" t="s">
        <v>99</v>
      </c>
      <c r="AJ28" s="2" t="s">
        <v>774</v>
      </c>
      <c r="AK28">
        <v>1580880</v>
      </c>
    </row>
    <row r="29" spans="1:37" ht="15" hidden="1" thickBot="1" x14ac:dyDescent="0.35">
      <c r="A29">
        <v>70003349</v>
      </c>
      <c r="B29" t="s">
        <v>28</v>
      </c>
      <c r="C29">
        <f>VLOOKUP(A29,[1]Munka1!$F$2:$K$130,6,0)</f>
        <v>27</v>
      </c>
      <c r="D29">
        <v>30500</v>
      </c>
      <c r="E29">
        <f>VLOOKUP(A29,[2]Munka1!$H$2:$W$130,16,0)</f>
        <v>33876</v>
      </c>
      <c r="F29">
        <f t="shared" si="0"/>
        <v>52000</v>
      </c>
      <c r="G29">
        <f t="shared" si="1"/>
        <v>165000</v>
      </c>
      <c r="H29">
        <f t="shared" si="2"/>
        <v>0</v>
      </c>
      <c r="I29">
        <f t="shared" si="3"/>
        <v>6479.6756756756749</v>
      </c>
      <c r="J29">
        <f t="shared" si="4"/>
        <v>44</v>
      </c>
      <c r="P29">
        <v>2700000</v>
      </c>
      <c r="Q29">
        <v>275000</v>
      </c>
      <c r="T29">
        <v>92018032</v>
      </c>
      <c r="U29" t="s">
        <v>161</v>
      </c>
      <c r="V29" t="s">
        <v>267</v>
      </c>
      <c r="W29">
        <v>275000</v>
      </c>
      <c r="X29">
        <v>470897</v>
      </c>
      <c r="Y29" t="s">
        <v>377</v>
      </c>
      <c r="Z29" t="s">
        <v>274</v>
      </c>
      <c r="AA29">
        <v>575000</v>
      </c>
      <c r="AB29">
        <v>91107170</v>
      </c>
      <c r="AC29" t="s">
        <v>654</v>
      </c>
      <c r="AD29" t="s">
        <v>561</v>
      </c>
      <c r="AF29">
        <v>1487500</v>
      </c>
      <c r="AH29" s="3">
        <v>70097248</v>
      </c>
      <c r="AI29" s="2" t="s">
        <v>852</v>
      </c>
      <c r="AJ29" s="2" t="s">
        <v>775</v>
      </c>
      <c r="AK29">
        <v>1467960</v>
      </c>
    </row>
    <row r="30" spans="1:37" ht="15" hidden="1" thickBot="1" x14ac:dyDescent="0.35">
      <c r="A30">
        <v>70005998</v>
      </c>
      <c r="B30" t="s">
        <v>29</v>
      </c>
      <c r="C30">
        <f>VLOOKUP(A30,[1]Munka1!$F$2:$K$130,6,0)</f>
        <v>27</v>
      </c>
      <c r="D30">
        <v>1000000</v>
      </c>
      <c r="E30">
        <f>VLOOKUP(A30,[2]Munka1!$H$2:$W$130,16,0)</f>
        <v>2145480</v>
      </c>
      <c r="F30">
        <f t="shared" si="0"/>
        <v>1200000</v>
      </c>
      <c r="G30">
        <f t="shared" si="1"/>
        <v>675000</v>
      </c>
      <c r="H30">
        <f t="shared" si="2"/>
        <v>880000</v>
      </c>
      <c r="I30">
        <f t="shared" si="3"/>
        <v>-103404.32432432432</v>
      </c>
      <c r="J30">
        <f t="shared" si="4"/>
        <v>97</v>
      </c>
      <c r="P30">
        <v>3000000</v>
      </c>
      <c r="Q30">
        <v>1500000</v>
      </c>
      <c r="T30">
        <v>70036358</v>
      </c>
      <c r="U30" t="s">
        <v>162</v>
      </c>
      <c r="V30" t="s">
        <v>285</v>
      </c>
      <c r="W30">
        <v>850000</v>
      </c>
      <c r="X30">
        <v>92017254</v>
      </c>
      <c r="Y30" t="s">
        <v>378</v>
      </c>
      <c r="Z30" t="s">
        <v>483</v>
      </c>
      <c r="AA30">
        <v>525000</v>
      </c>
      <c r="AB30">
        <v>70097801</v>
      </c>
      <c r="AC30" t="s">
        <v>655</v>
      </c>
      <c r="AD30" t="s">
        <v>562</v>
      </c>
      <c r="AF30">
        <v>2250000</v>
      </c>
      <c r="AH30" s="3">
        <v>70036358</v>
      </c>
      <c r="AI30" s="2" t="s">
        <v>48</v>
      </c>
      <c r="AJ30" s="2" t="s">
        <v>776</v>
      </c>
      <c r="AK30">
        <v>1355040</v>
      </c>
    </row>
    <row r="31" spans="1:37" ht="15" hidden="1" thickBot="1" x14ac:dyDescent="0.35">
      <c r="A31">
        <v>70007015</v>
      </c>
      <c r="B31" t="s">
        <v>30</v>
      </c>
      <c r="C31">
        <f>VLOOKUP(A31,[1]Munka1!$F$2:$K$130,6,0)</f>
        <v>27</v>
      </c>
      <c r="D31">
        <v>69000</v>
      </c>
      <c r="E31">
        <f>VLOOKUP(A31,[2]Munka1!$H$2:$W$130,16,0)</f>
        <v>110661.59999999999</v>
      </c>
      <c r="F31">
        <f t="shared" si="0"/>
        <v>88000</v>
      </c>
      <c r="G31">
        <f t="shared" si="1"/>
        <v>83000</v>
      </c>
      <c r="H31">
        <f t="shared" si="2"/>
        <v>16500</v>
      </c>
      <c r="I31">
        <f t="shared" si="3"/>
        <v>-8664.1405405405385</v>
      </c>
      <c r="J31">
        <f t="shared" si="4"/>
        <v>84</v>
      </c>
      <c r="P31">
        <v>1600000</v>
      </c>
      <c r="Q31">
        <v>550000</v>
      </c>
      <c r="T31">
        <v>70002622</v>
      </c>
      <c r="U31" t="s">
        <v>163</v>
      </c>
      <c r="V31" t="s">
        <v>286</v>
      </c>
      <c r="W31">
        <v>7250000</v>
      </c>
      <c r="X31">
        <v>70024480</v>
      </c>
      <c r="Y31" t="s">
        <v>379</v>
      </c>
      <c r="Z31" t="s">
        <v>483</v>
      </c>
      <c r="AA31">
        <v>525000</v>
      </c>
      <c r="AB31">
        <v>35017569</v>
      </c>
      <c r="AC31" t="s">
        <v>656</v>
      </c>
      <c r="AD31" t="s">
        <v>563</v>
      </c>
      <c r="AF31">
        <v>1075000</v>
      </c>
      <c r="AH31" s="3">
        <v>70076282</v>
      </c>
      <c r="AI31" s="2" t="s">
        <v>80</v>
      </c>
      <c r="AJ31" s="2" t="s">
        <v>777</v>
      </c>
      <c r="AK31">
        <v>1242120</v>
      </c>
    </row>
    <row r="32" spans="1:37" ht="15" hidden="1" thickBot="1" x14ac:dyDescent="0.35">
      <c r="A32">
        <v>70007245</v>
      </c>
      <c r="B32" t="s">
        <v>31</v>
      </c>
      <c r="C32">
        <f>VLOOKUP(A32,[1]Munka1!$F$2:$K$130,6,0)</f>
        <v>26</v>
      </c>
      <c r="D32">
        <v>23500</v>
      </c>
      <c r="E32">
        <f>VLOOKUP(A32,[2]Munka1!$H$2:$W$130,16,0)</f>
        <v>0</v>
      </c>
      <c r="F32">
        <f t="shared" si="0"/>
        <v>19000</v>
      </c>
      <c r="G32">
        <f t="shared" si="1"/>
        <v>5250</v>
      </c>
      <c r="H32">
        <f t="shared" si="2"/>
        <v>0</v>
      </c>
      <c r="I32">
        <f t="shared" si="3"/>
        <v>-3763.5135135135133</v>
      </c>
      <c r="J32">
        <f t="shared" si="4"/>
        <v>69</v>
      </c>
      <c r="P32">
        <v>750000</v>
      </c>
      <c r="Q32">
        <v>75000</v>
      </c>
      <c r="T32">
        <v>70062993</v>
      </c>
      <c r="U32" t="s">
        <v>164</v>
      </c>
      <c r="V32" t="s">
        <v>287</v>
      </c>
      <c r="W32">
        <v>1200000</v>
      </c>
      <c r="X32">
        <v>91017837</v>
      </c>
      <c r="Y32" t="s">
        <v>380</v>
      </c>
      <c r="Z32" t="s">
        <v>483</v>
      </c>
      <c r="AA32">
        <v>525000</v>
      </c>
      <c r="AB32">
        <v>29040430</v>
      </c>
      <c r="AC32" t="s">
        <v>657</v>
      </c>
      <c r="AD32" t="s">
        <v>564</v>
      </c>
      <c r="AF32">
        <v>412500</v>
      </c>
      <c r="AH32" s="3">
        <v>70032533</v>
      </c>
      <c r="AI32" s="2" t="s">
        <v>45</v>
      </c>
      <c r="AJ32" s="2" t="s">
        <v>777</v>
      </c>
      <c r="AK32">
        <v>1242120</v>
      </c>
    </row>
    <row r="33" spans="1:37" ht="15" hidden="1" thickBot="1" x14ac:dyDescent="0.35">
      <c r="A33">
        <v>70007251</v>
      </c>
      <c r="B33" t="s">
        <v>32</v>
      </c>
      <c r="C33">
        <f>VLOOKUP(A33,[1]Munka1!$F$2:$K$130,6,0)</f>
        <v>29</v>
      </c>
      <c r="D33">
        <v>13500</v>
      </c>
      <c r="E33">
        <f>VLOOKUP(A33,[2]Munka1!$H$2:$W$130,16,0)</f>
        <v>25407</v>
      </c>
      <c r="F33">
        <f t="shared" si="0"/>
        <v>15000</v>
      </c>
      <c r="G33">
        <f t="shared" si="1"/>
        <v>2100</v>
      </c>
      <c r="H33">
        <f t="shared" si="2"/>
        <v>0</v>
      </c>
      <c r="I33">
        <f t="shared" si="3"/>
        <v>-3554.4324324324316</v>
      </c>
      <c r="J33">
        <f t="shared" si="4"/>
        <v>66</v>
      </c>
      <c r="P33">
        <v>550000</v>
      </c>
      <c r="Q33">
        <v>55000</v>
      </c>
      <c r="T33">
        <v>70099761</v>
      </c>
      <c r="U33" t="s">
        <v>165</v>
      </c>
      <c r="V33" t="s">
        <v>288</v>
      </c>
      <c r="W33">
        <v>35000</v>
      </c>
      <c r="X33">
        <v>70036358</v>
      </c>
      <c r="Y33" t="s">
        <v>381</v>
      </c>
      <c r="Z33" t="s">
        <v>270</v>
      </c>
      <c r="AA33">
        <v>500000</v>
      </c>
      <c r="AB33">
        <v>8440958</v>
      </c>
      <c r="AC33" t="s">
        <v>658</v>
      </c>
      <c r="AD33" t="s">
        <v>565</v>
      </c>
      <c r="AF33">
        <v>302500</v>
      </c>
      <c r="AH33" s="3">
        <v>35014012</v>
      </c>
      <c r="AI33" s="2" t="s">
        <v>11</v>
      </c>
      <c r="AJ33" s="2" t="s">
        <v>777</v>
      </c>
      <c r="AK33">
        <v>1242120</v>
      </c>
    </row>
    <row r="34" spans="1:37" ht="15" hidden="1" thickBot="1" x14ac:dyDescent="0.35">
      <c r="A34">
        <v>70007256</v>
      </c>
      <c r="B34" t="s">
        <v>33</v>
      </c>
      <c r="C34">
        <f>VLOOKUP(A34,[1]Munka1!$F$2:$K$130,6,0)</f>
        <v>27</v>
      </c>
      <c r="D34">
        <v>42500</v>
      </c>
      <c r="E34">
        <f>VLOOKUP(A34,[2]Munka1!$H$2:$W$130,16,0)</f>
        <v>98240.4</v>
      </c>
      <c r="F34">
        <f t="shared" ref="F34:F65" si="5">VLOOKUP(A34,$T$2:$W$130,4,0)</f>
        <v>220000</v>
      </c>
      <c r="G34">
        <f t="shared" ref="G34:G65" si="6">VLOOKUP(A34,$X$2:$AA$130,4,0)</f>
        <v>190000</v>
      </c>
      <c r="H34">
        <f t="shared" ref="H34:H65" si="7">VLOOKUP(A34,$AB$2:$AF$130,5,0)</f>
        <v>0</v>
      </c>
      <c r="I34">
        <f t="shared" ref="I34:I65" si="8">SLOPE(D34:H34,$D$1:$H$1)</f>
        <v>5027.5459459459453</v>
      </c>
      <c r="J34">
        <f t="shared" si="4"/>
        <v>46</v>
      </c>
      <c r="P34">
        <v>15000000</v>
      </c>
      <c r="Q34">
        <v>150000</v>
      </c>
      <c r="T34">
        <v>70042101</v>
      </c>
      <c r="U34" t="s">
        <v>166</v>
      </c>
      <c r="V34" t="s">
        <v>289</v>
      </c>
      <c r="W34">
        <v>20000</v>
      </c>
      <c r="X34">
        <v>70057322</v>
      </c>
      <c r="Y34" t="s">
        <v>382</v>
      </c>
      <c r="Z34" t="s">
        <v>314</v>
      </c>
      <c r="AA34">
        <v>450000</v>
      </c>
      <c r="AB34">
        <v>35018672</v>
      </c>
      <c r="AC34" t="s">
        <v>659</v>
      </c>
      <c r="AD34" t="s">
        <v>542</v>
      </c>
      <c r="AF34">
        <v>7575000</v>
      </c>
      <c r="AH34" s="3">
        <v>70048085</v>
      </c>
      <c r="AI34" s="2" t="s">
        <v>56</v>
      </c>
      <c r="AJ34" s="2" t="s">
        <v>777</v>
      </c>
      <c r="AK34">
        <v>1242120</v>
      </c>
    </row>
    <row r="35" spans="1:37" ht="15" hidden="1" thickBot="1" x14ac:dyDescent="0.35">
      <c r="A35">
        <v>70008137</v>
      </c>
      <c r="B35" t="s">
        <v>34</v>
      </c>
      <c r="C35">
        <f>VLOOKUP(A35,[1]Munka1!$F$2:$K$130,6,0)</f>
        <v>27</v>
      </c>
      <c r="D35">
        <v>26500</v>
      </c>
      <c r="E35">
        <f>VLOOKUP(A35,[2]Munka1!$H$2:$W$130,16,0)</f>
        <v>35569.800000000003</v>
      </c>
      <c r="F35">
        <f t="shared" si="5"/>
        <v>32500</v>
      </c>
      <c r="G35">
        <f t="shared" si="6"/>
        <v>37500</v>
      </c>
      <c r="H35">
        <f t="shared" si="7"/>
        <v>0</v>
      </c>
      <c r="I35">
        <f t="shared" si="8"/>
        <v>-3456.4756756756756</v>
      </c>
      <c r="J35">
        <f t="shared" si="4"/>
        <v>64</v>
      </c>
      <c r="P35">
        <v>20000000</v>
      </c>
      <c r="Q35">
        <v>200000</v>
      </c>
      <c r="T35">
        <v>70002651</v>
      </c>
      <c r="U35" t="s">
        <v>167</v>
      </c>
      <c r="V35">
        <v>0</v>
      </c>
      <c r="W35">
        <v>0</v>
      </c>
      <c r="X35">
        <v>29040430</v>
      </c>
      <c r="Y35" t="s">
        <v>383</v>
      </c>
      <c r="Z35" t="s">
        <v>484</v>
      </c>
      <c r="AA35">
        <v>425000</v>
      </c>
      <c r="AB35">
        <v>70085928</v>
      </c>
      <c r="AC35" t="s">
        <v>660</v>
      </c>
      <c r="AD35" t="s">
        <v>566</v>
      </c>
      <c r="AF35">
        <v>10100000</v>
      </c>
      <c r="AH35" s="3">
        <v>29040430</v>
      </c>
      <c r="AI35" s="2" t="s">
        <v>9</v>
      </c>
      <c r="AJ35" s="2" t="s">
        <v>778</v>
      </c>
      <c r="AK35">
        <v>1129200</v>
      </c>
    </row>
    <row r="36" spans="1:37" ht="15" hidden="1" thickBot="1" x14ac:dyDescent="0.35">
      <c r="A36">
        <v>70008159</v>
      </c>
      <c r="B36" t="s">
        <v>35</v>
      </c>
      <c r="C36">
        <f>VLOOKUP(A36,[1]Munka1!$F$2:$K$130,6,0)</f>
        <v>28</v>
      </c>
      <c r="D36">
        <v>215000</v>
      </c>
      <c r="E36">
        <f>VLOOKUP(A36,[2]Munka1!$H$2:$W$130,16,0)</f>
        <v>536370</v>
      </c>
      <c r="F36">
        <f t="shared" si="5"/>
        <v>325000</v>
      </c>
      <c r="G36">
        <f t="shared" si="6"/>
        <v>93000</v>
      </c>
      <c r="H36">
        <f t="shared" si="7"/>
        <v>49500</v>
      </c>
      <c r="I36">
        <f t="shared" si="8"/>
        <v>-50378.108108108107</v>
      </c>
      <c r="J36">
        <f t="shared" si="4"/>
        <v>87</v>
      </c>
      <c r="P36">
        <v>19000000</v>
      </c>
      <c r="Q36">
        <v>190000</v>
      </c>
      <c r="T36">
        <v>70092388</v>
      </c>
      <c r="U36" t="s">
        <v>168</v>
      </c>
      <c r="V36" t="s">
        <v>290</v>
      </c>
      <c r="W36">
        <v>550000</v>
      </c>
      <c r="X36">
        <v>35021183</v>
      </c>
      <c r="Y36" t="s">
        <v>384</v>
      </c>
      <c r="Z36" t="s">
        <v>484</v>
      </c>
      <c r="AA36">
        <v>425000</v>
      </c>
      <c r="AB36">
        <v>70080426</v>
      </c>
      <c r="AC36" t="s">
        <v>464</v>
      </c>
      <c r="AD36" t="s">
        <v>567</v>
      </c>
      <c r="AF36">
        <v>9595000</v>
      </c>
      <c r="AH36" s="3">
        <v>70063195</v>
      </c>
      <c r="AI36" s="2" t="s">
        <v>75</v>
      </c>
      <c r="AJ36" s="2" t="s">
        <v>779</v>
      </c>
      <c r="AK36">
        <v>1100970</v>
      </c>
    </row>
    <row r="37" spans="1:37" ht="15" hidden="1" thickBot="1" x14ac:dyDescent="0.35">
      <c r="A37">
        <v>70022583</v>
      </c>
      <c r="B37" t="s">
        <v>36</v>
      </c>
      <c r="C37">
        <f>VLOOKUP(A37,[1]Munka1!$F$2:$K$130,6,0)</f>
        <v>27</v>
      </c>
      <c r="D37">
        <v>22500</v>
      </c>
      <c r="E37">
        <f>VLOOKUP(A37,[2]Munka1!$H$2:$W$130,16,0)</f>
        <v>19478.7</v>
      </c>
      <c r="F37">
        <f t="shared" si="5"/>
        <v>26000</v>
      </c>
      <c r="G37">
        <f t="shared" si="6"/>
        <v>2500</v>
      </c>
      <c r="H37">
        <f t="shared" si="7"/>
        <v>0</v>
      </c>
      <c r="I37">
        <f t="shared" si="8"/>
        <v>-4755.6054054054048</v>
      </c>
      <c r="J37">
        <f t="shared" si="4"/>
        <v>71</v>
      </c>
      <c r="P37">
        <v>15000000</v>
      </c>
      <c r="Q37">
        <v>150000</v>
      </c>
      <c r="T37">
        <v>70024335</v>
      </c>
      <c r="U37" t="s">
        <v>169</v>
      </c>
      <c r="V37" t="s">
        <v>291</v>
      </c>
      <c r="W37">
        <v>7250</v>
      </c>
      <c r="X37">
        <v>70056874</v>
      </c>
      <c r="Y37" t="s">
        <v>385</v>
      </c>
      <c r="Z37" t="s">
        <v>485</v>
      </c>
      <c r="AA37">
        <v>375000</v>
      </c>
      <c r="AB37">
        <v>92014216</v>
      </c>
      <c r="AC37" t="s">
        <v>661</v>
      </c>
      <c r="AD37" t="s">
        <v>542</v>
      </c>
      <c r="AF37">
        <v>7575000</v>
      </c>
      <c r="AH37" s="3">
        <v>29040321</v>
      </c>
      <c r="AI37" s="2" t="s">
        <v>6</v>
      </c>
      <c r="AJ37" s="2" t="s">
        <v>780</v>
      </c>
      <c r="AK37">
        <v>1072740</v>
      </c>
    </row>
    <row r="38" spans="1:37" ht="15" hidden="1" thickBot="1" x14ac:dyDescent="0.35">
      <c r="A38">
        <v>70022955</v>
      </c>
      <c r="B38" t="s">
        <v>37</v>
      </c>
      <c r="C38">
        <f>VLOOKUP(A38,[1]Munka1!$F$2:$K$130,6,0)</f>
        <v>27</v>
      </c>
      <c r="D38">
        <v>26500</v>
      </c>
      <c r="E38">
        <f>VLOOKUP(A38,[2]Munka1!$H$2:$W$130,16,0)</f>
        <v>22584</v>
      </c>
      <c r="F38">
        <f t="shared" si="5"/>
        <v>26000</v>
      </c>
      <c r="G38">
        <f t="shared" si="6"/>
        <v>12750</v>
      </c>
      <c r="H38">
        <f t="shared" si="7"/>
        <v>0</v>
      </c>
      <c r="I38">
        <f t="shared" si="8"/>
        <v>-4849.1351351351359</v>
      </c>
      <c r="J38">
        <f t="shared" si="4"/>
        <v>72</v>
      </c>
      <c r="P38">
        <v>18000000</v>
      </c>
      <c r="Q38">
        <v>180000</v>
      </c>
      <c r="T38">
        <v>91107556</v>
      </c>
      <c r="U38" t="s">
        <v>170</v>
      </c>
      <c r="V38" t="s">
        <v>292</v>
      </c>
      <c r="W38">
        <v>475000</v>
      </c>
      <c r="X38">
        <v>70099180</v>
      </c>
      <c r="Y38" t="s">
        <v>386</v>
      </c>
      <c r="Z38" t="s">
        <v>298</v>
      </c>
      <c r="AA38">
        <v>300000</v>
      </c>
      <c r="AB38">
        <v>70056874</v>
      </c>
      <c r="AC38" t="s">
        <v>662</v>
      </c>
      <c r="AD38" t="s">
        <v>568</v>
      </c>
      <c r="AF38">
        <v>9090000</v>
      </c>
      <c r="AH38" s="3">
        <v>18018845</v>
      </c>
      <c r="AI38" s="2" t="s">
        <v>853</v>
      </c>
      <c r="AJ38" s="2" t="s">
        <v>781</v>
      </c>
      <c r="AK38">
        <v>903360</v>
      </c>
    </row>
    <row r="39" spans="1:37" ht="15" hidden="1" thickBot="1" x14ac:dyDescent="0.35">
      <c r="A39">
        <v>70024090</v>
      </c>
      <c r="B39" t="s">
        <v>38</v>
      </c>
      <c r="C39">
        <f>VLOOKUP(A39,[1]Munka1!$F$2:$K$130,6,0)</f>
        <v>29</v>
      </c>
      <c r="D39">
        <v>68000</v>
      </c>
      <c r="E39">
        <f>VLOOKUP(A39,[2]Munka1!$H$2:$W$130,16,0)</f>
        <v>903360</v>
      </c>
      <c r="F39">
        <f t="shared" si="5"/>
        <v>99000</v>
      </c>
      <c r="G39">
        <f t="shared" si="6"/>
        <v>41000</v>
      </c>
      <c r="H39">
        <f t="shared" si="7"/>
        <v>5</v>
      </c>
      <c r="I39">
        <f t="shared" si="8"/>
        <v>-57032.229729729726</v>
      </c>
      <c r="J39">
        <f t="shared" si="4"/>
        <v>86</v>
      </c>
      <c r="P39">
        <v>11000000</v>
      </c>
      <c r="Q39">
        <v>375000</v>
      </c>
      <c r="T39">
        <v>8476259</v>
      </c>
      <c r="U39" t="s">
        <v>171</v>
      </c>
      <c r="V39" t="s">
        <v>293</v>
      </c>
      <c r="W39">
        <v>21000</v>
      </c>
      <c r="X39">
        <v>70055659</v>
      </c>
      <c r="Y39" t="s">
        <v>387</v>
      </c>
      <c r="Z39" t="s">
        <v>298</v>
      </c>
      <c r="AA39">
        <v>300000</v>
      </c>
      <c r="AB39">
        <v>91017837</v>
      </c>
      <c r="AC39" t="s">
        <v>663</v>
      </c>
      <c r="AD39" t="s">
        <v>569</v>
      </c>
      <c r="AF39">
        <v>5687500</v>
      </c>
      <c r="AH39" s="3">
        <v>70024090</v>
      </c>
      <c r="AI39" s="2" t="s">
        <v>38</v>
      </c>
      <c r="AJ39" s="2" t="s">
        <v>781</v>
      </c>
      <c r="AK39">
        <v>903360</v>
      </c>
    </row>
    <row r="40" spans="1:37" ht="15" hidden="1" thickBot="1" x14ac:dyDescent="0.35">
      <c r="A40">
        <v>70024242</v>
      </c>
      <c r="B40" t="s">
        <v>39</v>
      </c>
      <c r="C40">
        <f>VLOOKUP(A40,[1]Munka1!$F$2:$K$130,6,0)</f>
        <v>28</v>
      </c>
      <c r="D40">
        <v>140000</v>
      </c>
      <c r="E40">
        <f>VLOOKUP(A40,[2]Munka1!$H$2:$W$130,16,0)</f>
        <v>62106</v>
      </c>
      <c r="F40">
        <f t="shared" si="5"/>
        <v>42000</v>
      </c>
      <c r="G40">
        <f t="shared" si="6"/>
        <v>14500</v>
      </c>
      <c r="H40">
        <f t="shared" si="7"/>
        <v>13000</v>
      </c>
      <c r="I40">
        <f t="shared" si="8"/>
        <v>-26167.891891891893</v>
      </c>
      <c r="J40">
        <f t="shared" si="4"/>
        <v>83</v>
      </c>
      <c r="P40">
        <v>18000000</v>
      </c>
      <c r="Q40">
        <v>180000</v>
      </c>
      <c r="T40">
        <v>70007256</v>
      </c>
      <c r="U40" t="s">
        <v>172</v>
      </c>
      <c r="V40" t="s">
        <v>294</v>
      </c>
      <c r="W40">
        <v>220000</v>
      </c>
      <c r="X40">
        <v>70032533</v>
      </c>
      <c r="Y40" t="s">
        <v>388</v>
      </c>
      <c r="Z40" t="s">
        <v>298</v>
      </c>
      <c r="AA40">
        <v>300000</v>
      </c>
      <c r="AB40">
        <v>92017254</v>
      </c>
      <c r="AC40" t="s">
        <v>664</v>
      </c>
      <c r="AD40" t="s">
        <v>568</v>
      </c>
      <c r="AF40">
        <v>9090000</v>
      </c>
      <c r="AH40" s="3">
        <v>70080426</v>
      </c>
      <c r="AI40" s="2" t="s">
        <v>83</v>
      </c>
      <c r="AJ40" s="2" t="s">
        <v>782</v>
      </c>
      <c r="AK40">
        <v>762210</v>
      </c>
    </row>
    <row r="41" spans="1:37" ht="15" hidden="1" thickBot="1" x14ac:dyDescent="0.35">
      <c r="A41">
        <v>70024335</v>
      </c>
      <c r="B41" t="s">
        <v>40</v>
      </c>
      <c r="C41">
        <f>VLOOKUP(A41,[1]Munka1!$F$2:$K$130,6,0)</f>
        <v>30</v>
      </c>
      <c r="D41">
        <v>14500</v>
      </c>
      <c r="E41">
        <f>VLOOKUP(A41,[2]Munka1!$H$2:$W$130,16,0)</f>
        <v>11856.6</v>
      </c>
      <c r="F41">
        <f t="shared" si="5"/>
        <v>7250</v>
      </c>
      <c r="G41">
        <f t="shared" si="6"/>
        <v>7000</v>
      </c>
      <c r="H41">
        <f t="shared" si="7"/>
        <v>0</v>
      </c>
      <c r="I41">
        <f t="shared" si="8"/>
        <v>-2718.6</v>
      </c>
      <c r="J41">
        <f t="shared" si="4"/>
        <v>60</v>
      </c>
      <c r="P41">
        <v>600000</v>
      </c>
      <c r="Q41">
        <v>210000</v>
      </c>
      <c r="T41">
        <v>70088391</v>
      </c>
      <c r="U41" t="s">
        <v>173</v>
      </c>
      <c r="V41" t="s">
        <v>294</v>
      </c>
      <c r="W41">
        <v>220000</v>
      </c>
      <c r="X41">
        <v>70085928</v>
      </c>
      <c r="Y41" t="s">
        <v>389</v>
      </c>
      <c r="Z41" t="s">
        <v>284</v>
      </c>
      <c r="AA41">
        <v>250000</v>
      </c>
      <c r="AB41">
        <v>29040321</v>
      </c>
      <c r="AC41" t="s">
        <v>665</v>
      </c>
      <c r="AD41" t="s">
        <v>570</v>
      </c>
      <c r="AF41">
        <v>405000</v>
      </c>
      <c r="AH41" s="3">
        <v>35021183</v>
      </c>
      <c r="AI41" s="2" t="s">
        <v>14</v>
      </c>
      <c r="AJ41" s="2" t="s">
        <v>782</v>
      </c>
      <c r="AK41">
        <v>762210</v>
      </c>
    </row>
    <row r="42" spans="1:37" ht="15" hidden="1" thickBot="1" x14ac:dyDescent="0.35">
      <c r="A42">
        <v>70024480</v>
      </c>
      <c r="B42" t="s">
        <v>41</v>
      </c>
      <c r="C42">
        <f>VLOOKUP(A42,[1]Munka1!$F$2:$K$130,6,0)</f>
        <v>25</v>
      </c>
      <c r="D42">
        <v>165000</v>
      </c>
      <c r="E42">
        <f>VLOOKUP(A42,[2]Munka1!$H$2:$W$130,16,0)</f>
        <v>564600</v>
      </c>
      <c r="F42">
        <f t="shared" si="5"/>
        <v>275000</v>
      </c>
      <c r="G42">
        <f t="shared" si="6"/>
        <v>525000</v>
      </c>
      <c r="H42">
        <f t="shared" si="7"/>
        <v>880000</v>
      </c>
      <c r="I42">
        <f t="shared" si="8"/>
        <v>115359.45945945945</v>
      </c>
      <c r="J42">
        <f t="shared" si="4"/>
        <v>27</v>
      </c>
      <c r="P42">
        <v>900000</v>
      </c>
      <c r="Q42">
        <v>300000</v>
      </c>
      <c r="T42">
        <v>70036506</v>
      </c>
      <c r="U42" t="s">
        <v>174</v>
      </c>
      <c r="V42" t="s">
        <v>295</v>
      </c>
      <c r="W42">
        <v>25500</v>
      </c>
      <c r="X42">
        <v>70055612</v>
      </c>
      <c r="Y42" t="s">
        <v>390</v>
      </c>
      <c r="Z42" t="s">
        <v>486</v>
      </c>
      <c r="AA42">
        <v>225000</v>
      </c>
      <c r="AB42">
        <v>37000449</v>
      </c>
      <c r="AC42" t="s">
        <v>666</v>
      </c>
      <c r="AD42" t="s">
        <v>571</v>
      </c>
      <c r="AF42">
        <v>600000</v>
      </c>
      <c r="AH42" s="3">
        <v>28028160</v>
      </c>
      <c r="AI42" s="2" t="s">
        <v>4</v>
      </c>
      <c r="AJ42" s="2" t="s">
        <v>782</v>
      </c>
      <c r="AK42">
        <v>762210</v>
      </c>
    </row>
    <row r="43" spans="1:37" ht="15" hidden="1" thickBot="1" x14ac:dyDescent="0.35">
      <c r="A43">
        <v>70024655</v>
      </c>
      <c r="B43" t="s">
        <v>42</v>
      </c>
      <c r="C43">
        <f>VLOOKUP(A43,[1]Munka1!$F$2:$K$130,6,0)</f>
        <v>27</v>
      </c>
      <c r="D43">
        <v>195000</v>
      </c>
      <c r="E43">
        <f>VLOOKUP(A43,[2]Munka1!$H$2:$W$130,16,0)</f>
        <v>1693800</v>
      </c>
      <c r="F43">
        <f t="shared" si="5"/>
        <v>5750000</v>
      </c>
      <c r="G43">
        <f t="shared" si="6"/>
        <v>3100000</v>
      </c>
      <c r="H43">
        <f t="shared" si="7"/>
        <v>0</v>
      </c>
      <c r="I43">
        <f t="shared" si="8"/>
        <v>200605.40540540547</v>
      </c>
      <c r="J43">
        <f t="shared" si="4"/>
        <v>23</v>
      </c>
      <c r="P43">
        <v>100000</v>
      </c>
      <c r="Q43">
        <v>0</v>
      </c>
      <c r="T43">
        <v>70076279</v>
      </c>
      <c r="U43" t="s">
        <v>175</v>
      </c>
      <c r="V43" t="s">
        <v>296</v>
      </c>
      <c r="W43">
        <v>27500</v>
      </c>
      <c r="X43">
        <v>29040321</v>
      </c>
      <c r="Y43" t="s">
        <v>391</v>
      </c>
      <c r="Z43" t="s">
        <v>486</v>
      </c>
      <c r="AA43">
        <v>225000</v>
      </c>
      <c r="AB43">
        <v>35014012</v>
      </c>
      <c r="AC43" t="s">
        <v>667</v>
      </c>
      <c r="AD43" t="s">
        <v>572</v>
      </c>
      <c r="AF43">
        <v>50000</v>
      </c>
      <c r="AH43" s="3">
        <v>70055612</v>
      </c>
      <c r="AI43" s="2" t="s">
        <v>61</v>
      </c>
      <c r="AJ43" s="2" t="s">
        <v>782</v>
      </c>
      <c r="AK43">
        <v>762210</v>
      </c>
    </row>
    <row r="44" spans="1:37" ht="15" hidden="1" thickBot="1" x14ac:dyDescent="0.35">
      <c r="A44">
        <v>70031727</v>
      </c>
      <c r="B44" t="s">
        <v>43</v>
      </c>
      <c r="C44">
        <f>VLOOKUP(A44,[1]Munka1!$F$2:$K$130,6,0)</f>
        <v>25</v>
      </c>
      <c r="D44">
        <v>950000</v>
      </c>
      <c r="E44">
        <f>VLOOKUP(A44,[2]Munka1!$H$2:$W$130,16,0)</f>
        <v>2371320</v>
      </c>
      <c r="F44">
        <f t="shared" si="5"/>
        <v>1900000</v>
      </c>
      <c r="G44">
        <f t="shared" si="6"/>
        <v>1900000</v>
      </c>
      <c r="H44">
        <f t="shared" si="7"/>
        <v>2150000</v>
      </c>
      <c r="I44">
        <f t="shared" si="8"/>
        <v>191415.13513513512</v>
      </c>
      <c r="J44">
        <f t="shared" si="4"/>
        <v>23</v>
      </c>
      <c r="P44">
        <v>180000</v>
      </c>
      <c r="Q44">
        <v>18000</v>
      </c>
      <c r="T44">
        <v>70055659</v>
      </c>
      <c r="U44" t="s">
        <v>176</v>
      </c>
      <c r="V44" t="s">
        <v>297</v>
      </c>
      <c r="W44">
        <v>235000</v>
      </c>
      <c r="X44">
        <v>37000449</v>
      </c>
      <c r="Y44" t="s">
        <v>392</v>
      </c>
      <c r="Z44" t="s">
        <v>487</v>
      </c>
      <c r="AA44">
        <v>210000</v>
      </c>
      <c r="AB44">
        <v>35021183</v>
      </c>
      <c r="AC44" t="s">
        <v>668</v>
      </c>
      <c r="AD44" t="s">
        <v>573</v>
      </c>
      <c r="AF44">
        <v>99000</v>
      </c>
      <c r="AH44" s="3">
        <v>37000449</v>
      </c>
      <c r="AI44" s="2" t="s">
        <v>15</v>
      </c>
      <c r="AJ44" s="2" t="s">
        <v>783</v>
      </c>
      <c r="AK44">
        <v>733980</v>
      </c>
    </row>
    <row r="45" spans="1:37" ht="15" hidden="1" thickBot="1" x14ac:dyDescent="0.35">
      <c r="A45">
        <v>70032520</v>
      </c>
      <c r="B45" t="s">
        <v>44</v>
      </c>
      <c r="C45">
        <f>VLOOKUP(A45,[1]Munka1!$F$2:$K$130,6,0)</f>
        <v>26</v>
      </c>
      <c r="D45">
        <v>40000</v>
      </c>
      <c r="E45">
        <f>VLOOKUP(A45,[2]Munka1!$H$2:$W$130,16,0)</f>
        <v>34440.6</v>
      </c>
      <c r="F45">
        <f t="shared" si="5"/>
        <v>20500</v>
      </c>
      <c r="G45">
        <f t="shared" si="6"/>
        <v>5000</v>
      </c>
      <c r="H45">
        <f t="shared" si="7"/>
        <v>6000</v>
      </c>
      <c r="I45">
        <f t="shared" si="8"/>
        <v>-7854.8972972972979</v>
      </c>
      <c r="J45">
        <f t="shared" si="4"/>
        <v>73</v>
      </c>
      <c r="P45">
        <v>700000</v>
      </c>
      <c r="Q45">
        <v>70000</v>
      </c>
      <c r="T45">
        <v>70057322</v>
      </c>
      <c r="U45" t="s">
        <v>177</v>
      </c>
      <c r="V45" t="s">
        <v>298</v>
      </c>
      <c r="W45">
        <v>300000</v>
      </c>
      <c r="X45">
        <v>70088391</v>
      </c>
      <c r="Y45" t="s">
        <v>393</v>
      </c>
      <c r="Z45" t="s">
        <v>488</v>
      </c>
      <c r="AA45">
        <v>195000</v>
      </c>
      <c r="AB45">
        <v>8486100</v>
      </c>
      <c r="AC45" t="s">
        <v>669</v>
      </c>
      <c r="AD45" t="s">
        <v>556</v>
      </c>
      <c r="AF45">
        <v>385000</v>
      </c>
      <c r="AH45" s="3">
        <v>92014216</v>
      </c>
      <c r="AI45" s="2" t="s">
        <v>124</v>
      </c>
      <c r="AJ45" s="2" t="s">
        <v>784</v>
      </c>
      <c r="AK45">
        <v>705750</v>
      </c>
    </row>
    <row r="46" spans="1:37" ht="15" hidden="1" thickBot="1" x14ac:dyDescent="0.35">
      <c r="A46">
        <v>70032533</v>
      </c>
      <c r="B46" t="s">
        <v>45</v>
      </c>
      <c r="C46">
        <f>VLOOKUP(A46,[1]Munka1!$F$2:$K$130,6,0)</f>
        <v>26</v>
      </c>
      <c r="D46">
        <v>1500000</v>
      </c>
      <c r="E46">
        <f>VLOOKUP(A46,[2]Munka1!$H$2:$W$130,16,0)</f>
        <v>1242120</v>
      </c>
      <c r="F46">
        <f t="shared" si="5"/>
        <v>500000</v>
      </c>
      <c r="G46">
        <f t="shared" si="6"/>
        <v>300000</v>
      </c>
      <c r="H46">
        <f t="shared" si="7"/>
        <v>100000</v>
      </c>
      <c r="I46">
        <f t="shared" si="8"/>
        <v>-304979.45945945947</v>
      </c>
      <c r="J46">
        <f t="shared" si="4"/>
        <v>83</v>
      </c>
      <c r="P46">
        <v>230000</v>
      </c>
      <c r="Q46">
        <v>24000</v>
      </c>
      <c r="T46">
        <v>70065895</v>
      </c>
      <c r="U46" t="s">
        <v>178</v>
      </c>
      <c r="V46" t="s">
        <v>266</v>
      </c>
      <c r="W46">
        <v>750000</v>
      </c>
      <c r="X46">
        <v>70007256</v>
      </c>
      <c r="Y46" t="s">
        <v>394</v>
      </c>
      <c r="Z46" t="s">
        <v>489</v>
      </c>
      <c r="AA46">
        <v>190000</v>
      </c>
      <c r="AB46">
        <v>70065895</v>
      </c>
      <c r="AC46" t="s">
        <v>670</v>
      </c>
      <c r="AD46" t="s">
        <v>574</v>
      </c>
      <c r="AF46">
        <v>127000</v>
      </c>
      <c r="AH46" s="3">
        <v>91017837</v>
      </c>
      <c r="AI46" s="2" t="s">
        <v>115</v>
      </c>
      <c r="AJ46" s="2" t="s">
        <v>785</v>
      </c>
      <c r="AK46">
        <v>621060</v>
      </c>
    </row>
    <row r="47" spans="1:37" ht="15" hidden="1" thickBot="1" x14ac:dyDescent="0.35">
      <c r="A47">
        <v>70032844</v>
      </c>
      <c r="B47" t="s">
        <v>46</v>
      </c>
      <c r="C47">
        <f>VLOOKUP(A47,[1]Munka1!$F$2:$K$130,6,0)</f>
        <v>27</v>
      </c>
      <c r="D47">
        <v>92000</v>
      </c>
      <c r="E47">
        <f>VLOOKUP(A47,[2]Munka1!$H$2:$W$130,16,0)</f>
        <v>0</v>
      </c>
      <c r="F47">
        <f t="shared" si="5"/>
        <v>0</v>
      </c>
      <c r="G47">
        <f t="shared" si="6"/>
        <v>0</v>
      </c>
      <c r="H47">
        <f t="shared" si="7"/>
        <v>0</v>
      </c>
      <c r="I47">
        <f t="shared" si="8"/>
        <v>-17405.405405405407</v>
      </c>
      <c r="J47">
        <f t="shared" si="4"/>
        <v>75</v>
      </c>
      <c r="P47">
        <v>850000</v>
      </c>
      <c r="Q47">
        <v>85000</v>
      </c>
      <c r="T47">
        <v>28028160</v>
      </c>
      <c r="U47" t="s">
        <v>179</v>
      </c>
      <c r="V47" t="s">
        <v>292</v>
      </c>
      <c r="W47">
        <v>475000</v>
      </c>
      <c r="X47">
        <v>70048085</v>
      </c>
      <c r="Y47" t="s">
        <v>395</v>
      </c>
      <c r="Z47" t="s">
        <v>490</v>
      </c>
      <c r="AA47">
        <v>185000</v>
      </c>
      <c r="AB47">
        <v>70057322</v>
      </c>
      <c r="AC47" t="s">
        <v>671</v>
      </c>
      <c r="AD47" t="s">
        <v>575</v>
      </c>
      <c r="AF47">
        <v>467500</v>
      </c>
      <c r="AH47" s="3">
        <v>92018032</v>
      </c>
      <c r="AI47" s="2" t="s">
        <v>127</v>
      </c>
      <c r="AJ47" s="2" t="s">
        <v>786</v>
      </c>
      <c r="AK47">
        <v>592830</v>
      </c>
    </row>
    <row r="48" spans="1:37" ht="15" hidden="1" thickBot="1" x14ac:dyDescent="0.35">
      <c r="A48">
        <v>70036307</v>
      </c>
      <c r="B48" t="s">
        <v>47</v>
      </c>
      <c r="C48">
        <f>VLOOKUP(A48,[1]Munka1!$F$2:$K$130,6,0)</f>
        <v>26</v>
      </c>
      <c r="D48">
        <v>34500</v>
      </c>
      <c r="E48">
        <f>VLOOKUP(A48,[2]Munka1!$H$2:$W$130,16,0)</f>
        <v>31053</v>
      </c>
      <c r="F48">
        <f t="shared" si="5"/>
        <v>35500</v>
      </c>
      <c r="G48">
        <f t="shared" si="6"/>
        <v>23000</v>
      </c>
      <c r="H48">
        <f t="shared" si="7"/>
        <v>1500</v>
      </c>
      <c r="I48">
        <f t="shared" si="8"/>
        <v>-5637.9999999999991</v>
      </c>
      <c r="J48">
        <f t="shared" si="4"/>
        <v>71</v>
      </c>
      <c r="P48">
        <v>550000</v>
      </c>
      <c r="Q48">
        <v>55000</v>
      </c>
      <c r="T48">
        <v>91107170</v>
      </c>
      <c r="U48" t="s">
        <v>180</v>
      </c>
      <c r="V48" t="s">
        <v>268</v>
      </c>
      <c r="W48">
        <v>2700000</v>
      </c>
      <c r="X48">
        <v>70052880</v>
      </c>
      <c r="Y48" t="s">
        <v>396</v>
      </c>
      <c r="Z48" t="s">
        <v>320</v>
      </c>
      <c r="AA48">
        <v>170000</v>
      </c>
      <c r="AB48">
        <v>70055659</v>
      </c>
      <c r="AC48" t="s">
        <v>672</v>
      </c>
      <c r="AD48" t="s">
        <v>565</v>
      </c>
      <c r="AF48">
        <v>302500</v>
      </c>
      <c r="AH48" s="3">
        <v>70002611</v>
      </c>
      <c r="AI48" s="2" t="s">
        <v>21</v>
      </c>
      <c r="AJ48" s="2" t="s">
        <v>786</v>
      </c>
      <c r="AK48">
        <v>592830</v>
      </c>
    </row>
    <row r="49" spans="1:37" ht="15" hidden="1" thickBot="1" x14ac:dyDescent="0.35">
      <c r="A49">
        <v>70036358</v>
      </c>
      <c r="B49" t="s">
        <v>48</v>
      </c>
      <c r="C49">
        <f>VLOOKUP(A49,[1]Munka1!$F$2:$K$130,6,0)</f>
        <v>24</v>
      </c>
      <c r="D49">
        <v>75000</v>
      </c>
      <c r="E49">
        <f>VLOOKUP(A49,[2]Munka1!$H$2:$W$130,16,0)</f>
        <v>1355040</v>
      </c>
      <c r="F49">
        <f t="shared" si="5"/>
        <v>850000</v>
      </c>
      <c r="G49">
        <f t="shared" si="6"/>
        <v>500000</v>
      </c>
      <c r="H49">
        <f t="shared" si="7"/>
        <v>207500</v>
      </c>
      <c r="I49">
        <f t="shared" si="8"/>
        <v>-4562.9729729729806</v>
      </c>
      <c r="J49">
        <f t="shared" si="4"/>
        <v>64</v>
      </c>
      <c r="P49">
        <v>1600000</v>
      </c>
      <c r="Q49">
        <v>750000</v>
      </c>
      <c r="T49">
        <v>70093029</v>
      </c>
      <c r="U49" t="s">
        <v>181</v>
      </c>
      <c r="V49" t="s">
        <v>299</v>
      </c>
      <c r="W49">
        <v>23500</v>
      </c>
      <c r="X49">
        <v>70003048</v>
      </c>
      <c r="Y49" t="s">
        <v>397</v>
      </c>
      <c r="Z49" t="s">
        <v>491</v>
      </c>
      <c r="AA49">
        <v>165000</v>
      </c>
      <c r="AB49">
        <v>70063197</v>
      </c>
      <c r="AC49" t="s">
        <v>673</v>
      </c>
      <c r="AD49" t="s">
        <v>576</v>
      </c>
      <c r="AF49">
        <v>1175000</v>
      </c>
      <c r="AH49" s="3">
        <v>70080329</v>
      </c>
      <c r="AI49" s="2" t="s">
        <v>82</v>
      </c>
      <c r="AJ49" s="2" t="s">
        <v>787</v>
      </c>
      <c r="AK49">
        <v>564600</v>
      </c>
    </row>
    <row r="50" spans="1:37" ht="15" hidden="1" thickBot="1" x14ac:dyDescent="0.35">
      <c r="A50">
        <v>70036506</v>
      </c>
      <c r="B50" t="s">
        <v>49</v>
      </c>
      <c r="C50">
        <f>VLOOKUP(A50,[1]Munka1!$F$2:$K$130,6,0)</f>
        <v>26</v>
      </c>
      <c r="D50">
        <v>27500</v>
      </c>
      <c r="E50">
        <f>VLOOKUP(A50,[2]Munka1!$H$2:$W$130,16,0)</f>
        <v>20043.3</v>
      </c>
      <c r="F50">
        <f t="shared" si="5"/>
        <v>25500</v>
      </c>
      <c r="G50">
        <f t="shared" si="6"/>
        <v>13750</v>
      </c>
      <c r="H50">
        <f t="shared" si="7"/>
        <v>0</v>
      </c>
      <c r="I50">
        <f t="shared" si="8"/>
        <v>-4826.6648648648643</v>
      </c>
      <c r="J50">
        <f t="shared" si="4"/>
        <v>66</v>
      </c>
      <c r="P50">
        <v>0</v>
      </c>
      <c r="Q50">
        <v>0</v>
      </c>
      <c r="T50">
        <v>29040414</v>
      </c>
      <c r="U50" t="s">
        <v>182</v>
      </c>
      <c r="V50" t="s">
        <v>300</v>
      </c>
      <c r="W50">
        <v>99000</v>
      </c>
      <c r="X50">
        <v>70003349</v>
      </c>
      <c r="Y50" t="s">
        <v>398</v>
      </c>
      <c r="Z50" t="s">
        <v>491</v>
      </c>
      <c r="AA50">
        <v>165000</v>
      </c>
      <c r="AB50">
        <v>70003349</v>
      </c>
      <c r="AC50" t="s">
        <v>674</v>
      </c>
      <c r="AD50" t="s">
        <v>546</v>
      </c>
      <c r="AF50">
        <v>0</v>
      </c>
      <c r="AH50" s="3">
        <v>70024480</v>
      </c>
      <c r="AI50" s="2" t="s">
        <v>41</v>
      </c>
      <c r="AJ50" s="2" t="s">
        <v>787</v>
      </c>
      <c r="AK50">
        <v>564600</v>
      </c>
    </row>
    <row r="51" spans="1:37" ht="15" hidden="1" thickBot="1" x14ac:dyDescent="0.35">
      <c r="A51">
        <v>70042101</v>
      </c>
      <c r="B51" t="s">
        <v>50</v>
      </c>
      <c r="C51">
        <f>VLOOKUP(A51,[1]Munka1!$F$2:$K$130,6,0)</f>
        <v>28</v>
      </c>
      <c r="D51">
        <v>61000</v>
      </c>
      <c r="E51">
        <f>VLOOKUP(A51,[2]Munka1!$H$2:$W$130,16,0)</f>
        <v>33311.4</v>
      </c>
      <c r="F51">
        <f t="shared" si="5"/>
        <v>20000</v>
      </c>
      <c r="G51">
        <f t="shared" si="6"/>
        <v>6000</v>
      </c>
      <c r="H51">
        <f t="shared" si="7"/>
        <v>47000</v>
      </c>
      <c r="I51">
        <f t="shared" si="8"/>
        <v>-5597.9135135135139</v>
      </c>
      <c r="J51">
        <f t="shared" si="4"/>
        <v>68</v>
      </c>
      <c r="P51">
        <v>400000</v>
      </c>
      <c r="Q51">
        <v>40000</v>
      </c>
      <c r="T51">
        <v>37000449</v>
      </c>
      <c r="U51" t="s">
        <v>183</v>
      </c>
      <c r="V51" t="s">
        <v>301</v>
      </c>
      <c r="W51">
        <v>725000</v>
      </c>
      <c r="X51">
        <v>92018032</v>
      </c>
      <c r="Y51" t="s">
        <v>399</v>
      </c>
      <c r="Z51" t="s">
        <v>491</v>
      </c>
      <c r="AA51">
        <v>165000</v>
      </c>
      <c r="AB51">
        <v>70099180</v>
      </c>
      <c r="AC51" t="s">
        <v>675</v>
      </c>
      <c r="AD51" t="s">
        <v>577</v>
      </c>
      <c r="AF51">
        <v>220000</v>
      </c>
      <c r="AH51" s="3">
        <v>70008159</v>
      </c>
      <c r="AI51" s="2" t="s">
        <v>35</v>
      </c>
      <c r="AJ51" s="2" t="s">
        <v>788</v>
      </c>
      <c r="AK51">
        <v>536370</v>
      </c>
    </row>
    <row r="52" spans="1:37" ht="15" hidden="1" thickBot="1" x14ac:dyDescent="0.35">
      <c r="A52">
        <v>70042261</v>
      </c>
      <c r="B52" t="s">
        <v>51</v>
      </c>
      <c r="C52">
        <f>VLOOKUP(A52,[1]Munka1!$F$2:$K$130,6,0)</f>
        <v>29</v>
      </c>
      <c r="D52">
        <v>7000</v>
      </c>
      <c r="E52">
        <f>VLOOKUP(A52,[2]Munka1!$H$2:$W$130,16,0)</f>
        <v>3048.84</v>
      </c>
      <c r="F52">
        <f t="shared" si="5"/>
        <v>5750</v>
      </c>
      <c r="G52">
        <f t="shared" si="6"/>
        <v>1400</v>
      </c>
      <c r="H52">
        <f t="shared" si="7"/>
        <v>0</v>
      </c>
      <c r="I52">
        <f t="shared" si="8"/>
        <v>-1297.9102702702703</v>
      </c>
      <c r="J52">
        <f t="shared" si="4"/>
        <v>51</v>
      </c>
      <c r="P52">
        <v>90000</v>
      </c>
      <c r="Q52">
        <v>9000</v>
      </c>
      <c r="T52">
        <v>70052902</v>
      </c>
      <c r="U52" t="s">
        <v>184</v>
      </c>
      <c r="V52" t="s">
        <v>302</v>
      </c>
      <c r="W52">
        <v>24500</v>
      </c>
      <c r="X52">
        <v>70056040</v>
      </c>
      <c r="Y52" t="s">
        <v>400</v>
      </c>
      <c r="Z52" t="s">
        <v>492</v>
      </c>
      <c r="AA52">
        <v>125000</v>
      </c>
      <c r="AB52">
        <v>70008159</v>
      </c>
      <c r="AC52" t="s">
        <v>676</v>
      </c>
      <c r="AD52" t="s">
        <v>578</v>
      </c>
      <c r="AF52">
        <v>49500</v>
      </c>
      <c r="AH52" s="3">
        <v>70092388</v>
      </c>
      <c r="AI52" s="2" t="s">
        <v>91</v>
      </c>
      <c r="AJ52" s="2" t="s">
        <v>788</v>
      </c>
      <c r="AK52">
        <v>536370</v>
      </c>
    </row>
    <row r="53" spans="1:37" ht="15" hidden="1" thickBot="1" x14ac:dyDescent="0.35">
      <c r="A53">
        <v>70045971</v>
      </c>
      <c r="B53" t="s">
        <v>52</v>
      </c>
      <c r="C53">
        <f>VLOOKUP(A53,[1]Munka1!$F$2:$K$130,6,0)</f>
        <v>26</v>
      </c>
      <c r="D53">
        <v>64000</v>
      </c>
      <c r="E53">
        <f>VLOOKUP(A53,[2]Munka1!$H$2:$W$130,16,0)</f>
        <v>259716</v>
      </c>
      <c r="F53">
        <f t="shared" si="5"/>
        <v>33500</v>
      </c>
      <c r="G53">
        <f t="shared" si="6"/>
        <v>9500</v>
      </c>
      <c r="H53">
        <f t="shared" si="7"/>
        <v>0</v>
      </c>
      <c r="I53">
        <f t="shared" si="8"/>
        <v>-24923.837837837837</v>
      </c>
      <c r="J53">
        <f t="shared" si="4"/>
        <v>70</v>
      </c>
      <c r="P53">
        <v>150000</v>
      </c>
      <c r="Q53">
        <v>50000</v>
      </c>
      <c r="T53">
        <v>70045998</v>
      </c>
      <c r="U53" t="s">
        <v>185</v>
      </c>
      <c r="V53" t="s">
        <v>303</v>
      </c>
      <c r="W53">
        <v>23000</v>
      </c>
      <c r="X53">
        <v>70058759</v>
      </c>
      <c r="Y53" t="s">
        <v>401</v>
      </c>
      <c r="Z53" t="s">
        <v>493</v>
      </c>
      <c r="AA53">
        <v>120000</v>
      </c>
      <c r="AB53">
        <v>70032533</v>
      </c>
      <c r="AC53" t="s">
        <v>677</v>
      </c>
      <c r="AD53" t="s">
        <v>579</v>
      </c>
      <c r="AF53">
        <v>100000</v>
      </c>
      <c r="AH53" s="3">
        <v>91104803</v>
      </c>
      <c r="AI53" s="2" t="s">
        <v>118</v>
      </c>
      <c r="AJ53" s="2" t="s">
        <v>789</v>
      </c>
      <c r="AK53">
        <v>423450</v>
      </c>
    </row>
    <row r="54" spans="1:37" ht="15" hidden="1" thickBot="1" x14ac:dyDescent="0.35">
      <c r="A54">
        <v>70045998</v>
      </c>
      <c r="B54" t="s">
        <v>53</v>
      </c>
      <c r="C54">
        <f>VLOOKUP(A54,[1]Munka1!$F$2:$K$130,6,0)</f>
        <v>25</v>
      </c>
      <c r="D54">
        <v>48500</v>
      </c>
      <c r="E54">
        <f>VLOOKUP(A54,[2]Munka1!$H$2:$W$130,16,0)</f>
        <v>66622.8</v>
      </c>
      <c r="F54">
        <f t="shared" si="5"/>
        <v>23000</v>
      </c>
      <c r="G54">
        <f t="shared" si="6"/>
        <v>14750</v>
      </c>
      <c r="H54">
        <f t="shared" si="7"/>
        <v>45000</v>
      </c>
      <c r="I54">
        <f t="shared" si="8"/>
        <v>-4580.9621621621627</v>
      </c>
      <c r="J54">
        <f t="shared" si="4"/>
        <v>63</v>
      </c>
      <c r="P54">
        <v>1000000</v>
      </c>
      <c r="Q54">
        <v>100000</v>
      </c>
      <c r="T54">
        <v>70056719</v>
      </c>
      <c r="U54" t="s">
        <v>186</v>
      </c>
      <c r="V54" t="s">
        <v>304</v>
      </c>
      <c r="W54">
        <v>54000</v>
      </c>
      <c r="X54">
        <v>29040414</v>
      </c>
      <c r="Y54" t="s">
        <v>402</v>
      </c>
      <c r="Z54" t="s">
        <v>313</v>
      </c>
      <c r="AA54">
        <v>100000</v>
      </c>
      <c r="AB54">
        <v>70052880</v>
      </c>
      <c r="AC54" t="s">
        <v>678</v>
      </c>
      <c r="AD54" t="s">
        <v>580</v>
      </c>
      <c r="AF54">
        <v>550000</v>
      </c>
      <c r="AH54" s="3">
        <v>91126197</v>
      </c>
      <c r="AI54" s="2" t="s">
        <v>854</v>
      </c>
      <c r="AJ54" s="2" t="s">
        <v>790</v>
      </c>
      <c r="AK54">
        <v>395220</v>
      </c>
    </row>
    <row r="55" spans="1:37" ht="15" hidden="1" thickBot="1" x14ac:dyDescent="0.35">
      <c r="A55">
        <v>70046567</v>
      </c>
      <c r="B55" t="s">
        <v>54</v>
      </c>
      <c r="C55">
        <f>VLOOKUP(A55,[1]Munka1!$F$2:$K$130,6,0)</f>
        <v>30</v>
      </c>
      <c r="D55">
        <v>8250</v>
      </c>
      <c r="E55">
        <f>VLOOKUP(A55,[2]Munka1!$H$2:$W$130,16,0)</f>
        <v>14679.6</v>
      </c>
      <c r="F55">
        <f t="shared" si="5"/>
        <v>7250</v>
      </c>
      <c r="G55">
        <f t="shared" si="6"/>
        <v>0</v>
      </c>
      <c r="H55">
        <f t="shared" si="7"/>
        <v>0</v>
      </c>
      <c r="I55">
        <f t="shared" si="8"/>
        <v>-2256.3297297297295</v>
      </c>
      <c r="J55">
        <f t="shared" si="4"/>
        <v>55</v>
      </c>
      <c r="P55">
        <v>375000</v>
      </c>
      <c r="Q55">
        <v>40000</v>
      </c>
      <c r="T55">
        <v>8440958</v>
      </c>
      <c r="U55" t="s">
        <v>187</v>
      </c>
      <c r="V55" t="s">
        <v>305</v>
      </c>
      <c r="W55">
        <v>2200000</v>
      </c>
      <c r="X55">
        <v>70008159</v>
      </c>
      <c r="Y55" t="s">
        <v>403</v>
      </c>
      <c r="Z55" t="s">
        <v>494</v>
      </c>
      <c r="AA55">
        <v>93000</v>
      </c>
      <c r="AB55">
        <v>70036358</v>
      </c>
      <c r="AC55" t="s">
        <v>679</v>
      </c>
      <c r="AD55" t="s">
        <v>581</v>
      </c>
      <c r="AF55">
        <v>207500</v>
      </c>
      <c r="AH55" s="3">
        <v>70062993</v>
      </c>
      <c r="AI55" s="2" t="s">
        <v>72</v>
      </c>
      <c r="AJ55" s="2" t="s">
        <v>791</v>
      </c>
      <c r="AK55">
        <v>338760</v>
      </c>
    </row>
    <row r="56" spans="1:37" ht="15" hidden="1" thickBot="1" x14ac:dyDescent="0.35">
      <c r="A56">
        <v>70046605</v>
      </c>
      <c r="B56" t="s">
        <v>55</v>
      </c>
      <c r="C56">
        <f>VLOOKUP(A56,[1]Munka1!$F$2:$K$130,6,0)</f>
        <v>27</v>
      </c>
      <c r="D56">
        <v>27500</v>
      </c>
      <c r="E56">
        <f>VLOOKUP(A56,[2]Munka1!$H$2:$W$130,16,0)</f>
        <v>51943.199999999997</v>
      </c>
      <c r="F56">
        <f t="shared" si="5"/>
        <v>45500</v>
      </c>
      <c r="G56">
        <f t="shared" si="6"/>
        <v>42000</v>
      </c>
      <c r="H56">
        <f t="shared" si="7"/>
        <v>56500</v>
      </c>
      <c r="I56">
        <f t="shared" si="8"/>
        <v>4408.475675675676</v>
      </c>
      <c r="J56">
        <f t="shared" si="4"/>
        <v>43</v>
      </c>
      <c r="P56">
        <v>1100000</v>
      </c>
      <c r="Q56">
        <v>350000</v>
      </c>
      <c r="T56">
        <v>70052963</v>
      </c>
      <c r="U56" t="s">
        <v>188</v>
      </c>
      <c r="V56" t="s">
        <v>292</v>
      </c>
      <c r="W56">
        <v>475000</v>
      </c>
      <c r="X56">
        <v>70099745</v>
      </c>
      <c r="Y56" t="s">
        <v>404</v>
      </c>
      <c r="Z56" t="s">
        <v>495</v>
      </c>
      <c r="AA56">
        <v>91000</v>
      </c>
      <c r="AB56">
        <v>70048085</v>
      </c>
      <c r="AC56" t="s">
        <v>680</v>
      </c>
      <c r="AD56" t="s">
        <v>582</v>
      </c>
      <c r="AF56">
        <v>725000</v>
      </c>
      <c r="AH56" s="3">
        <v>70052963</v>
      </c>
      <c r="AI56" s="2" t="s">
        <v>59</v>
      </c>
      <c r="AJ56" s="2" t="s">
        <v>792</v>
      </c>
      <c r="AK56">
        <v>259716</v>
      </c>
    </row>
    <row r="57" spans="1:37" ht="15" hidden="1" thickBot="1" x14ac:dyDescent="0.35">
      <c r="A57">
        <v>70048085</v>
      </c>
      <c r="B57" t="s">
        <v>56</v>
      </c>
      <c r="C57">
        <f>VLOOKUP(A57,[1]Munka1!$F$2:$K$130,6,0)</f>
        <v>26</v>
      </c>
      <c r="D57">
        <v>215000</v>
      </c>
      <c r="E57">
        <f>VLOOKUP(A57,[2]Munka1!$H$2:$W$130,16,0)</f>
        <v>1242120</v>
      </c>
      <c r="F57">
        <f t="shared" si="5"/>
        <v>1400000</v>
      </c>
      <c r="G57">
        <f t="shared" si="6"/>
        <v>185000</v>
      </c>
      <c r="H57">
        <f t="shared" si="7"/>
        <v>725000</v>
      </c>
      <c r="I57">
        <f t="shared" si="8"/>
        <v>33871.891891891886</v>
      </c>
      <c r="J57">
        <f t="shared" si="4"/>
        <v>32</v>
      </c>
      <c r="P57">
        <v>750000</v>
      </c>
      <c r="Q57">
        <v>75000</v>
      </c>
      <c r="T57">
        <v>8489926</v>
      </c>
      <c r="U57" t="s">
        <v>189</v>
      </c>
      <c r="V57" t="s">
        <v>306</v>
      </c>
      <c r="W57">
        <v>3000000</v>
      </c>
      <c r="X57">
        <v>70007015</v>
      </c>
      <c r="Y57" t="s">
        <v>405</v>
      </c>
      <c r="Z57" t="s">
        <v>496</v>
      </c>
      <c r="AA57">
        <v>83000</v>
      </c>
      <c r="AB57">
        <v>70055612</v>
      </c>
      <c r="AC57" t="s">
        <v>681</v>
      </c>
      <c r="AD57" t="s">
        <v>564</v>
      </c>
      <c r="AF57">
        <v>412500</v>
      </c>
      <c r="AH57" s="3">
        <v>70045971</v>
      </c>
      <c r="AI57" s="2" t="s">
        <v>52</v>
      </c>
      <c r="AJ57" s="2" t="s">
        <v>792</v>
      </c>
      <c r="AK57">
        <v>259716</v>
      </c>
    </row>
    <row r="58" spans="1:37" ht="15" thickBot="1" x14ac:dyDescent="0.35">
      <c r="A58">
        <v>70052880</v>
      </c>
      <c r="B58" t="s">
        <v>57</v>
      </c>
      <c r="C58">
        <f>VLOOKUP(A58,[1]Munka1!$F$2:$K$130,6,0)</f>
        <v>22</v>
      </c>
      <c r="D58">
        <v>40000</v>
      </c>
      <c r="E58">
        <f>VLOOKUP(A58,[2]Munka1!$H$2:$W$130,16,0)</f>
        <v>66622.8</v>
      </c>
      <c r="F58">
        <f t="shared" si="5"/>
        <v>140000</v>
      </c>
      <c r="G58">
        <f t="shared" si="6"/>
        <v>170000</v>
      </c>
      <c r="H58">
        <f t="shared" si="7"/>
        <v>550000</v>
      </c>
      <c r="I58">
        <f t="shared" si="8"/>
        <v>86263.632432432409</v>
      </c>
      <c r="J58">
        <f t="shared" si="4"/>
        <v>27</v>
      </c>
      <c r="K58">
        <f>H58-D58</f>
        <v>510000</v>
      </c>
      <c r="P58">
        <v>250000</v>
      </c>
      <c r="Q58">
        <v>26000</v>
      </c>
      <c r="T58">
        <v>70046567</v>
      </c>
      <c r="U58" t="s">
        <v>190</v>
      </c>
      <c r="V58" t="s">
        <v>291</v>
      </c>
      <c r="W58">
        <v>7250</v>
      </c>
      <c r="X58">
        <v>70080329</v>
      </c>
      <c r="Y58" t="s">
        <v>406</v>
      </c>
      <c r="Z58" t="s">
        <v>497</v>
      </c>
      <c r="AA58">
        <v>73000</v>
      </c>
      <c r="AB58">
        <v>70088391</v>
      </c>
      <c r="AC58" t="s">
        <v>682</v>
      </c>
      <c r="AD58" t="s">
        <v>583</v>
      </c>
      <c r="AF58">
        <v>138000</v>
      </c>
      <c r="AH58" s="3">
        <v>70063141</v>
      </c>
      <c r="AI58" s="2" t="s">
        <v>74</v>
      </c>
      <c r="AJ58" s="2" t="s">
        <v>792</v>
      </c>
      <c r="AK58">
        <v>259716</v>
      </c>
    </row>
    <row r="59" spans="1:37" ht="15" hidden="1" thickBot="1" x14ac:dyDescent="0.35">
      <c r="A59">
        <v>70052902</v>
      </c>
      <c r="B59" t="s">
        <v>58</v>
      </c>
      <c r="C59">
        <f>VLOOKUP(A59,[1]Munka1!$F$2:$K$130,6,0)</f>
        <v>24</v>
      </c>
      <c r="D59">
        <v>21500</v>
      </c>
      <c r="E59">
        <f>VLOOKUP(A59,[2]Munka1!$H$2:$W$130,16,0)</f>
        <v>23148.6</v>
      </c>
      <c r="F59">
        <f t="shared" si="5"/>
        <v>24500</v>
      </c>
      <c r="G59">
        <f t="shared" si="6"/>
        <v>4700</v>
      </c>
      <c r="H59">
        <f t="shared" si="7"/>
        <v>9000</v>
      </c>
      <c r="I59">
        <f t="shared" si="8"/>
        <v>-3268.8432432432428</v>
      </c>
      <c r="J59">
        <f t="shared" si="4"/>
        <v>54</v>
      </c>
      <c r="P59">
        <v>350000</v>
      </c>
      <c r="Q59">
        <v>35000</v>
      </c>
      <c r="T59">
        <v>70003349</v>
      </c>
      <c r="U59" t="s">
        <v>191</v>
      </c>
      <c r="V59" t="s">
        <v>307</v>
      </c>
      <c r="W59">
        <v>52000</v>
      </c>
      <c r="X59">
        <v>70002611</v>
      </c>
      <c r="Y59" t="s">
        <v>407</v>
      </c>
      <c r="Z59" t="s">
        <v>498</v>
      </c>
      <c r="AA59">
        <v>66000</v>
      </c>
      <c r="AB59">
        <v>70056040</v>
      </c>
      <c r="AC59" t="s">
        <v>683</v>
      </c>
      <c r="AD59" t="s">
        <v>584</v>
      </c>
      <c r="AF59">
        <v>192500</v>
      </c>
      <c r="AH59" s="3">
        <v>70065895</v>
      </c>
      <c r="AI59" s="2" t="s">
        <v>78</v>
      </c>
      <c r="AJ59" s="2" t="s">
        <v>793</v>
      </c>
      <c r="AK59">
        <v>191964</v>
      </c>
    </row>
    <row r="60" spans="1:37" ht="15" hidden="1" thickBot="1" x14ac:dyDescent="0.35">
      <c r="A60">
        <v>70052963</v>
      </c>
      <c r="B60" t="s">
        <v>59</v>
      </c>
      <c r="C60">
        <f>VLOOKUP(A60,[1]Munka1!$F$2:$K$130,6,0)</f>
        <v>23</v>
      </c>
      <c r="D60">
        <v>135000</v>
      </c>
      <c r="E60">
        <f>VLOOKUP(A60,[2]Munka1!$H$2:$W$130,16,0)</f>
        <v>259716</v>
      </c>
      <c r="F60">
        <f t="shared" si="5"/>
        <v>475000</v>
      </c>
      <c r="G60">
        <f t="shared" si="6"/>
        <v>1000000</v>
      </c>
      <c r="H60">
        <f t="shared" si="7"/>
        <v>1265000</v>
      </c>
      <c r="I60">
        <f t="shared" si="8"/>
        <v>235961.29729729731</v>
      </c>
      <c r="J60">
        <f t="shared" si="4"/>
        <v>19</v>
      </c>
      <c r="P60" s="1"/>
      <c r="Q60">
        <v>0</v>
      </c>
      <c r="T60">
        <v>8486100</v>
      </c>
      <c r="U60" t="s">
        <v>192</v>
      </c>
      <c r="V60" t="s">
        <v>308</v>
      </c>
      <c r="W60">
        <v>975000</v>
      </c>
      <c r="X60">
        <v>70097242</v>
      </c>
      <c r="Y60" t="s">
        <v>408</v>
      </c>
      <c r="Z60" t="s">
        <v>499</v>
      </c>
      <c r="AA60">
        <v>60000</v>
      </c>
      <c r="AB60">
        <v>70002611</v>
      </c>
      <c r="AC60" t="s">
        <v>684</v>
      </c>
      <c r="AD60" s="1">
        <v>0</v>
      </c>
      <c r="AF60">
        <v>0</v>
      </c>
      <c r="AH60" s="3">
        <v>70063197</v>
      </c>
      <c r="AI60" s="2" t="s">
        <v>76</v>
      </c>
      <c r="AJ60" s="2" t="s">
        <v>794</v>
      </c>
      <c r="AK60">
        <v>180672</v>
      </c>
    </row>
    <row r="61" spans="1:37" ht="15" hidden="1" thickBot="1" x14ac:dyDescent="0.35">
      <c r="A61">
        <v>70053356</v>
      </c>
      <c r="B61" t="s">
        <v>60</v>
      </c>
      <c r="C61">
        <f>VLOOKUP(A61,[1]Munka1!$F$2:$K$130,6,0)</f>
        <v>25</v>
      </c>
      <c r="D61">
        <v>71000</v>
      </c>
      <c r="E61">
        <f>VLOOKUP(A61,[2]Munka1!$H$2:$W$130,16,0)</f>
        <v>108403.2</v>
      </c>
      <c r="F61">
        <f t="shared" si="5"/>
        <v>47500</v>
      </c>
      <c r="G61">
        <f t="shared" si="6"/>
        <v>24500</v>
      </c>
      <c r="H61">
        <f t="shared" si="7"/>
        <v>99000</v>
      </c>
      <c r="I61">
        <f t="shared" si="8"/>
        <v>-1947.47027027027</v>
      </c>
      <c r="J61">
        <f t="shared" si="4"/>
        <v>49</v>
      </c>
      <c r="P61" s="1"/>
      <c r="Q61">
        <v>0</v>
      </c>
      <c r="T61">
        <v>70042261</v>
      </c>
      <c r="U61" t="s">
        <v>193</v>
      </c>
      <c r="V61" t="s">
        <v>309</v>
      </c>
      <c r="W61">
        <v>5750</v>
      </c>
      <c r="X61">
        <v>35014012</v>
      </c>
      <c r="Y61" t="s">
        <v>409</v>
      </c>
      <c r="Z61" t="s">
        <v>318</v>
      </c>
      <c r="AA61">
        <v>57000</v>
      </c>
      <c r="AB61">
        <v>70007256</v>
      </c>
      <c r="AC61" t="s">
        <v>685</v>
      </c>
      <c r="AD61" s="1">
        <v>0</v>
      </c>
      <c r="AF61">
        <v>0</v>
      </c>
      <c r="AH61" s="3">
        <v>70058740</v>
      </c>
      <c r="AI61" s="2" t="s">
        <v>70</v>
      </c>
      <c r="AJ61" s="2" t="s">
        <v>795</v>
      </c>
      <c r="AK61">
        <v>163734</v>
      </c>
    </row>
    <row r="62" spans="1:37" ht="15" hidden="1" thickBot="1" x14ac:dyDescent="0.35">
      <c r="A62">
        <v>70055612</v>
      </c>
      <c r="B62" t="s">
        <v>61</v>
      </c>
      <c r="C62">
        <f>VLOOKUP(A62,[1]Munka1!$F$2:$K$130,6,0)</f>
        <v>24</v>
      </c>
      <c r="D62">
        <v>215000</v>
      </c>
      <c r="E62">
        <f>VLOOKUP(A62,[2]Munka1!$H$2:$W$130,16,0)</f>
        <v>762210</v>
      </c>
      <c r="F62">
        <f t="shared" si="5"/>
        <v>250000</v>
      </c>
      <c r="G62">
        <f t="shared" si="6"/>
        <v>225000</v>
      </c>
      <c r="H62">
        <f t="shared" si="7"/>
        <v>412500</v>
      </c>
      <c r="I62">
        <f t="shared" si="8"/>
        <v>1062.9729729729759</v>
      </c>
      <c r="J62">
        <f t="shared" si="4"/>
        <v>45</v>
      </c>
      <c r="P62">
        <v>650000</v>
      </c>
      <c r="Q62">
        <v>65000</v>
      </c>
      <c r="T62">
        <v>70058740</v>
      </c>
      <c r="U62" t="s">
        <v>194</v>
      </c>
      <c r="V62" t="s">
        <v>310</v>
      </c>
      <c r="W62">
        <v>140000</v>
      </c>
      <c r="X62">
        <v>70056719</v>
      </c>
      <c r="Y62" t="s">
        <v>410</v>
      </c>
      <c r="Z62" t="s">
        <v>500</v>
      </c>
      <c r="AA62">
        <v>55000</v>
      </c>
      <c r="AB62">
        <v>91107556</v>
      </c>
      <c r="AC62" t="s">
        <v>686</v>
      </c>
      <c r="AD62" t="s">
        <v>585</v>
      </c>
      <c r="AF62">
        <v>357500</v>
      </c>
      <c r="AH62" s="3">
        <v>70056040</v>
      </c>
      <c r="AI62" s="2" t="s">
        <v>63</v>
      </c>
      <c r="AJ62" s="2" t="s">
        <v>796</v>
      </c>
      <c r="AK62">
        <v>141150</v>
      </c>
    </row>
    <row r="63" spans="1:37" ht="15" hidden="1" thickBot="1" x14ac:dyDescent="0.35">
      <c r="A63">
        <v>70055659</v>
      </c>
      <c r="B63" t="s">
        <v>62</v>
      </c>
      <c r="C63">
        <f>VLOOKUP(A63,[1]Munka1!$F$2:$K$130,6,0)</f>
        <v>24</v>
      </c>
      <c r="D63">
        <v>27500</v>
      </c>
      <c r="E63">
        <f>VLOOKUP(A63,[2]Munka1!$H$2:$W$130,16,0)</f>
        <v>40086.6</v>
      </c>
      <c r="F63">
        <f t="shared" si="5"/>
        <v>235000</v>
      </c>
      <c r="G63">
        <f t="shared" si="6"/>
        <v>300000</v>
      </c>
      <c r="H63">
        <f t="shared" si="7"/>
        <v>302500</v>
      </c>
      <c r="I63">
        <f t="shared" si="8"/>
        <v>65096.670270270268</v>
      </c>
      <c r="J63">
        <f t="shared" si="4"/>
        <v>26</v>
      </c>
      <c r="P63">
        <v>55000</v>
      </c>
      <c r="Q63">
        <v>5000</v>
      </c>
      <c r="T63">
        <v>70003048</v>
      </c>
      <c r="U63" t="s">
        <v>195</v>
      </c>
      <c r="V63" t="s">
        <v>311</v>
      </c>
      <c r="W63">
        <v>600000</v>
      </c>
      <c r="X63">
        <v>70057965</v>
      </c>
      <c r="Y63" t="s">
        <v>411</v>
      </c>
      <c r="Z63" t="s">
        <v>500</v>
      </c>
      <c r="AA63">
        <v>55000</v>
      </c>
      <c r="AB63">
        <v>70058759</v>
      </c>
      <c r="AC63" t="s">
        <v>687</v>
      </c>
      <c r="AD63" t="s">
        <v>586</v>
      </c>
      <c r="AF63">
        <v>30000</v>
      </c>
      <c r="AH63" s="3">
        <v>92017254</v>
      </c>
      <c r="AI63" s="2" t="s">
        <v>126</v>
      </c>
      <c r="AJ63" s="2" t="s">
        <v>797</v>
      </c>
      <c r="AK63">
        <v>129858</v>
      </c>
    </row>
    <row r="64" spans="1:37" ht="15" hidden="1" thickBot="1" x14ac:dyDescent="0.35">
      <c r="A64">
        <v>70056040</v>
      </c>
      <c r="B64" t="s">
        <v>63</v>
      </c>
      <c r="C64">
        <f>VLOOKUP(A64,[1]Munka1!$F$2:$K$130,6,0)</f>
        <v>24</v>
      </c>
      <c r="D64">
        <v>60000</v>
      </c>
      <c r="E64">
        <f>VLOOKUP(A64,[2]Munka1!$H$2:$W$130,16,0)</f>
        <v>141150</v>
      </c>
      <c r="F64">
        <f t="shared" si="5"/>
        <v>300000</v>
      </c>
      <c r="G64">
        <f t="shared" si="6"/>
        <v>125000</v>
      </c>
      <c r="H64">
        <f t="shared" si="7"/>
        <v>192500</v>
      </c>
      <c r="I64">
        <f t="shared" si="8"/>
        <v>23822.972972972973</v>
      </c>
      <c r="J64">
        <f t="shared" si="4"/>
        <v>29</v>
      </c>
      <c r="P64">
        <v>220000</v>
      </c>
      <c r="Q64">
        <v>75000</v>
      </c>
      <c r="T64">
        <v>92017254</v>
      </c>
      <c r="U64" t="s">
        <v>196</v>
      </c>
      <c r="V64" t="s">
        <v>312</v>
      </c>
      <c r="W64">
        <v>625000</v>
      </c>
      <c r="X64">
        <v>70099761</v>
      </c>
      <c r="Y64" t="s">
        <v>412</v>
      </c>
      <c r="Z64" t="s">
        <v>501</v>
      </c>
      <c r="AA64">
        <v>50000</v>
      </c>
      <c r="AB64">
        <v>70099745</v>
      </c>
      <c r="AC64" t="s">
        <v>688</v>
      </c>
      <c r="AD64" t="s">
        <v>587</v>
      </c>
      <c r="AF64">
        <v>147500</v>
      </c>
      <c r="AH64" s="3">
        <v>70007015</v>
      </c>
      <c r="AI64" s="2" t="s">
        <v>30</v>
      </c>
      <c r="AJ64" s="2" t="s">
        <v>798</v>
      </c>
      <c r="AK64">
        <v>110661.59999999999</v>
      </c>
    </row>
    <row r="65" spans="1:37" ht="15" hidden="1" thickBot="1" x14ac:dyDescent="0.35">
      <c r="A65">
        <v>70056560</v>
      </c>
      <c r="B65" t="s">
        <v>64</v>
      </c>
      <c r="C65">
        <f>VLOOKUP(A65,[1]Munka1!$F$2:$K$130,6,0)</f>
        <v>23</v>
      </c>
      <c r="D65">
        <v>600000</v>
      </c>
      <c r="E65">
        <f>VLOOKUP(A65,[2]Munka1!$H$2:$W$130,16,0)</f>
        <v>1693800</v>
      </c>
      <c r="F65">
        <f t="shared" si="5"/>
        <v>2200000</v>
      </c>
      <c r="G65">
        <f t="shared" si="6"/>
        <v>1200000</v>
      </c>
      <c r="H65">
        <f t="shared" si="7"/>
        <v>1762500</v>
      </c>
      <c r="I65">
        <f t="shared" si="8"/>
        <v>183950</v>
      </c>
      <c r="J65">
        <f t="shared" si="4"/>
        <v>22</v>
      </c>
      <c r="P65">
        <v>85000</v>
      </c>
      <c r="Q65">
        <v>9000</v>
      </c>
      <c r="T65">
        <v>70106700</v>
      </c>
      <c r="U65" t="s">
        <v>197</v>
      </c>
      <c r="V65" t="s">
        <v>313</v>
      </c>
      <c r="W65">
        <v>100000</v>
      </c>
      <c r="X65">
        <v>70058740</v>
      </c>
      <c r="Y65" t="s">
        <v>413</v>
      </c>
      <c r="Z65" t="s">
        <v>502</v>
      </c>
      <c r="AA65">
        <v>48000</v>
      </c>
      <c r="AB65">
        <v>70056719</v>
      </c>
      <c r="AC65" t="s">
        <v>689</v>
      </c>
      <c r="AD65" t="s">
        <v>588</v>
      </c>
      <c r="AF65">
        <v>47000</v>
      </c>
      <c r="AH65" s="3">
        <v>70053356</v>
      </c>
      <c r="AI65" s="2" t="s">
        <v>60</v>
      </c>
      <c r="AJ65" s="2" t="s">
        <v>799</v>
      </c>
      <c r="AK65">
        <v>108403.2</v>
      </c>
    </row>
    <row r="66" spans="1:37" ht="15" thickBot="1" x14ac:dyDescent="0.35">
      <c r="A66">
        <v>70056719</v>
      </c>
      <c r="B66" t="s">
        <v>65</v>
      </c>
      <c r="C66">
        <f>VLOOKUP(A66,[1]Munka1!$F$2:$K$130,6,0)</f>
        <v>22</v>
      </c>
      <c r="D66">
        <v>32500</v>
      </c>
      <c r="E66">
        <f>VLOOKUP(A66,[2]Munka1!$H$2:$W$130,16,0)</f>
        <v>16938</v>
      </c>
      <c r="F66">
        <f t="shared" ref="F66:F97" si="9">VLOOKUP(A66,$T$2:$W$130,4,0)</f>
        <v>54000</v>
      </c>
      <c r="G66">
        <f t="shared" ref="G66:G97" si="10">VLOOKUP(A66,$X$2:$AA$130,4,0)</f>
        <v>55000</v>
      </c>
      <c r="H66">
        <f t="shared" ref="H66:H97" si="11">VLOOKUP(A66,$AB$2:$AF$130,5,0)</f>
        <v>47000</v>
      </c>
      <c r="I66">
        <f t="shared" ref="I66:I97" si="12">SLOPE(D66:H66,$D$1:$H$1)</f>
        <v>5111.45945945946</v>
      </c>
      <c r="J66">
        <f t="shared" si="4"/>
        <v>36</v>
      </c>
      <c r="K66">
        <f>H66-D66</f>
        <v>14500</v>
      </c>
      <c r="P66">
        <v>250000</v>
      </c>
      <c r="Q66">
        <v>24000</v>
      </c>
      <c r="T66">
        <v>35014012</v>
      </c>
      <c r="U66" t="s">
        <v>198</v>
      </c>
      <c r="V66" t="s">
        <v>314</v>
      </c>
      <c r="W66">
        <v>450000</v>
      </c>
      <c r="X66">
        <v>70063128</v>
      </c>
      <c r="Y66" t="s">
        <v>414</v>
      </c>
      <c r="Z66" t="s">
        <v>503</v>
      </c>
      <c r="AA66">
        <v>47000</v>
      </c>
      <c r="AB66">
        <v>92018032</v>
      </c>
      <c r="AC66" t="s">
        <v>690</v>
      </c>
      <c r="AD66" t="s">
        <v>589</v>
      </c>
      <c r="AF66">
        <v>137000</v>
      </c>
      <c r="AH66" s="3">
        <v>70007256</v>
      </c>
      <c r="AI66" s="2" t="s">
        <v>33</v>
      </c>
      <c r="AJ66" s="2" t="s">
        <v>800</v>
      </c>
      <c r="AK66">
        <v>98240.4</v>
      </c>
    </row>
    <row r="67" spans="1:37" ht="15" hidden="1" thickBot="1" x14ac:dyDescent="0.35">
      <c r="A67">
        <v>70056729</v>
      </c>
      <c r="B67" t="s">
        <v>66</v>
      </c>
      <c r="C67">
        <f>VLOOKUP(A67,[1]Munka1!$F$2:$K$130,6,0)</f>
        <v>25</v>
      </c>
      <c r="D67">
        <v>80000</v>
      </c>
      <c r="E67">
        <f>VLOOKUP(A67,[2]Munka1!$H$2:$W$130,16,0)</f>
        <v>70010.399999999994</v>
      </c>
      <c r="F67">
        <f t="shared" si="9"/>
        <v>25000</v>
      </c>
      <c r="G67">
        <f t="shared" si="10"/>
        <v>7500</v>
      </c>
      <c r="H67">
        <f t="shared" si="11"/>
        <v>19000</v>
      </c>
      <c r="I67">
        <f t="shared" si="12"/>
        <v>-15149.210810810811</v>
      </c>
      <c r="J67">
        <f t="shared" ref="J67:J130" si="13">RANK(I67,I67:I195,0)</f>
        <v>56</v>
      </c>
      <c r="P67">
        <v>75000</v>
      </c>
      <c r="Q67">
        <v>24000</v>
      </c>
      <c r="T67">
        <v>70056560</v>
      </c>
      <c r="U67" t="s">
        <v>199</v>
      </c>
      <c r="V67" t="s">
        <v>305</v>
      </c>
      <c r="W67">
        <v>2200000</v>
      </c>
      <c r="X67">
        <v>70046605</v>
      </c>
      <c r="Y67" t="s">
        <v>415</v>
      </c>
      <c r="Z67" t="s">
        <v>317</v>
      </c>
      <c r="AA67">
        <v>42000</v>
      </c>
      <c r="AB67">
        <v>70057965</v>
      </c>
      <c r="AC67" t="s">
        <v>691</v>
      </c>
      <c r="AD67" t="s">
        <v>590</v>
      </c>
      <c r="AF67">
        <v>49500</v>
      </c>
      <c r="AH67" s="3">
        <v>70058759</v>
      </c>
      <c r="AI67" s="2" t="s">
        <v>71</v>
      </c>
      <c r="AJ67" s="2" t="s">
        <v>801</v>
      </c>
      <c r="AK67">
        <v>97111.2</v>
      </c>
    </row>
    <row r="68" spans="1:37" ht="15" hidden="1" thickBot="1" x14ac:dyDescent="0.35">
      <c r="A68">
        <v>70056874</v>
      </c>
      <c r="B68" t="s">
        <v>67</v>
      </c>
      <c r="C68">
        <f>VLOOKUP(A68,[1]Munka1!$F$2:$K$130,6,0)</f>
        <v>26</v>
      </c>
      <c r="D68">
        <v>62000</v>
      </c>
      <c r="E68">
        <f>VLOOKUP(A68,[2]Munka1!$H$2:$W$130,16,0)</f>
        <v>84690</v>
      </c>
      <c r="F68">
        <f t="shared" si="9"/>
        <v>575000</v>
      </c>
      <c r="G68">
        <f t="shared" si="10"/>
        <v>375000</v>
      </c>
      <c r="H68">
        <f t="shared" si="11"/>
        <v>9090000</v>
      </c>
      <c r="I68">
        <f t="shared" si="12"/>
        <v>1373084.3243243243</v>
      </c>
      <c r="J68">
        <f t="shared" si="13"/>
        <v>10</v>
      </c>
      <c r="P68" s="1">
        <v>1</v>
      </c>
      <c r="Q68">
        <v>0</v>
      </c>
      <c r="T68">
        <v>70002611</v>
      </c>
      <c r="U68" t="s">
        <v>200</v>
      </c>
      <c r="V68" t="s">
        <v>315</v>
      </c>
      <c r="W68">
        <v>200000</v>
      </c>
      <c r="X68">
        <v>70024090</v>
      </c>
      <c r="Y68" t="s">
        <v>416</v>
      </c>
      <c r="Z68" t="s">
        <v>504</v>
      </c>
      <c r="AA68">
        <v>41000</v>
      </c>
      <c r="AB68">
        <v>70003050</v>
      </c>
      <c r="AC68" t="s">
        <v>692</v>
      </c>
      <c r="AD68" s="1">
        <v>0</v>
      </c>
      <c r="AF68">
        <v>0.5</v>
      </c>
      <c r="AH68" s="3">
        <v>70099761</v>
      </c>
      <c r="AI68" s="2" t="s">
        <v>102</v>
      </c>
      <c r="AJ68" s="2" t="s">
        <v>802</v>
      </c>
      <c r="AK68">
        <v>85819.199999999997</v>
      </c>
    </row>
    <row r="69" spans="1:37" ht="15" hidden="1" thickBot="1" x14ac:dyDescent="0.35">
      <c r="A69">
        <v>70057322</v>
      </c>
      <c r="B69" t="s">
        <v>68</v>
      </c>
      <c r="C69">
        <f>VLOOKUP(A69,[1]Munka1!$F$2:$K$130,6,0)</f>
        <v>25</v>
      </c>
      <c r="D69">
        <v>19000</v>
      </c>
      <c r="E69">
        <f>VLOOKUP(A69,[2]Munka1!$H$2:$W$130,16,0)</f>
        <v>46861.799999999996</v>
      </c>
      <c r="F69">
        <f t="shared" si="9"/>
        <v>300000</v>
      </c>
      <c r="G69">
        <f t="shared" si="10"/>
        <v>450000</v>
      </c>
      <c r="H69">
        <f t="shared" si="11"/>
        <v>467500</v>
      </c>
      <c r="I69">
        <f t="shared" si="12"/>
        <v>103906.1189189189</v>
      </c>
      <c r="J69">
        <f t="shared" si="13"/>
        <v>22</v>
      </c>
      <c r="P69">
        <v>180000</v>
      </c>
      <c r="Q69">
        <v>18000</v>
      </c>
      <c r="T69">
        <v>70036307</v>
      </c>
      <c r="U69" t="s">
        <v>201</v>
      </c>
      <c r="V69" t="s">
        <v>316</v>
      </c>
      <c r="W69">
        <v>35500</v>
      </c>
      <c r="X69">
        <v>70106700</v>
      </c>
      <c r="Y69" t="s">
        <v>417</v>
      </c>
      <c r="Z69" t="s">
        <v>505</v>
      </c>
      <c r="AA69">
        <v>38000</v>
      </c>
      <c r="AB69">
        <v>70053356</v>
      </c>
      <c r="AC69" t="s">
        <v>693</v>
      </c>
      <c r="AD69" t="s">
        <v>573</v>
      </c>
      <c r="AF69">
        <v>99000</v>
      </c>
      <c r="AH69" s="3">
        <v>70056874</v>
      </c>
      <c r="AI69" s="2" t="s">
        <v>67</v>
      </c>
      <c r="AJ69" s="2" t="s">
        <v>803</v>
      </c>
      <c r="AK69">
        <v>84690</v>
      </c>
    </row>
    <row r="70" spans="1:37" ht="15" thickBot="1" x14ac:dyDescent="0.35">
      <c r="A70">
        <v>70057965</v>
      </c>
      <c r="B70" t="s">
        <v>69</v>
      </c>
      <c r="C70">
        <f>VLOOKUP(A70,[1]Munka1!$F$2:$K$130,6,0)</f>
        <v>21</v>
      </c>
      <c r="D70">
        <v>28000</v>
      </c>
      <c r="E70">
        <f>VLOOKUP(A70,[2]Munka1!$H$2:$W$130,16,0)</f>
        <v>27100.799999999999</v>
      </c>
      <c r="F70">
        <f t="shared" si="9"/>
        <v>115000</v>
      </c>
      <c r="G70">
        <f t="shared" si="10"/>
        <v>55000</v>
      </c>
      <c r="H70">
        <f t="shared" si="11"/>
        <v>49500</v>
      </c>
      <c r="I70">
        <f t="shared" si="12"/>
        <v>6609.4162162162147</v>
      </c>
      <c r="J70">
        <f t="shared" si="13"/>
        <v>32</v>
      </c>
      <c r="K70">
        <f>H70-D70</f>
        <v>21500</v>
      </c>
      <c r="P70">
        <v>30000</v>
      </c>
      <c r="Q70">
        <v>3000</v>
      </c>
      <c r="T70">
        <v>70056040</v>
      </c>
      <c r="U70" t="s">
        <v>202</v>
      </c>
      <c r="V70" t="s">
        <v>298</v>
      </c>
      <c r="W70">
        <v>300000</v>
      </c>
      <c r="X70">
        <v>70008137</v>
      </c>
      <c r="Y70" t="s">
        <v>418</v>
      </c>
      <c r="Z70" t="s">
        <v>506</v>
      </c>
      <c r="AA70">
        <v>37500</v>
      </c>
      <c r="AB70">
        <v>70007015</v>
      </c>
      <c r="AC70" t="s">
        <v>694</v>
      </c>
      <c r="AD70" t="s">
        <v>591</v>
      </c>
      <c r="AF70">
        <v>16500</v>
      </c>
      <c r="AH70" s="3">
        <v>470867</v>
      </c>
      <c r="AI70" s="2" t="s">
        <v>16</v>
      </c>
      <c r="AJ70" s="2" t="s">
        <v>804</v>
      </c>
      <c r="AK70">
        <v>83560.800000000003</v>
      </c>
    </row>
    <row r="71" spans="1:37" ht="15" hidden="1" thickBot="1" x14ac:dyDescent="0.35">
      <c r="A71">
        <v>70058740</v>
      </c>
      <c r="B71" t="s">
        <v>70</v>
      </c>
      <c r="C71">
        <f>VLOOKUP(A71,[1]Munka1!$F$2:$K$130,6,0)</f>
        <v>23</v>
      </c>
      <c r="D71">
        <v>86000</v>
      </c>
      <c r="E71">
        <f>VLOOKUP(A71,[2]Munka1!$H$2:$W$130,16,0)</f>
        <v>163734</v>
      </c>
      <c r="F71">
        <f t="shared" si="9"/>
        <v>140000</v>
      </c>
      <c r="G71">
        <f t="shared" si="10"/>
        <v>48000</v>
      </c>
      <c r="H71">
        <f t="shared" si="11"/>
        <v>82000</v>
      </c>
      <c r="I71">
        <f t="shared" si="12"/>
        <v>-7147.7837837837842</v>
      </c>
      <c r="J71">
        <f t="shared" si="13"/>
        <v>51</v>
      </c>
      <c r="P71">
        <v>85000</v>
      </c>
      <c r="Q71">
        <v>28000</v>
      </c>
      <c r="T71">
        <v>70024242</v>
      </c>
      <c r="U71" t="s">
        <v>203</v>
      </c>
      <c r="V71" t="s">
        <v>317</v>
      </c>
      <c r="W71">
        <v>42000</v>
      </c>
      <c r="X71">
        <v>92016697</v>
      </c>
      <c r="Y71" t="s">
        <v>419</v>
      </c>
      <c r="Z71" t="s">
        <v>288</v>
      </c>
      <c r="AA71">
        <v>35000</v>
      </c>
      <c r="AB71">
        <v>70046605</v>
      </c>
      <c r="AC71" t="s">
        <v>695</v>
      </c>
      <c r="AD71" t="s">
        <v>592</v>
      </c>
      <c r="AF71">
        <v>56500</v>
      </c>
      <c r="AH71" s="3">
        <v>70099745</v>
      </c>
      <c r="AI71" s="2" t="s">
        <v>101</v>
      </c>
      <c r="AJ71" s="2" t="s">
        <v>805</v>
      </c>
      <c r="AK71">
        <v>82431.600000000006</v>
      </c>
    </row>
    <row r="72" spans="1:37" ht="15" hidden="1" thickBot="1" x14ac:dyDescent="0.35">
      <c r="A72">
        <v>70058759</v>
      </c>
      <c r="B72" t="s">
        <v>71</v>
      </c>
      <c r="C72">
        <f>VLOOKUP(A72,[1]Munka1!$F$2:$K$130,6,0)</f>
        <v>26</v>
      </c>
      <c r="D72">
        <v>45500</v>
      </c>
      <c r="E72">
        <f>VLOOKUP(A72,[2]Munka1!$H$2:$W$130,16,0)</f>
        <v>97111.2</v>
      </c>
      <c r="F72">
        <f t="shared" si="9"/>
        <v>115000</v>
      </c>
      <c r="G72">
        <f t="shared" si="10"/>
        <v>120000</v>
      </c>
      <c r="H72">
        <f t="shared" si="11"/>
        <v>30000</v>
      </c>
      <c r="I72">
        <f t="shared" si="12"/>
        <v>1885.8810810810805</v>
      </c>
      <c r="J72">
        <f t="shared" si="13"/>
        <v>35</v>
      </c>
      <c r="P72">
        <v>70000</v>
      </c>
      <c r="Q72">
        <v>24000</v>
      </c>
      <c r="T72">
        <v>470867</v>
      </c>
      <c r="U72" t="s">
        <v>204</v>
      </c>
      <c r="V72" t="s">
        <v>318</v>
      </c>
      <c r="W72">
        <v>57000</v>
      </c>
      <c r="X72">
        <v>470867</v>
      </c>
      <c r="Y72" t="s">
        <v>420</v>
      </c>
      <c r="Z72" t="s">
        <v>326</v>
      </c>
      <c r="AA72">
        <v>28500</v>
      </c>
      <c r="AB72">
        <v>70042101</v>
      </c>
      <c r="AC72" t="s">
        <v>696</v>
      </c>
      <c r="AD72" t="s">
        <v>593</v>
      </c>
      <c r="AF72">
        <v>47000</v>
      </c>
      <c r="AH72" s="3">
        <v>70063128</v>
      </c>
      <c r="AI72" s="2" t="s">
        <v>73</v>
      </c>
      <c r="AJ72" s="2" t="s">
        <v>806</v>
      </c>
      <c r="AK72">
        <v>79044</v>
      </c>
    </row>
    <row r="73" spans="1:37" ht="15" thickBot="1" x14ac:dyDescent="0.35">
      <c r="A73">
        <v>70062993</v>
      </c>
      <c r="B73" t="s">
        <v>72</v>
      </c>
      <c r="C73">
        <f>VLOOKUP(A73,[1]Munka1!$F$2:$K$130,6,0)</f>
        <v>21</v>
      </c>
      <c r="D73">
        <v>105000</v>
      </c>
      <c r="E73">
        <f>VLOOKUP(A73,[2]Munka1!$H$2:$W$130,16,0)</f>
        <v>338760</v>
      </c>
      <c r="F73">
        <f t="shared" si="9"/>
        <v>1200000</v>
      </c>
      <c r="G73">
        <f t="shared" si="10"/>
        <v>1800000</v>
      </c>
      <c r="H73">
        <f t="shared" si="11"/>
        <v>3500000</v>
      </c>
      <c r="I73">
        <f t="shared" si="12"/>
        <v>644256.21621621621</v>
      </c>
      <c r="J73">
        <f t="shared" si="13"/>
        <v>13</v>
      </c>
      <c r="K73">
        <f>H73-D73</f>
        <v>3395000</v>
      </c>
      <c r="P73" s="1">
        <v>1</v>
      </c>
      <c r="Q73">
        <v>0</v>
      </c>
      <c r="T73">
        <v>70063141</v>
      </c>
      <c r="U73" t="s">
        <v>205</v>
      </c>
      <c r="V73" t="s">
        <v>319</v>
      </c>
      <c r="W73">
        <v>43500</v>
      </c>
      <c r="X73">
        <v>70096907</v>
      </c>
      <c r="Y73" t="s">
        <v>421</v>
      </c>
      <c r="Z73" t="s">
        <v>295</v>
      </c>
      <c r="AA73">
        <v>25500</v>
      </c>
      <c r="AB73">
        <v>8480767</v>
      </c>
      <c r="AC73" t="s">
        <v>697</v>
      </c>
      <c r="AD73" s="1">
        <v>0</v>
      </c>
      <c r="AF73">
        <v>0.5</v>
      </c>
      <c r="AH73" s="3">
        <v>70106700</v>
      </c>
      <c r="AI73" s="2" t="s">
        <v>104</v>
      </c>
      <c r="AJ73" s="2" t="s">
        <v>807</v>
      </c>
      <c r="AK73">
        <v>74527.199999999997</v>
      </c>
    </row>
    <row r="74" spans="1:37" ht="15" hidden="1" thickBot="1" x14ac:dyDescent="0.35">
      <c r="A74">
        <v>70063128</v>
      </c>
      <c r="B74" t="s">
        <v>73</v>
      </c>
      <c r="C74">
        <f>VLOOKUP(A74,[1]Munka1!$F$2:$K$130,6,0)</f>
        <v>21</v>
      </c>
      <c r="D74">
        <v>33000</v>
      </c>
      <c r="E74">
        <f>VLOOKUP(A74,[2]Munka1!$H$2:$W$130,16,0)</f>
        <v>79044</v>
      </c>
      <c r="F74">
        <f t="shared" si="9"/>
        <v>95000</v>
      </c>
      <c r="G74">
        <f t="shared" si="10"/>
        <v>47000</v>
      </c>
      <c r="H74">
        <f t="shared" si="11"/>
        <v>15000</v>
      </c>
      <c r="I74">
        <f t="shared" si="12"/>
        <v>-3191.567567567567</v>
      </c>
      <c r="J74">
        <f t="shared" si="13"/>
        <v>41</v>
      </c>
      <c r="P74" s="1">
        <v>10</v>
      </c>
      <c r="Q74">
        <v>0</v>
      </c>
      <c r="T74">
        <v>70096907</v>
      </c>
      <c r="U74" t="s">
        <v>206</v>
      </c>
      <c r="V74" t="s">
        <v>320</v>
      </c>
      <c r="W74">
        <v>170000</v>
      </c>
      <c r="X74">
        <v>70053356</v>
      </c>
      <c r="Y74" t="s">
        <v>422</v>
      </c>
      <c r="Z74" t="s">
        <v>302</v>
      </c>
      <c r="AA74">
        <v>24500</v>
      </c>
      <c r="AB74">
        <v>70024090</v>
      </c>
      <c r="AC74" t="s">
        <v>698</v>
      </c>
      <c r="AD74" s="1">
        <v>0</v>
      </c>
      <c r="AF74">
        <v>5</v>
      </c>
      <c r="AH74" s="3">
        <v>91107556</v>
      </c>
      <c r="AI74" s="2" t="s">
        <v>120</v>
      </c>
      <c r="AJ74" s="2" t="s">
        <v>807</v>
      </c>
      <c r="AK74">
        <v>74527.199999999997</v>
      </c>
    </row>
    <row r="75" spans="1:37" ht="15" hidden="1" thickBot="1" x14ac:dyDescent="0.35">
      <c r="A75">
        <v>70063141</v>
      </c>
      <c r="B75" t="s">
        <v>74</v>
      </c>
      <c r="C75">
        <f>VLOOKUP(A75,[1]Munka1!$F$2:$K$130,6,0)</f>
        <v>22</v>
      </c>
      <c r="D75">
        <v>240000</v>
      </c>
      <c r="E75">
        <f>VLOOKUP(A75,[2]Munka1!$H$2:$W$130,16,0)</f>
        <v>259716</v>
      </c>
      <c r="F75">
        <f t="shared" si="9"/>
        <v>43500</v>
      </c>
      <c r="G75">
        <f t="shared" si="10"/>
        <v>15000</v>
      </c>
      <c r="H75">
        <f t="shared" si="11"/>
        <v>36500</v>
      </c>
      <c r="I75">
        <f t="shared" si="12"/>
        <v>-52214.37837837838</v>
      </c>
      <c r="J75">
        <f t="shared" si="13"/>
        <v>51</v>
      </c>
      <c r="P75">
        <v>95000</v>
      </c>
      <c r="Q75">
        <v>30000</v>
      </c>
      <c r="T75">
        <v>70088292</v>
      </c>
      <c r="U75" t="s">
        <v>207</v>
      </c>
      <c r="V75" t="s">
        <v>303</v>
      </c>
      <c r="W75">
        <v>23000</v>
      </c>
      <c r="X75">
        <v>70076279</v>
      </c>
      <c r="Y75" t="s">
        <v>423</v>
      </c>
      <c r="Z75" t="s">
        <v>302</v>
      </c>
      <c r="AA75">
        <v>24500</v>
      </c>
      <c r="AB75">
        <v>70093829</v>
      </c>
      <c r="AC75" t="s">
        <v>699</v>
      </c>
      <c r="AD75" t="s">
        <v>594</v>
      </c>
      <c r="AF75">
        <v>62500</v>
      </c>
      <c r="AH75" s="3">
        <v>70096907</v>
      </c>
      <c r="AI75" s="2" t="s">
        <v>95</v>
      </c>
      <c r="AJ75" s="2" t="s">
        <v>808</v>
      </c>
      <c r="AK75">
        <v>72268.800000000003</v>
      </c>
    </row>
    <row r="76" spans="1:37" ht="15" thickBot="1" x14ac:dyDescent="0.35">
      <c r="A76">
        <v>70063195</v>
      </c>
      <c r="B76" t="s">
        <v>75</v>
      </c>
      <c r="C76">
        <f>VLOOKUP(A76,[1]Munka1!$F$2:$K$130,6,0)</f>
        <v>20</v>
      </c>
      <c r="D76">
        <v>13000</v>
      </c>
      <c r="E76">
        <f>VLOOKUP(A76,[2]Munka1!$H$2:$W$130,16,0)</f>
        <v>1100970</v>
      </c>
      <c r="F76">
        <f t="shared" si="9"/>
        <v>1500000</v>
      </c>
      <c r="G76">
        <f t="shared" si="10"/>
        <v>1500000</v>
      </c>
      <c r="H76">
        <f t="shared" si="11"/>
        <v>880000</v>
      </c>
      <c r="I76">
        <f t="shared" si="12"/>
        <v>210731.35135135133</v>
      </c>
      <c r="J76">
        <f t="shared" si="13"/>
        <v>19</v>
      </c>
      <c r="K76">
        <f t="shared" ref="K76:K77" si="14">H76-D76</f>
        <v>867000</v>
      </c>
      <c r="P76">
        <v>150000</v>
      </c>
      <c r="Q76">
        <v>14000</v>
      </c>
      <c r="T76">
        <v>70056729</v>
      </c>
      <c r="U76" t="s">
        <v>208</v>
      </c>
      <c r="V76" t="s">
        <v>321</v>
      </c>
      <c r="W76">
        <v>25000</v>
      </c>
      <c r="X76">
        <v>70036307</v>
      </c>
      <c r="Y76" t="s">
        <v>424</v>
      </c>
      <c r="Z76" t="s">
        <v>303</v>
      </c>
      <c r="AA76">
        <v>23000</v>
      </c>
      <c r="AB76">
        <v>70058740</v>
      </c>
      <c r="AC76" t="s">
        <v>700</v>
      </c>
      <c r="AD76" t="s">
        <v>595</v>
      </c>
      <c r="AF76">
        <v>82000</v>
      </c>
      <c r="AH76" s="3">
        <v>91004434</v>
      </c>
      <c r="AI76" s="2" t="s">
        <v>114</v>
      </c>
      <c r="AJ76" s="2" t="s">
        <v>809</v>
      </c>
      <c r="AK76">
        <v>71139.600000000006</v>
      </c>
    </row>
    <row r="77" spans="1:37" ht="15" thickBot="1" x14ac:dyDescent="0.35">
      <c r="A77">
        <v>70063197</v>
      </c>
      <c r="B77" t="s">
        <v>76</v>
      </c>
      <c r="C77">
        <f>VLOOKUP(A77,[1]Munka1!$F$2:$K$130,6,0)</f>
        <v>21</v>
      </c>
      <c r="D77">
        <v>19000</v>
      </c>
      <c r="E77">
        <f>VLOOKUP(A77,[2]Munka1!$H$2:$W$130,16,0)</f>
        <v>180672</v>
      </c>
      <c r="F77">
        <f t="shared" si="9"/>
        <v>650000</v>
      </c>
      <c r="G77">
        <f t="shared" si="10"/>
        <v>675000</v>
      </c>
      <c r="H77">
        <f t="shared" si="11"/>
        <v>1175000</v>
      </c>
      <c r="I77">
        <f t="shared" si="12"/>
        <v>224815.02702702701</v>
      </c>
      <c r="J77">
        <f t="shared" si="13"/>
        <v>17</v>
      </c>
      <c r="K77">
        <f t="shared" si="14"/>
        <v>1156000</v>
      </c>
      <c r="P77">
        <v>30000</v>
      </c>
      <c r="Q77">
        <v>0</v>
      </c>
      <c r="T77">
        <v>70063195</v>
      </c>
      <c r="U77" t="s">
        <v>209</v>
      </c>
      <c r="V77" t="s">
        <v>322</v>
      </c>
      <c r="W77">
        <v>1500000</v>
      </c>
      <c r="X77">
        <v>27109811</v>
      </c>
      <c r="Y77" t="s">
        <v>425</v>
      </c>
      <c r="Z77" t="s">
        <v>507</v>
      </c>
      <c r="AA77">
        <v>22500</v>
      </c>
      <c r="AB77">
        <v>70063128</v>
      </c>
      <c r="AC77" t="s">
        <v>701</v>
      </c>
      <c r="AD77" t="s">
        <v>596</v>
      </c>
      <c r="AF77">
        <v>15000</v>
      </c>
      <c r="AH77" s="3">
        <v>70056729</v>
      </c>
      <c r="AI77" s="2" t="s">
        <v>66</v>
      </c>
      <c r="AJ77" s="2" t="s">
        <v>810</v>
      </c>
      <c r="AK77">
        <v>70010.399999999994</v>
      </c>
    </row>
    <row r="78" spans="1:37" ht="15" hidden="1" thickBot="1" x14ac:dyDescent="0.35">
      <c r="A78">
        <v>70063544</v>
      </c>
      <c r="B78" t="s">
        <v>77</v>
      </c>
      <c r="C78">
        <f>VLOOKUP(A78,[1]Munka1!$F$2:$K$130,6,0)</f>
        <v>21</v>
      </c>
      <c r="D78">
        <v>11500</v>
      </c>
      <c r="E78">
        <f>VLOOKUP(A78,[2]Munka1!$H$2:$W$130,16,0)</f>
        <v>6210.5999999999995</v>
      </c>
      <c r="F78">
        <f t="shared" si="9"/>
        <v>3800</v>
      </c>
      <c r="G78">
        <f t="shared" si="10"/>
        <v>9750</v>
      </c>
      <c r="H78">
        <f t="shared" si="11"/>
        <v>0</v>
      </c>
      <c r="I78">
        <f t="shared" si="12"/>
        <v>-1669.4918918918918</v>
      </c>
      <c r="J78">
        <f t="shared" si="13"/>
        <v>36</v>
      </c>
      <c r="P78">
        <v>6000</v>
      </c>
      <c r="Q78">
        <v>500</v>
      </c>
      <c r="T78">
        <v>70032520</v>
      </c>
      <c r="U78" t="s">
        <v>210</v>
      </c>
      <c r="V78" t="s">
        <v>323</v>
      </c>
      <c r="W78">
        <v>20500</v>
      </c>
      <c r="X78">
        <v>70103402</v>
      </c>
      <c r="Y78" t="s">
        <v>426</v>
      </c>
      <c r="Z78" t="s">
        <v>508</v>
      </c>
      <c r="AA78">
        <v>18500</v>
      </c>
      <c r="AB78">
        <v>470867</v>
      </c>
      <c r="AC78" t="s">
        <v>702</v>
      </c>
      <c r="AD78" t="s">
        <v>597</v>
      </c>
      <c r="AF78">
        <v>3250</v>
      </c>
      <c r="AH78" s="3">
        <v>70052880</v>
      </c>
      <c r="AI78" s="2" t="s">
        <v>57</v>
      </c>
      <c r="AJ78" s="2" t="s">
        <v>811</v>
      </c>
      <c r="AK78">
        <v>66622.8</v>
      </c>
    </row>
    <row r="79" spans="1:37" ht="15" thickBot="1" x14ac:dyDescent="0.35">
      <c r="A79">
        <v>70065895</v>
      </c>
      <c r="B79" t="s">
        <v>78</v>
      </c>
      <c r="C79">
        <f>VLOOKUP(A79,[1]Munka1!$F$2:$K$130,6,0)</f>
        <v>20</v>
      </c>
      <c r="D79">
        <v>67000</v>
      </c>
      <c r="E79">
        <f>VLOOKUP(A79,[2]Munka1!$H$2:$W$130,16,0)</f>
        <v>191964</v>
      </c>
      <c r="F79">
        <f t="shared" si="9"/>
        <v>750000</v>
      </c>
      <c r="G79">
        <f t="shared" si="10"/>
        <v>600000</v>
      </c>
      <c r="H79">
        <f t="shared" si="11"/>
        <v>127000</v>
      </c>
      <c r="I79">
        <f t="shared" si="12"/>
        <v>54610.054054054068</v>
      </c>
      <c r="J79">
        <f t="shared" si="13"/>
        <v>21</v>
      </c>
      <c r="K79">
        <f>H79-D79</f>
        <v>60000</v>
      </c>
      <c r="P79">
        <v>30000</v>
      </c>
      <c r="Q79">
        <v>10000</v>
      </c>
      <c r="T79">
        <v>92016697</v>
      </c>
      <c r="U79" t="s">
        <v>211</v>
      </c>
      <c r="V79" t="s">
        <v>324</v>
      </c>
      <c r="W79">
        <v>79000</v>
      </c>
      <c r="X79">
        <v>70063141</v>
      </c>
      <c r="Y79" t="s">
        <v>427</v>
      </c>
      <c r="Z79" t="s">
        <v>343</v>
      </c>
      <c r="AA79">
        <v>15000</v>
      </c>
      <c r="AB79">
        <v>70099761</v>
      </c>
      <c r="AC79" t="s">
        <v>703</v>
      </c>
      <c r="AD79" t="s">
        <v>598</v>
      </c>
      <c r="AF79">
        <v>20000</v>
      </c>
      <c r="AH79" s="3">
        <v>70045998</v>
      </c>
      <c r="AI79" s="2" t="s">
        <v>53</v>
      </c>
      <c r="AJ79" s="2" t="s">
        <v>811</v>
      </c>
      <c r="AK79">
        <v>66622.8</v>
      </c>
    </row>
    <row r="80" spans="1:37" ht="15" hidden="1" thickBot="1" x14ac:dyDescent="0.35">
      <c r="A80">
        <v>70076279</v>
      </c>
      <c r="B80" t="s">
        <v>79</v>
      </c>
      <c r="C80">
        <f>VLOOKUP(A80,[1]Munka1!$F$2:$K$130,6,0)</f>
        <v>21</v>
      </c>
      <c r="D80">
        <v>34000</v>
      </c>
      <c r="E80">
        <f>VLOOKUP(A80,[2]Munka1!$H$2:$W$130,16,0)</f>
        <v>24277.8</v>
      </c>
      <c r="F80">
        <f t="shared" si="9"/>
        <v>27500</v>
      </c>
      <c r="G80">
        <f t="shared" si="10"/>
        <v>24500</v>
      </c>
      <c r="H80">
        <f t="shared" si="11"/>
        <v>12250</v>
      </c>
      <c r="I80">
        <f t="shared" si="12"/>
        <v>-3565.6918918918914</v>
      </c>
      <c r="J80">
        <f t="shared" si="13"/>
        <v>37</v>
      </c>
      <c r="P80">
        <v>26000</v>
      </c>
      <c r="Q80">
        <v>0</v>
      </c>
      <c r="T80">
        <v>92025972</v>
      </c>
      <c r="U80" t="s">
        <v>212</v>
      </c>
      <c r="V80" t="s">
        <v>325</v>
      </c>
      <c r="W80">
        <v>29500</v>
      </c>
      <c r="X80">
        <v>70097285</v>
      </c>
      <c r="Y80" t="s">
        <v>428</v>
      </c>
      <c r="Z80" t="s">
        <v>343</v>
      </c>
      <c r="AA80">
        <v>15000</v>
      </c>
      <c r="AB80">
        <v>70024242</v>
      </c>
      <c r="AC80" t="s">
        <v>704</v>
      </c>
      <c r="AD80" t="s">
        <v>599</v>
      </c>
      <c r="AF80">
        <v>13000</v>
      </c>
      <c r="AH80" s="3">
        <v>70024242</v>
      </c>
      <c r="AI80" s="2" t="s">
        <v>39</v>
      </c>
      <c r="AJ80" s="2" t="s">
        <v>812</v>
      </c>
      <c r="AK80">
        <v>62106</v>
      </c>
    </row>
    <row r="81" spans="1:37" ht="15" thickBot="1" x14ac:dyDescent="0.35">
      <c r="A81">
        <v>70076282</v>
      </c>
      <c r="B81" t="s">
        <v>80</v>
      </c>
      <c r="C81">
        <f>VLOOKUP(A81,[1]Munka1!$F$2:$K$130,6,0)</f>
        <v>21</v>
      </c>
      <c r="D81">
        <v>2900000</v>
      </c>
      <c r="E81">
        <f>VLOOKUP(A81,[2]Munka1!$H$2:$W$130,16,0)</f>
        <v>1242120</v>
      </c>
      <c r="F81">
        <f t="shared" si="9"/>
        <v>6750000</v>
      </c>
      <c r="G81">
        <f t="shared" si="10"/>
        <v>8500000</v>
      </c>
      <c r="H81">
        <f t="shared" si="11"/>
        <v>6700000</v>
      </c>
      <c r="I81">
        <f t="shared" si="12"/>
        <v>1160561.0810810809</v>
      </c>
      <c r="J81">
        <f t="shared" si="13"/>
        <v>10</v>
      </c>
      <c r="K81">
        <f>H81-D81</f>
        <v>3800000</v>
      </c>
      <c r="P81">
        <v>170000</v>
      </c>
      <c r="Q81">
        <v>60000</v>
      </c>
      <c r="T81">
        <v>70002604</v>
      </c>
      <c r="U81" t="s">
        <v>213</v>
      </c>
      <c r="V81" t="s">
        <v>326</v>
      </c>
      <c r="W81">
        <v>28500</v>
      </c>
      <c r="X81">
        <v>70045998</v>
      </c>
      <c r="Y81" t="s">
        <v>429</v>
      </c>
      <c r="Z81" t="s">
        <v>509</v>
      </c>
      <c r="AA81">
        <v>14750</v>
      </c>
      <c r="AB81">
        <v>70091317</v>
      </c>
      <c r="AC81" t="s">
        <v>705</v>
      </c>
      <c r="AD81" t="s">
        <v>600</v>
      </c>
      <c r="AF81">
        <v>115000</v>
      </c>
      <c r="AH81" s="3">
        <v>70002604</v>
      </c>
      <c r="AI81" s="2" t="s">
        <v>20</v>
      </c>
      <c r="AJ81" s="2" t="s">
        <v>813</v>
      </c>
      <c r="AK81">
        <v>59847.6</v>
      </c>
    </row>
    <row r="82" spans="1:37" ht="15" hidden="1" thickBot="1" x14ac:dyDescent="0.35">
      <c r="A82">
        <v>70078958</v>
      </c>
      <c r="B82" t="s">
        <v>81</v>
      </c>
      <c r="C82">
        <f>VLOOKUP(A82,[1]Munka1!$F$2:$K$130,6,0)</f>
        <v>23</v>
      </c>
      <c r="D82">
        <v>11250</v>
      </c>
      <c r="E82">
        <f>VLOOKUP(A82,[2]Munka1!$H$2:$W$130,16,0)</f>
        <v>16655.7</v>
      </c>
      <c r="F82">
        <f t="shared" si="9"/>
        <v>16250</v>
      </c>
      <c r="G82">
        <f t="shared" si="10"/>
        <v>7250</v>
      </c>
      <c r="H82">
        <f t="shared" si="11"/>
        <v>25000</v>
      </c>
      <c r="I82">
        <f t="shared" si="12"/>
        <v>1494.962162162162</v>
      </c>
      <c r="J82">
        <f t="shared" si="13"/>
        <v>31</v>
      </c>
      <c r="P82">
        <v>40000</v>
      </c>
      <c r="Q82">
        <v>4000</v>
      </c>
      <c r="T82">
        <v>27109811</v>
      </c>
      <c r="U82" t="s">
        <v>214</v>
      </c>
      <c r="V82">
        <v>160</v>
      </c>
      <c r="W82">
        <v>160</v>
      </c>
      <c r="X82">
        <v>70091317</v>
      </c>
      <c r="Y82" t="s">
        <v>430</v>
      </c>
      <c r="Z82" t="s">
        <v>509</v>
      </c>
      <c r="AA82">
        <v>14750</v>
      </c>
      <c r="AB82">
        <v>70096907</v>
      </c>
      <c r="AC82" t="s">
        <v>706</v>
      </c>
      <c r="AD82" t="s">
        <v>601</v>
      </c>
      <c r="AF82">
        <v>22000</v>
      </c>
      <c r="AH82" s="3">
        <v>70046605</v>
      </c>
      <c r="AI82" s="2" t="s">
        <v>55</v>
      </c>
      <c r="AJ82" s="2" t="s">
        <v>814</v>
      </c>
      <c r="AK82">
        <v>51943.199999999997</v>
      </c>
    </row>
    <row r="83" spans="1:37" ht="15" hidden="1" thickBot="1" x14ac:dyDescent="0.35">
      <c r="A83">
        <v>70080329</v>
      </c>
      <c r="B83" t="s">
        <v>82</v>
      </c>
      <c r="C83">
        <f>VLOOKUP(A83,[1]Munka1!$F$2:$K$130,6,0)</f>
        <v>20</v>
      </c>
      <c r="D83">
        <v>375000</v>
      </c>
      <c r="E83">
        <f>VLOOKUP(A83,[2]Munka1!$H$2:$W$130,16,0)</f>
        <v>564600</v>
      </c>
      <c r="F83">
        <f t="shared" si="9"/>
        <v>76000</v>
      </c>
      <c r="G83">
        <f t="shared" si="10"/>
        <v>73000</v>
      </c>
      <c r="H83">
        <f t="shared" si="11"/>
        <v>36500</v>
      </c>
      <c r="I83">
        <f t="shared" si="12"/>
        <v>-89093.24324324324</v>
      </c>
      <c r="J83">
        <f t="shared" si="13"/>
        <v>45</v>
      </c>
      <c r="P83" s="1">
        <v>0</v>
      </c>
      <c r="Q83">
        <v>0</v>
      </c>
      <c r="T83">
        <v>70007015</v>
      </c>
      <c r="U83" t="s">
        <v>215</v>
      </c>
      <c r="V83" t="s">
        <v>327</v>
      </c>
      <c r="W83">
        <v>88000</v>
      </c>
      <c r="X83">
        <v>70024242</v>
      </c>
      <c r="Y83" t="s">
        <v>431</v>
      </c>
      <c r="Z83" t="s">
        <v>510</v>
      </c>
      <c r="AA83">
        <v>14500</v>
      </c>
      <c r="AB83">
        <v>70008137</v>
      </c>
      <c r="AC83" t="s">
        <v>707</v>
      </c>
      <c r="AD83" s="1">
        <v>0</v>
      </c>
      <c r="AF83">
        <v>0</v>
      </c>
      <c r="AH83" s="3">
        <v>70093829</v>
      </c>
      <c r="AI83" s="2" t="s">
        <v>94</v>
      </c>
      <c r="AJ83" s="2" t="s">
        <v>815</v>
      </c>
      <c r="AK83">
        <v>49120.2</v>
      </c>
    </row>
    <row r="84" spans="1:37" ht="15" hidden="1" thickBot="1" x14ac:dyDescent="0.35">
      <c r="A84">
        <v>70080426</v>
      </c>
      <c r="B84" t="s">
        <v>83</v>
      </c>
      <c r="C84">
        <f>VLOOKUP(A84,[1]Munka1!$F$2:$K$130,6,0)</f>
        <v>23</v>
      </c>
      <c r="D84">
        <v>100000</v>
      </c>
      <c r="E84">
        <f>VLOOKUP(A84,[2]Munka1!$H$2:$W$130,16,0)</f>
        <v>762210</v>
      </c>
      <c r="F84">
        <f t="shared" si="9"/>
        <v>1100000</v>
      </c>
      <c r="G84">
        <f t="shared" si="10"/>
        <v>650000</v>
      </c>
      <c r="H84">
        <f t="shared" si="11"/>
        <v>9595000</v>
      </c>
      <c r="I84">
        <f t="shared" si="12"/>
        <v>1433731.8918918918</v>
      </c>
      <c r="J84">
        <f t="shared" si="13"/>
        <v>7</v>
      </c>
      <c r="P84">
        <v>90000</v>
      </c>
      <c r="Q84">
        <v>0</v>
      </c>
      <c r="T84">
        <v>70080426</v>
      </c>
      <c r="U84" t="s">
        <v>216</v>
      </c>
      <c r="V84" t="s">
        <v>328</v>
      </c>
      <c r="W84">
        <v>1100000</v>
      </c>
      <c r="X84">
        <v>70092189</v>
      </c>
      <c r="Y84" t="s">
        <v>432</v>
      </c>
      <c r="Z84" t="s">
        <v>511</v>
      </c>
      <c r="AA84">
        <v>14000</v>
      </c>
      <c r="AB84">
        <v>70045998</v>
      </c>
      <c r="AC84" t="s">
        <v>708</v>
      </c>
      <c r="AD84" t="s">
        <v>602</v>
      </c>
      <c r="AF84">
        <v>45000</v>
      </c>
      <c r="AH84" s="3">
        <v>70099180</v>
      </c>
      <c r="AI84" s="2" t="s">
        <v>855</v>
      </c>
      <c r="AJ84" s="2" t="s">
        <v>816</v>
      </c>
      <c r="AK84">
        <v>48555.6</v>
      </c>
    </row>
    <row r="85" spans="1:37" ht="15" thickBot="1" x14ac:dyDescent="0.35">
      <c r="A85">
        <v>70085928</v>
      </c>
      <c r="B85" t="s">
        <v>84</v>
      </c>
      <c r="C85">
        <f>VLOOKUP(A85,[1]Munka1!$F$2:$K$130,6,0)</f>
        <v>19</v>
      </c>
      <c r="D85">
        <v>150000</v>
      </c>
      <c r="E85">
        <f>VLOOKUP(A85,[2]Munka1!$H$2:$W$130,16,0)</f>
        <v>1919640</v>
      </c>
      <c r="F85">
        <f t="shared" si="9"/>
        <v>750000</v>
      </c>
      <c r="G85">
        <f t="shared" si="10"/>
        <v>250000</v>
      </c>
      <c r="H85">
        <f t="shared" si="11"/>
        <v>10100000</v>
      </c>
      <c r="I85">
        <f t="shared" si="12"/>
        <v>1399614.054054054</v>
      </c>
      <c r="J85">
        <f t="shared" si="13"/>
        <v>7</v>
      </c>
      <c r="K85">
        <f>H85-D85</f>
        <v>9950000</v>
      </c>
      <c r="P85">
        <v>0</v>
      </c>
      <c r="Q85">
        <v>0</v>
      </c>
      <c r="T85">
        <v>29040319</v>
      </c>
      <c r="U85" t="s">
        <v>217</v>
      </c>
      <c r="V85">
        <v>925</v>
      </c>
      <c r="W85">
        <v>925</v>
      </c>
      <c r="X85">
        <v>70036506</v>
      </c>
      <c r="Y85" t="s">
        <v>433</v>
      </c>
      <c r="Z85" t="s">
        <v>512</v>
      </c>
      <c r="AA85">
        <v>13750</v>
      </c>
      <c r="AB85">
        <v>70002604</v>
      </c>
      <c r="AC85" t="s">
        <v>709</v>
      </c>
      <c r="AD85" t="s">
        <v>546</v>
      </c>
      <c r="AF85">
        <v>0</v>
      </c>
      <c r="AH85" s="3">
        <v>70057322</v>
      </c>
      <c r="AI85" s="2" t="s">
        <v>68</v>
      </c>
      <c r="AJ85" s="2" t="s">
        <v>817</v>
      </c>
      <c r="AK85">
        <v>46861.799999999996</v>
      </c>
    </row>
    <row r="86" spans="1:37" ht="15" hidden="1" thickBot="1" x14ac:dyDescent="0.35">
      <c r="A86">
        <v>70087488</v>
      </c>
      <c r="B86" t="s">
        <v>85</v>
      </c>
      <c r="C86">
        <f>VLOOKUP(A86,[1]Munka1!$F$2:$K$130,6,0)</f>
        <v>19</v>
      </c>
      <c r="D86">
        <v>8000000</v>
      </c>
      <c r="E86">
        <f>VLOOKUP(A86,[2]Munka1!$H$2:$W$130,16,0)</f>
        <v>2484240</v>
      </c>
      <c r="F86">
        <f t="shared" si="9"/>
        <v>3900000</v>
      </c>
      <c r="G86">
        <f t="shared" si="10"/>
        <v>5500000</v>
      </c>
      <c r="H86">
        <f t="shared" si="11"/>
        <v>5400000</v>
      </c>
      <c r="I86">
        <f t="shared" si="12"/>
        <v>-346445.40540540544</v>
      </c>
      <c r="J86">
        <f t="shared" si="13"/>
        <v>44</v>
      </c>
      <c r="P86" s="1">
        <v>0</v>
      </c>
      <c r="Q86">
        <v>0</v>
      </c>
      <c r="T86">
        <v>70089626</v>
      </c>
      <c r="U86" t="s">
        <v>218</v>
      </c>
      <c r="V86" t="s">
        <v>325</v>
      </c>
      <c r="W86">
        <v>29500</v>
      </c>
      <c r="X86">
        <v>70093029</v>
      </c>
      <c r="Y86" t="s">
        <v>434</v>
      </c>
      <c r="Z86" t="s">
        <v>513</v>
      </c>
      <c r="AA86">
        <v>13500</v>
      </c>
      <c r="AB86">
        <v>8476259</v>
      </c>
      <c r="AC86" t="s">
        <v>710</v>
      </c>
      <c r="AD86" s="1">
        <v>0</v>
      </c>
      <c r="AF86">
        <v>0</v>
      </c>
      <c r="AH86" s="3">
        <v>92016697</v>
      </c>
      <c r="AI86" s="2" t="s">
        <v>125</v>
      </c>
      <c r="AJ86" s="2" t="s">
        <v>818</v>
      </c>
      <c r="AK86">
        <v>46297.2</v>
      </c>
    </row>
    <row r="87" spans="1:37" ht="15" hidden="1" thickBot="1" x14ac:dyDescent="0.35">
      <c r="A87">
        <v>70088292</v>
      </c>
      <c r="B87" t="s">
        <v>86</v>
      </c>
      <c r="C87">
        <f>VLOOKUP(A87,[1]Munka1!$F$2:$K$130,6,0)</f>
        <v>23</v>
      </c>
      <c r="D87">
        <v>76000</v>
      </c>
      <c r="E87">
        <f>VLOOKUP(A87,[2]Munka1!$H$2:$W$130,16,0)</f>
        <v>18349.5</v>
      </c>
      <c r="F87">
        <f t="shared" si="9"/>
        <v>23000</v>
      </c>
      <c r="G87">
        <f t="shared" si="10"/>
        <v>11750</v>
      </c>
      <c r="H87">
        <f t="shared" si="11"/>
        <v>17500</v>
      </c>
      <c r="I87">
        <f t="shared" si="12"/>
        <v>-11505.378378378378</v>
      </c>
      <c r="J87">
        <f t="shared" si="13"/>
        <v>39</v>
      </c>
      <c r="P87">
        <v>110000</v>
      </c>
      <c r="Q87">
        <v>10000</v>
      </c>
      <c r="T87">
        <v>70099745</v>
      </c>
      <c r="U87" t="s">
        <v>219</v>
      </c>
      <c r="V87" t="s">
        <v>329</v>
      </c>
      <c r="W87">
        <v>81000</v>
      </c>
      <c r="X87">
        <v>70022955</v>
      </c>
      <c r="Y87" t="s">
        <v>435</v>
      </c>
      <c r="Z87" t="s">
        <v>514</v>
      </c>
      <c r="AA87">
        <v>12750</v>
      </c>
      <c r="AB87">
        <v>70097242</v>
      </c>
      <c r="AC87" t="s">
        <v>711</v>
      </c>
      <c r="AD87" t="s">
        <v>603</v>
      </c>
      <c r="AF87">
        <v>60000</v>
      </c>
      <c r="AH87" s="3">
        <v>70091317</v>
      </c>
      <c r="AI87" s="2" t="s">
        <v>89</v>
      </c>
      <c r="AJ87" s="2" t="s">
        <v>819</v>
      </c>
      <c r="AK87">
        <v>42345</v>
      </c>
    </row>
    <row r="88" spans="1:37" ht="15" thickBot="1" x14ac:dyDescent="0.35">
      <c r="A88">
        <v>70088391</v>
      </c>
      <c r="B88" t="s">
        <v>87</v>
      </c>
      <c r="C88">
        <f>VLOOKUP(A88,[1]Munka1!$F$2:$K$130,6,0)</f>
        <v>22</v>
      </c>
      <c r="D88">
        <v>8000</v>
      </c>
      <c r="E88">
        <f>VLOOKUP(A88,[2]Munka1!$H$2:$W$130,16,0)</f>
        <v>13268.1</v>
      </c>
      <c r="F88">
        <f t="shared" si="9"/>
        <v>220000</v>
      </c>
      <c r="G88">
        <f t="shared" si="10"/>
        <v>195000</v>
      </c>
      <c r="H88">
        <f t="shared" si="11"/>
        <v>138000</v>
      </c>
      <c r="I88">
        <f t="shared" si="12"/>
        <v>37066.589189189181</v>
      </c>
      <c r="J88">
        <f t="shared" si="13"/>
        <v>18</v>
      </c>
      <c r="K88">
        <f>H88-D88</f>
        <v>130000</v>
      </c>
      <c r="P88">
        <v>1500</v>
      </c>
      <c r="Q88">
        <v>0</v>
      </c>
      <c r="T88">
        <v>70046605</v>
      </c>
      <c r="U88" t="s">
        <v>220</v>
      </c>
      <c r="V88" t="s">
        <v>330</v>
      </c>
      <c r="W88">
        <v>45500</v>
      </c>
      <c r="X88">
        <v>70088292</v>
      </c>
      <c r="Y88" t="s">
        <v>436</v>
      </c>
      <c r="Z88" t="s">
        <v>515</v>
      </c>
      <c r="AA88">
        <v>11750</v>
      </c>
      <c r="AB88">
        <v>8486035</v>
      </c>
      <c r="AC88" t="s">
        <v>712</v>
      </c>
      <c r="AD88" t="s">
        <v>604</v>
      </c>
      <c r="AF88">
        <v>750</v>
      </c>
      <c r="AH88" s="3">
        <v>70093029</v>
      </c>
      <c r="AI88" s="2" t="s">
        <v>92</v>
      </c>
      <c r="AJ88" s="2" t="s">
        <v>820</v>
      </c>
      <c r="AK88">
        <v>40651.199999999997</v>
      </c>
    </row>
    <row r="89" spans="1:37" ht="15" hidden="1" thickBot="1" x14ac:dyDescent="0.35">
      <c r="A89">
        <v>70089626</v>
      </c>
      <c r="B89" t="s">
        <v>88</v>
      </c>
      <c r="C89">
        <f>VLOOKUP(A89,[1]Munka1!$F$2:$K$130,6,0)</f>
        <v>24</v>
      </c>
      <c r="D89">
        <v>21000</v>
      </c>
      <c r="E89">
        <f>VLOOKUP(A89,[2]Munka1!$H$2:$W$130,16,0)</f>
        <v>19478.7</v>
      </c>
      <c r="F89">
        <f t="shared" si="9"/>
        <v>29500</v>
      </c>
      <c r="G89">
        <f t="shared" si="10"/>
        <v>9750</v>
      </c>
      <c r="H89">
        <f t="shared" si="11"/>
        <v>4500</v>
      </c>
      <c r="I89">
        <f t="shared" si="12"/>
        <v>-3167.7675675675673</v>
      </c>
      <c r="J89">
        <f t="shared" si="13"/>
        <v>31</v>
      </c>
      <c r="P89">
        <v>9000</v>
      </c>
      <c r="Q89">
        <v>0</v>
      </c>
      <c r="T89">
        <v>29040321</v>
      </c>
      <c r="U89" t="s">
        <v>221</v>
      </c>
      <c r="V89" t="s">
        <v>285</v>
      </c>
      <c r="W89">
        <v>850000</v>
      </c>
      <c r="X89">
        <v>70093829</v>
      </c>
      <c r="Y89" t="s">
        <v>437</v>
      </c>
      <c r="Z89" t="s">
        <v>516</v>
      </c>
      <c r="AA89">
        <v>10750</v>
      </c>
      <c r="AB89">
        <v>70089626</v>
      </c>
      <c r="AC89" t="s">
        <v>713</v>
      </c>
      <c r="AD89" t="s">
        <v>605</v>
      </c>
      <c r="AF89">
        <v>4500</v>
      </c>
      <c r="AH89" s="3">
        <v>70055659</v>
      </c>
      <c r="AI89" s="2" t="s">
        <v>62</v>
      </c>
      <c r="AJ89" s="2" t="s">
        <v>821</v>
      </c>
      <c r="AK89">
        <v>40086.6</v>
      </c>
    </row>
    <row r="90" spans="1:37" ht="15" thickBot="1" x14ac:dyDescent="0.35">
      <c r="A90">
        <v>70091317</v>
      </c>
      <c r="B90" t="s">
        <v>89</v>
      </c>
      <c r="C90">
        <f>VLOOKUP(A90,[1]Munka1!$F$2:$K$130,6,0)</f>
        <v>20</v>
      </c>
      <c r="D90">
        <v>18000</v>
      </c>
      <c r="E90">
        <f>VLOOKUP(A90,[2]Munka1!$H$2:$W$130,16,0)</f>
        <v>42345</v>
      </c>
      <c r="F90">
        <f t="shared" si="9"/>
        <v>56000</v>
      </c>
      <c r="G90">
        <f t="shared" si="10"/>
        <v>14750</v>
      </c>
      <c r="H90">
        <f t="shared" si="11"/>
        <v>115000</v>
      </c>
      <c r="I90">
        <f t="shared" si="12"/>
        <v>13352.972972972972</v>
      </c>
      <c r="J90">
        <f t="shared" si="13"/>
        <v>19</v>
      </c>
      <c r="K90">
        <f>H90-D90</f>
        <v>97000</v>
      </c>
      <c r="P90">
        <v>55000</v>
      </c>
      <c r="Q90">
        <v>18000</v>
      </c>
      <c r="T90">
        <v>92071861</v>
      </c>
      <c r="U90" t="s">
        <v>222</v>
      </c>
      <c r="V90" t="s">
        <v>331</v>
      </c>
      <c r="W90">
        <v>1600000</v>
      </c>
      <c r="X90">
        <v>70002604</v>
      </c>
      <c r="Y90" t="s">
        <v>438</v>
      </c>
      <c r="Z90" t="s">
        <v>517</v>
      </c>
      <c r="AA90">
        <v>10000</v>
      </c>
      <c r="AB90">
        <v>70080329</v>
      </c>
      <c r="AC90" t="s">
        <v>714</v>
      </c>
      <c r="AD90" t="s">
        <v>606</v>
      </c>
      <c r="AF90">
        <v>36500</v>
      </c>
      <c r="AH90" s="3">
        <v>70003050</v>
      </c>
      <c r="AI90" s="2" t="s">
        <v>26</v>
      </c>
      <c r="AJ90" s="2" t="s">
        <v>822</v>
      </c>
      <c r="AK90">
        <v>39522</v>
      </c>
    </row>
    <row r="91" spans="1:37" ht="15" hidden="1" thickBot="1" x14ac:dyDescent="0.35">
      <c r="A91">
        <v>70092189</v>
      </c>
      <c r="B91" t="s">
        <v>90</v>
      </c>
      <c r="C91">
        <f>VLOOKUP(A91,[1]Munka1!$F$2:$K$130,6,0)</f>
        <v>20</v>
      </c>
      <c r="D91">
        <v>33000</v>
      </c>
      <c r="E91">
        <f>VLOOKUP(A91,[2]Munka1!$H$2:$W$130,16,0)</f>
        <v>16938</v>
      </c>
      <c r="F91">
        <f t="shared" si="9"/>
        <v>16500</v>
      </c>
      <c r="G91">
        <f t="shared" si="10"/>
        <v>14000</v>
      </c>
      <c r="H91">
        <f t="shared" si="11"/>
        <v>13500</v>
      </c>
      <c r="I91">
        <f t="shared" si="12"/>
        <v>-3793.9459459459463</v>
      </c>
      <c r="J91">
        <f t="shared" si="13"/>
        <v>31</v>
      </c>
      <c r="P91">
        <v>2000</v>
      </c>
      <c r="Q91">
        <v>0</v>
      </c>
      <c r="T91">
        <v>70053356</v>
      </c>
      <c r="U91" t="s">
        <v>223</v>
      </c>
      <c r="V91" t="s">
        <v>332</v>
      </c>
      <c r="W91">
        <v>47500</v>
      </c>
      <c r="X91">
        <v>70089626</v>
      </c>
      <c r="Y91" t="s">
        <v>439</v>
      </c>
      <c r="Z91" t="s">
        <v>518</v>
      </c>
      <c r="AA91">
        <v>9750</v>
      </c>
      <c r="AB91">
        <v>70002651</v>
      </c>
      <c r="AC91" t="s">
        <v>715</v>
      </c>
      <c r="AD91" t="s">
        <v>607</v>
      </c>
      <c r="AF91">
        <v>1000</v>
      </c>
      <c r="AH91" s="3">
        <v>70008137</v>
      </c>
      <c r="AI91" s="2" t="s">
        <v>34</v>
      </c>
      <c r="AJ91" s="2" t="s">
        <v>823</v>
      </c>
      <c r="AK91">
        <v>35569.800000000003</v>
      </c>
    </row>
    <row r="92" spans="1:37" ht="15" thickBot="1" x14ac:dyDescent="0.35">
      <c r="A92">
        <v>70092388</v>
      </c>
      <c r="B92" t="s">
        <v>91</v>
      </c>
      <c r="C92">
        <f>VLOOKUP(A92,[1]Munka1!$F$2:$K$130,6,0)</f>
        <v>20</v>
      </c>
      <c r="D92">
        <v>250000</v>
      </c>
      <c r="E92">
        <f>VLOOKUP(A92,[2]Munka1!$H$2:$W$130,16,0)</f>
        <v>536370</v>
      </c>
      <c r="F92">
        <f t="shared" si="9"/>
        <v>550000</v>
      </c>
      <c r="G92">
        <f t="shared" si="10"/>
        <v>1700000</v>
      </c>
      <c r="H92">
        <f t="shared" si="11"/>
        <v>2037500</v>
      </c>
      <c r="I92">
        <f t="shared" si="12"/>
        <v>371851.6216216216</v>
      </c>
      <c r="J92">
        <f t="shared" si="13"/>
        <v>11</v>
      </c>
      <c r="K92">
        <f>H92-D92</f>
        <v>1787500</v>
      </c>
      <c r="P92">
        <v>60000</v>
      </c>
      <c r="Q92">
        <v>0</v>
      </c>
      <c r="T92">
        <v>29040430</v>
      </c>
      <c r="U92" t="s">
        <v>224</v>
      </c>
      <c r="V92" t="s">
        <v>270</v>
      </c>
      <c r="W92">
        <v>500000</v>
      </c>
      <c r="X92">
        <v>70063544</v>
      </c>
      <c r="Y92" t="s">
        <v>440</v>
      </c>
      <c r="Z92" t="s">
        <v>518</v>
      </c>
      <c r="AA92">
        <v>9750</v>
      </c>
      <c r="AB92">
        <v>29040414</v>
      </c>
      <c r="AC92" t="s">
        <v>716</v>
      </c>
      <c r="AD92" t="s">
        <v>608</v>
      </c>
      <c r="AF92">
        <v>30000</v>
      </c>
      <c r="AH92" s="3">
        <v>70032520</v>
      </c>
      <c r="AI92" s="2" t="s">
        <v>44</v>
      </c>
      <c r="AJ92" s="2" t="s">
        <v>824</v>
      </c>
      <c r="AK92">
        <v>34440.6</v>
      </c>
    </row>
    <row r="93" spans="1:37" ht="15" hidden="1" thickBot="1" x14ac:dyDescent="0.35">
      <c r="A93">
        <v>70093029</v>
      </c>
      <c r="B93" t="s">
        <v>92</v>
      </c>
      <c r="C93">
        <f>VLOOKUP(A93,[1]Munka1!$F$2:$K$130,6,0)</f>
        <v>22</v>
      </c>
      <c r="D93">
        <v>15000</v>
      </c>
      <c r="E93">
        <f>VLOOKUP(A93,[2]Munka1!$H$2:$W$130,16,0)</f>
        <v>40651.199999999997</v>
      </c>
      <c r="F93">
        <f t="shared" si="9"/>
        <v>23500</v>
      </c>
      <c r="G93">
        <f t="shared" si="10"/>
        <v>13500</v>
      </c>
      <c r="H93">
        <f t="shared" si="11"/>
        <v>23500</v>
      </c>
      <c r="I93">
        <f t="shared" si="12"/>
        <v>-129.79459459459449</v>
      </c>
      <c r="J93">
        <f t="shared" si="13"/>
        <v>26</v>
      </c>
      <c r="P93">
        <v>100000</v>
      </c>
      <c r="Q93">
        <v>35000</v>
      </c>
      <c r="T93">
        <v>70008137</v>
      </c>
      <c r="U93" t="s">
        <v>225</v>
      </c>
      <c r="V93" t="s">
        <v>333</v>
      </c>
      <c r="W93">
        <v>32500</v>
      </c>
      <c r="X93">
        <v>92025972</v>
      </c>
      <c r="Y93" t="s">
        <v>441</v>
      </c>
      <c r="Z93" t="s">
        <v>518</v>
      </c>
      <c r="AA93">
        <v>9750</v>
      </c>
      <c r="AB93">
        <v>92016697</v>
      </c>
      <c r="AC93" t="s">
        <v>717</v>
      </c>
      <c r="AD93" t="s">
        <v>609</v>
      </c>
      <c r="AF93">
        <v>67500</v>
      </c>
      <c r="AH93" s="3">
        <v>70003349</v>
      </c>
      <c r="AI93" s="2" t="s">
        <v>28</v>
      </c>
      <c r="AJ93" s="2" t="s">
        <v>825</v>
      </c>
      <c r="AK93">
        <v>33876</v>
      </c>
    </row>
    <row r="94" spans="1:37" ht="15" thickBot="1" x14ac:dyDescent="0.35">
      <c r="A94">
        <v>70093800</v>
      </c>
      <c r="B94" t="s">
        <v>93</v>
      </c>
      <c r="C94">
        <f>VLOOKUP(A94,[1]Munka1!$F$2:$K$130,6,0)</f>
        <v>20</v>
      </c>
      <c r="D94">
        <v>3600000</v>
      </c>
      <c r="E94">
        <f>VLOOKUP(A94,[2]Munka1!$H$2:$W$130,16,0)</f>
        <v>14115000</v>
      </c>
      <c r="F94">
        <f t="shared" si="9"/>
        <v>35000000</v>
      </c>
      <c r="G94">
        <f t="shared" si="10"/>
        <v>32500000</v>
      </c>
      <c r="H94">
        <f t="shared" si="11"/>
        <v>77000000</v>
      </c>
      <c r="I94">
        <f t="shared" si="12"/>
        <v>13110000</v>
      </c>
      <c r="J94">
        <f t="shared" si="13"/>
        <v>4</v>
      </c>
      <c r="K94">
        <f t="shared" ref="K94:K95" si="15">H94-D94</f>
        <v>73400000</v>
      </c>
      <c r="P94">
        <v>55000</v>
      </c>
      <c r="Q94">
        <v>0</v>
      </c>
      <c r="T94">
        <v>91175035</v>
      </c>
      <c r="U94" t="s">
        <v>226</v>
      </c>
      <c r="V94" t="s">
        <v>302</v>
      </c>
      <c r="W94">
        <v>24500</v>
      </c>
      <c r="X94">
        <v>70045971</v>
      </c>
      <c r="Y94" t="s">
        <v>442</v>
      </c>
      <c r="Z94" t="s">
        <v>519</v>
      </c>
      <c r="AA94">
        <v>9500</v>
      </c>
      <c r="AB94">
        <v>70106700</v>
      </c>
      <c r="AC94" t="s">
        <v>718</v>
      </c>
      <c r="AD94" t="s">
        <v>610</v>
      </c>
      <c r="AF94">
        <v>27500</v>
      </c>
      <c r="AH94" s="3">
        <v>70042101</v>
      </c>
      <c r="AI94" s="2" t="s">
        <v>50</v>
      </c>
      <c r="AJ94" s="2" t="s">
        <v>826</v>
      </c>
      <c r="AK94">
        <v>33311.4</v>
      </c>
    </row>
    <row r="95" spans="1:37" ht="15" thickBot="1" x14ac:dyDescent="0.35">
      <c r="A95">
        <v>70093829</v>
      </c>
      <c r="B95" t="s">
        <v>94</v>
      </c>
      <c r="C95">
        <f>VLOOKUP(A95,[1]Munka1!$F$2:$K$130,6,0)</f>
        <v>18</v>
      </c>
      <c r="D95">
        <v>14500</v>
      </c>
      <c r="E95">
        <f>VLOOKUP(A95,[2]Munka1!$H$2:$W$130,16,0)</f>
        <v>49120.2</v>
      </c>
      <c r="F95">
        <f t="shared" si="9"/>
        <v>48500</v>
      </c>
      <c r="G95">
        <f t="shared" si="10"/>
        <v>10750</v>
      </c>
      <c r="H95">
        <f t="shared" si="11"/>
        <v>62500</v>
      </c>
      <c r="I95">
        <f t="shared" si="12"/>
        <v>5419.1783783783785</v>
      </c>
      <c r="J95">
        <f t="shared" si="13"/>
        <v>21</v>
      </c>
      <c r="K95">
        <f t="shared" si="15"/>
        <v>48000</v>
      </c>
      <c r="P95">
        <v>55000</v>
      </c>
      <c r="Q95">
        <v>18000</v>
      </c>
      <c r="T95">
        <v>70005998</v>
      </c>
      <c r="U95" t="s">
        <v>227</v>
      </c>
      <c r="V95" t="s">
        <v>287</v>
      </c>
      <c r="W95">
        <v>1200000</v>
      </c>
      <c r="X95">
        <v>91175035</v>
      </c>
      <c r="Y95" t="s">
        <v>443</v>
      </c>
      <c r="Z95" t="s">
        <v>520</v>
      </c>
      <c r="AA95">
        <v>9250</v>
      </c>
      <c r="AB95">
        <v>70063141</v>
      </c>
      <c r="AC95" t="s">
        <v>719</v>
      </c>
      <c r="AD95" t="s">
        <v>606</v>
      </c>
      <c r="AF95">
        <v>36500</v>
      </c>
      <c r="AH95" s="3">
        <v>70036307</v>
      </c>
      <c r="AI95" s="2" t="s">
        <v>47</v>
      </c>
      <c r="AJ95" s="2" t="s">
        <v>827</v>
      </c>
      <c r="AK95">
        <v>31053</v>
      </c>
    </row>
    <row r="96" spans="1:37" ht="15" hidden="1" thickBot="1" x14ac:dyDescent="0.35">
      <c r="A96">
        <v>70096907</v>
      </c>
      <c r="B96" t="s">
        <v>95</v>
      </c>
      <c r="C96">
        <f>VLOOKUP(A96,[1]Munka1!$F$2:$K$130,6,0)</f>
        <v>20</v>
      </c>
      <c r="D96">
        <v>47500</v>
      </c>
      <c r="E96">
        <f>VLOOKUP(A96,[2]Munka1!$H$2:$W$130,16,0)</f>
        <v>72268.800000000003</v>
      </c>
      <c r="F96">
        <f t="shared" si="9"/>
        <v>170000</v>
      </c>
      <c r="G96">
        <f t="shared" si="10"/>
        <v>25500</v>
      </c>
      <c r="H96">
        <f t="shared" si="11"/>
        <v>22000</v>
      </c>
      <c r="I96">
        <f t="shared" si="12"/>
        <v>-5257.7729729729735</v>
      </c>
      <c r="J96">
        <f t="shared" si="13"/>
        <v>30</v>
      </c>
      <c r="P96">
        <v>50000</v>
      </c>
      <c r="Q96">
        <v>16000</v>
      </c>
      <c r="T96">
        <v>70078958</v>
      </c>
      <c r="U96" t="s">
        <v>228</v>
      </c>
      <c r="V96" t="s">
        <v>334</v>
      </c>
      <c r="W96">
        <v>16250</v>
      </c>
      <c r="X96">
        <v>70056729</v>
      </c>
      <c r="Y96" t="s">
        <v>444</v>
      </c>
      <c r="Z96" t="s">
        <v>521</v>
      </c>
      <c r="AA96">
        <v>7500</v>
      </c>
      <c r="AB96">
        <v>70097285</v>
      </c>
      <c r="AC96" t="s">
        <v>720</v>
      </c>
      <c r="AD96" t="s">
        <v>611</v>
      </c>
      <c r="AF96">
        <v>33000</v>
      </c>
      <c r="AH96" s="3">
        <v>70002651</v>
      </c>
      <c r="AI96" s="2" t="s">
        <v>23</v>
      </c>
      <c r="AJ96" s="2" t="s">
        <v>828</v>
      </c>
      <c r="AK96">
        <v>27665.399999999998</v>
      </c>
    </row>
    <row r="97" spans="1:37" ht="15" thickBot="1" x14ac:dyDescent="0.35">
      <c r="A97">
        <v>70097242</v>
      </c>
      <c r="B97" t="s">
        <v>96</v>
      </c>
      <c r="C97">
        <f>VLOOKUP(A97,[1]Munka1!$F$2:$K$130,6,0)</f>
        <v>19</v>
      </c>
      <c r="D97">
        <v>24000</v>
      </c>
      <c r="E97">
        <f>VLOOKUP(A97,[2]Munka1!$H$2:$W$130,16,0)</f>
        <v>23713.200000000001</v>
      </c>
      <c r="F97">
        <f t="shared" si="9"/>
        <v>21000</v>
      </c>
      <c r="G97">
        <f t="shared" si="10"/>
        <v>60000</v>
      </c>
      <c r="H97">
        <f t="shared" si="11"/>
        <v>60000</v>
      </c>
      <c r="I97">
        <f t="shared" si="12"/>
        <v>8245.2324324324327</v>
      </c>
      <c r="J97">
        <f t="shared" si="13"/>
        <v>18</v>
      </c>
      <c r="K97">
        <f t="shared" ref="K97:K102" si="16">H97-D97</f>
        <v>36000</v>
      </c>
      <c r="P97">
        <v>0</v>
      </c>
      <c r="Q97">
        <v>0</v>
      </c>
      <c r="T97">
        <v>29040332</v>
      </c>
      <c r="U97" t="s">
        <v>229</v>
      </c>
      <c r="V97" t="s">
        <v>282</v>
      </c>
      <c r="W97">
        <v>5750000</v>
      </c>
      <c r="X97">
        <v>70078958</v>
      </c>
      <c r="Y97" t="s">
        <v>445</v>
      </c>
      <c r="Z97" t="s">
        <v>291</v>
      </c>
      <c r="AA97">
        <v>7250</v>
      </c>
      <c r="AB97">
        <v>70024335</v>
      </c>
      <c r="AC97" t="s">
        <v>721</v>
      </c>
      <c r="AD97" t="s">
        <v>546</v>
      </c>
      <c r="AF97">
        <v>0</v>
      </c>
      <c r="AH97" s="3">
        <v>70057965</v>
      </c>
      <c r="AI97" s="2" t="s">
        <v>856</v>
      </c>
      <c r="AJ97" s="2" t="s">
        <v>829</v>
      </c>
      <c r="AK97">
        <v>27100.799999999999</v>
      </c>
    </row>
    <row r="98" spans="1:37" ht="15" thickBot="1" x14ac:dyDescent="0.35">
      <c r="A98">
        <v>70097248</v>
      </c>
      <c r="B98" t="s">
        <v>97</v>
      </c>
      <c r="C98">
        <f>VLOOKUP(A98,[1]Munka1!$F$2:$K$130,6,0)</f>
        <v>19</v>
      </c>
      <c r="D98">
        <v>12000</v>
      </c>
      <c r="E98">
        <f>VLOOKUP(A98,[2]Munka1!$H$2:$W$130,16,0)</f>
        <v>1467960</v>
      </c>
      <c r="F98">
        <f t="shared" ref="F98:F130" si="17">VLOOKUP(A98,$T$2:$W$130,4,0)</f>
        <v>7750000</v>
      </c>
      <c r="G98">
        <f t="shared" ref="G98:G130" si="18">VLOOKUP(A98,$X$2:$AA$130,4,0)</f>
        <v>10250000</v>
      </c>
      <c r="H98">
        <f t="shared" ref="H98:H130" si="19">VLOOKUP(A98,$AB$2:$AF$130,5,0)</f>
        <v>10900000</v>
      </c>
      <c r="I98">
        <f t="shared" ref="I98:I129" si="20">SLOPE(D98:H98,$D$1:$H$1)</f>
        <v>2474461.6216216213</v>
      </c>
      <c r="J98">
        <f t="shared" si="13"/>
        <v>4</v>
      </c>
      <c r="K98">
        <f t="shared" si="16"/>
        <v>10888000</v>
      </c>
      <c r="P98">
        <v>50000</v>
      </c>
      <c r="Q98">
        <v>0</v>
      </c>
      <c r="T98">
        <v>18018845</v>
      </c>
      <c r="U98" t="s">
        <v>230</v>
      </c>
      <c r="V98" t="s">
        <v>311</v>
      </c>
      <c r="W98">
        <v>600000</v>
      </c>
      <c r="X98">
        <v>70024335</v>
      </c>
      <c r="Y98" t="s">
        <v>446</v>
      </c>
      <c r="Z98" t="s">
        <v>522</v>
      </c>
      <c r="AA98">
        <v>7000</v>
      </c>
      <c r="AB98">
        <v>70103402</v>
      </c>
      <c r="AC98" t="s">
        <v>722</v>
      </c>
      <c r="AD98" t="s">
        <v>612</v>
      </c>
      <c r="AF98">
        <v>25000</v>
      </c>
      <c r="AH98" s="3">
        <v>92025972</v>
      </c>
      <c r="AI98" s="2" t="s">
        <v>128</v>
      </c>
      <c r="AJ98" s="2" t="s">
        <v>830</v>
      </c>
      <c r="AK98">
        <v>25971.599999999999</v>
      </c>
    </row>
    <row r="99" spans="1:37" ht="15" thickBot="1" x14ac:dyDescent="0.35">
      <c r="A99">
        <v>70097285</v>
      </c>
      <c r="B99" t="s">
        <v>98</v>
      </c>
      <c r="C99">
        <f>VLOOKUP(A99,[1]Munka1!$F$2:$K$130,6,0)</f>
        <v>21</v>
      </c>
      <c r="D99">
        <v>19000</v>
      </c>
      <c r="E99">
        <f>VLOOKUP(A99,[2]Munka1!$H$2:$W$130,16,0)</f>
        <v>22584</v>
      </c>
      <c r="F99">
        <f t="shared" si="17"/>
        <v>26000</v>
      </c>
      <c r="G99">
        <f t="shared" si="18"/>
        <v>15000</v>
      </c>
      <c r="H99">
        <f t="shared" si="19"/>
        <v>33000</v>
      </c>
      <c r="I99">
        <f t="shared" si="20"/>
        <v>1657.6216216216212</v>
      </c>
      <c r="J99">
        <f t="shared" si="13"/>
        <v>21</v>
      </c>
      <c r="K99">
        <f t="shared" si="16"/>
        <v>14000</v>
      </c>
      <c r="P99">
        <v>24000</v>
      </c>
      <c r="Q99">
        <v>500</v>
      </c>
      <c r="T99">
        <v>70097801</v>
      </c>
      <c r="U99" t="s">
        <v>231</v>
      </c>
      <c r="V99" t="s">
        <v>305</v>
      </c>
      <c r="W99">
        <v>2200000</v>
      </c>
      <c r="X99">
        <v>860354</v>
      </c>
      <c r="Y99" t="s">
        <v>447</v>
      </c>
      <c r="Z99" t="s">
        <v>523</v>
      </c>
      <c r="AA99">
        <v>6250</v>
      </c>
      <c r="AB99">
        <v>70076279</v>
      </c>
      <c r="AC99" t="s">
        <v>723</v>
      </c>
      <c r="AD99" t="s">
        <v>613</v>
      </c>
      <c r="AF99">
        <v>12250</v>
      </c>
      <c r="AH99" s="3">
        <v>70007251</v>
      </c>
      <c r="AI99" s="2" t="s">
        <v>32</v>
      </c>
      <c r="AJ99" s="2" t="s">
        <v>831</v>
      </c>
      <c r="AK99">
        <v>25407</v>
      </c>
    </row>
    <row r="100" spans="1:37" ht="15" thickBot="1" x14ac:dyDescent="0.35">
      <c r="A100">
        <v>70097801</v>
      </c>
      <c r="B100" t="s">
        <v>99</v>
      </c>
      <c r="C100">
        <f>VLOOKUP(A100,[1]Munka1!$F$2:$K$130,6,0)</f>
        <v>19</v>
      </c>
      <c r="D100">
        <v>22500</v>
      </c>
      <c r="E100">
        <f>VLOOKUP(A100,[2]Munka1!$H$2:$W$130,16,0)</f>
        <v>1580880</v>
      </c>
      <c r="F100">
        <f t="shared" si="17"/>
        <v>2200000</v>
      </c>
      <c r="G100">
        <f t="shared" si="18"/>
        <v>1300000</v>
      </c>
      <c r="H100">
        <f t="shared" si="19"/>
        <v>2250000</v>
      </c>
      <c r="I100">
        <f t="shared" si="20"/>
        <v>379884.86486486485</v>
      </c>
      <c r="J100">
        <f t="shared" si="13"/>
        <v>8</v>
      </c>
      <c r="K100">
        <f t="shared" si="16"/>
        <v>2227500</v>
      </c>
      <c r="P100" s="1">
        <v>0</v>
      </c>
      <c r="Q100">
        <v>0</v>
      </c>
      <c r="T100">
        <v>70092189</v>
      </c>
      <c r="U100" t="s">
        <v>232</v>
      </c>
      <c r="V100" t="s">
        <v>335</v>
      </c>
      <c r="W100">
        <v>16500</v>
      </c>
      <c r="X100">
        <v>70042101</v>
      </c>
      <c r="Y100" t="s">
        <v>448</v>
      </c>
      <c r="Z100" t="s">
        <v>524</v>
      </c>
      <c r="AA100">
        <v>6000</v>
      </c>
      <c r="AB100">
        <v>70007251</v>
      </c>
      <c r="AC100" t="s">
        <v>724</v>
      </c>
      <c r="AD100" s="1">
        <v>0</v>
      </c>
      <c r="AF100">
        <v>0</v>
      </c>
      <c r="AH100" s="3">
        <v>70076279</v>
      </c>
      <c r="AI100" s="2" t="s">
        <v>79</v>
      </c>
      <c r="AJ100" s="2" t="s">
        <v>832</v>
      </c>
      <c r="AK100">
        <v>24277.8</v>
      </c>
    </row>
    <row r="101" spans="1:37" ht="15" thickBot="1" x14ac:dyDescent="0.35">
      <c r="A101">
        <v>70099180</v>
      </c>
      <c r="B101" t="s">
        <v>100</v>
      </c>
      <c r="C101">
        <f>VLOOKUP(A101,[1]Munka1!$F$2:$K$130,6,0)</f>
        <v>20</v>
      </c>
      <c r="D101">
        <v>15000</v>
      </c>
      <c r="E101">
        <f>VLOOKUP(A101,[2]Munka1!$H$2:$W$130,16,0)</f>
        <v>48555.6</v>
      </c>
      <c r="F101">
        <f t="shared" si="17"/>
        <v>650000</v>
      </c>
      <c r="G101">
        <f t="shared" si="18"/>
        <v>300000</v>
      </c>
      <c r="H101">
        <f t="shared" si="19"/>
        <v>220000</v>
      </c>
      <c r="I101">
        <f t="shared" si="20"/>
        <v>60348.345945945941</v>
      </c>
      <c r="J101">
        <f t="shared" si="13"/>
        <v>13</v>
      </c>
      <c r="K101">
        <f t="shared" si="16"/>
        <v>205000</v>
      </c>
      <c r="P101">
        <v>12000</v>
      </c>
      <c r="Q101">
        <v>1000</v>
      </c>
      <c r="T101">
        <v>35021183</v>
      </c>
      <c r="U101" t="s">
        <v>233</v>
      </c>
      <c r="V101" t="s">
        <v>266</v>
      </c>
      <c r="W101">
        <v>750000</v>
      </c>
      <c r="X101">
        <v>70007245</v>
      </c>
      <c r="Y101" t="s">
        <v>449</v>
      </c>
      <c r="Z101" t="s">
        <v>525</v>
      </c>
      <c r="AA101">
        <v>5250</v>
      </c>
      <c r="AB101">
        <v>91175035</v>
      </c>
      <c r="AC101" t="s">
        <v>725</v>
      </c>
      <c r="AD101" t="s">
        <v>614</v>
      </c>
      <c r="AF101">
        <v>6500</v>
      </c>
      <c r="AH101" s="3">
        <v>29040414</v>
      </c>
      <c r="AI101" s="2" t="s">
        <v>8</v>
      </c>
      <c r="AJ101" s="2" t="s">
        <v>833</v>
      </c>
      <c r="AK101">
        <v>23713.200000000001</v>
      </c>
    </row>
    <row r="102" spans="1:37" ht="15" thickBot="1" x14ac:dyDescent="0.35">
      <c r="A102">
        <v>70099745</v>
      </c>
      <c r="B102" t="s">
        <v>101</v>
      </c>
      <c r="C102">
        <f>VLOOKUP(A102,[1]Munka1!$F$2:$K$130,6,0)</f>
        <v>19</v>
      </c>
      <c r="D102">
        <v>100000</v>
      </c>
      <c r="E102">
        <f>VLOOKUP(A102,[2]Munka1!$H$2:$W$130,16,0)</f>
        <v>82431.600000000006</v>
      </c>
      <c r="F102">
        <f t="shared" si="17"/>
        <v>81000</v>
      </c>
      <c r="G102">
        <f t="shared" si="18"/>
        <v>91000</v>
      </c>
      <c r="H102">
        <f t="shared" si="19"/>
        <v>147500</v>
      </c>
      <c r="I102">
        <f t="shared" si="20"/>
        <v>7023.9675675675671</v>
      </c>
      <c r="J102">
        <f t="shared" si="13"/>
        <v>16</v>
      </c>
      <c r="K102">
        <f t="shared" si="16"/>
        <v>47500</v>
      </c>
      <c r="P102">
        <v>35000</v>
      </c>
      <c r="Q102">
        <v>0</v>
      </c>
      <c r="T102">
        <v>70099180</v>
      </c>
      <c r="U102" t="s">
        <v>234</v>
      </c>
      <c r="V102" t="s">
        <v>275</v>
      </c>
      <c r="W102">
        <v>650000</v>
      </c>
      <c r="X102">
        <v>70032520</v>
      </c>
      <c r="Y102" t="s">
        <v>450</v>
      </c>
      <c r="Z102" t="s">
        <v>526</v>
      </c>
      <c r="AA102">
        <v>5000</v>
      </c>
      <c r="AB102">
        <v>70088292</v>
      </c>
      <c r="AC102" t="s">
        <v>726</v>
      </c>
      <c r="AD102" t="s">
        <v>615</v>
      </c>
      <c r="AF102">
        <v>17500</v>
      </c>
      <c r="AH102" s="3">
        <v>70097242</v>
      </c>
      <c r="AI102" s="2" t="s">
        <v>96</v>
      </c>
      <c r="AJ102" s="2" t="s">
        <v>833</v>
      </c>
      <c r="AK102">
        <v>23713.200000000001</v>
      </c>
    </row>
    <row r="103" spans="1:37" ht="15" hidden="1" thickBot="1" x14ac:dyDescent="0.35">
      <c r="A103">
        <v>70099761</v>
      </c>
      <c r="B103" t="s">
        <v>102</v>
      </c>
      <c r="C103">
        <f>VLOOKUP(A103,[1]Munka1!$F$2:$K$130,6,0)</f>
        <v>19</v>
      </c>
      <c r="D103">
        <v>35000</v>
      </c>
      <c r="E103">
        <f>VLOOKUP(A103,[2]Munka1!$H$2:$W$130,16,0)</f>
        <v>85819.199999999997</v>
      </c>
      <c r="F103">
        <f t="shared" si="17"/>
        <v>35000</v>
      </c>
      <c r="G103">
        <f t="shared" si="18"/>
        <v>50000</v>
      </c>
      <c r="H103">
        <f t="shared" si="19"/>
        <v>20000</v>
      </c>
      <c r="I103">
        <f t="shared" si="20"/>
        <v>-3760.4972972972973</v>
      </c>
      <c r="J103">
        <f t="shared" si="13"/>
        <v>20</v>
      </c>
      <c r="P103" s="1">
        <v>0</v>
      </c>
      <c r="Q103">
        <v>0</v>
      </c>
      <c r="T103">
        <v>70063128</v>
      </c>
      <c r="U103" t="s">
        <v>235</v>
      </c>
      <c r="V103" t="s">
        <v>336</v>
      </c>
      <c r="W103">
        <v>95000</v>
      </c>
      <c r="X103">
        <v>70052902</v>
      </c>
      <c r="Y103" t="s">
        <v>451</v>
      </c>
      <c r="Z103" t="s">
        <v>527</v>
      </c>
      <c r="AA103">
        <v>4700</v>
      </c>
      <c r="AB103">
        <v>70042261</v>
      </c>
      <c r="AC103" t="s">
        <v>727</v>
      </c>
      <c r="AD103" s="1">
        <v>0</v>
      </c>
      <c r="AF103">
        <v>0</v>
      </c>
      <c r="AH103" s="3">
        <v>70052902</v>
      </c>
      <c r="AI103" s="2" t="s">
        <v>58</v>
      </c>
      <c r="AJ103" s="2" t="s">
        <v>834</v>
      </c>
      <c r="AK103">
        <v>23148.6</v>
      </c>
    </row>
    <row r="104" spans="1:37" ht="15" thickBot="1" x14ac:dyDescent="0.35">
      <c r="A104">
        <v>70103402</v>
      </c>
      <c r="B104" t="s">
        <v>103</v>
      </c>
      <c r="C104">
        <f>VLOOKUP(A104,[1]Munka1!$F$2:$K$130,6,0)</f>
        <v>19</v>
      </c>
      <c r="D104">
        <v>6000</v>
      </c>
      <c r="E104">
        <f>VLOOKUP(A104,[2]Munka1!$H$2:$W$130,16,0)</f>
        <v>10162.799999999999</v>
      </c>
      <c r="F104">
        <f t="shared" si="17"/>
        <v>27000</v>
      </c>
      <c r="G104">
        <f t="shared" si="18"/>
        <v>18500</v>
      </c>
      <c r="H104">
        <f t="shared" si="19"/>
        <v>25000</v>
      </c>
      <c r="I104">
        <f t="shared" si="20"/>
        <v>3896.6054054054052</v>
      </c>
      <c r="J104">
        <f t="shared" si="13"/>
        <v>16</v>
      </c>
      <c r="K104">
        <f t="shared" ref="K104:K105" si="21">H104-D104</f>
        <v>19000</v>
      </c>
      <c r="P104">
        <v>0</v>
      </c>
      <c r="Q104">
        <v>0</v>
      </c>
      <c r="T104">
        <v>70003313</v>
      </c>
      <c r="U104" t="s">
        <v>236</v>
      </c>
      <c r="V104" t="s">
        <v>337</v>
      </c>
      <c r="W104">
        <v>4800000</v>
      </c>
      <c r="X104">
        <v>8476259</v>
      </c>
      <c r="Y104" t="s">
        <v>452</v>
      </c>
      <c r="Z104" t="s">
        <v>528</v>
      </c>
      <c r="AA104">
        <v>2600</v>
      </c>
      <c r="AB104">
        <v>70045971</v>
      </c>
      <c r="AC104" t="s">
        <v>728</v>
      </c>
      <c r="AD104" t="s">
        <v>546</v>
      </c>
      <c r="AF104">
        <v>0</v>
      </c>
      <c r="AH104" s="3">
        <v>70097285</v>
      </c>
      <c r="AI104" s="2" t="s">
        <v>98</v>
      </c>
      <c r="AJ104" s="2" t="s">
        <v>835</v>
      </c>
      <c r="AK104">
        <v>22584</v>
      </c>
    </row>
    <row r="105" spans="1:37" ht="15" thickBot="1" x14ac:dyDescent="0.35">
      <c r="A105">
        <v>70106700</v>
      </c>
      <c r="B105" t="s">
        <v>104</v>
      </c>
      <c r="C105">
        <f>VLOOKUP(A105,[1]Munka1!$F$2:$K$130,6,0)</f>
        <v>19</v>
      </c>
      <c r="D105">
        <v>6250</v>
      </c>
      <c r="E105">
        <f>VLOOKUP(A105,[2]Munka1!$H$2:$W$130,16,0)</f>
        <v>74527.199999999997</v>
      </c>
      <c r="F105">
        <f t="shared" si="17"/>
        <v>100000</v>
      </c>
      <c r="G105">
        <f t="shared" si="18"/>
        <v>38000</v>
      </c>
      <c r="H105">
        <f t="shared" si="19"/>
        <v>27500</v>
      </c>
      <c r="I105">
        <f t="shared" si="20"/>
        <v>3309.3405405405406</v>
      </c>
      <c r="J105">
        <f t="shared" si="13"/>
        <v>16</v>
      </c>
      <c r="K105">
        <f t="shared" si="21"/>
        <v>21250</v>
      </c>
      <c r="P105">
        <v>50000</v>
      </c>
      <c r="Q105">
        <v>0</v>
      </c>
      <c r="T105">
        <v>470897</v>
      </c>
      <c r="U105" t="s">
        <v>237</v>
      </c>
      <c r="V105" t="s">
        <v>331</v>
      </c>
      <c r="W105">
        <v>1600000</v>
      </c>
      <c r="X105">
        <v>70022583</v>
      </c>
      <c r="Y105" t="s">
        <v>453</v>
      </c>
      <c r="Z105" t="s">
        <v>529</v>
      </c>
      <c r="AA105">
        <v>2500</v>
      </c>
      <c r="AB105">
        <v>70078958</v>
      </c>
      <c r="AC105" t="s">
        <v>729</v>
      </c>
      <c r="AD105" t="s">
        <v>612</v>
      </c>
      <c r="AF105">
        <v>25000</v>
      </c>
      <c r="AH105" s="3">
        <v>70022955</v>
      </c>
      <c r="AI105" s="2" t="s">
        <v>37</v>
      </c>
      <c r="AJ105" s="2" t="s">
        <v>835</v>
      </c>
      <c r="AK105">
        <v>22584</v>
      </c>
    </row>
    <row r="106" spans="1:37" ht="15" hidden="1" thickBot="1" x14ac:dyDescent="0.35">
      <c r="A106">
        <v>8440958</v>
      </c>
      <c r="B106" t="s">
        <v>105</v>
      </c>
      <c r="C106">
        <f>VLOOKUP(A106,[1]Munka1!$F$2:$K$130,6,0)</f>
        <v>29</v>
      </c>
      <c r="D106">
        <v>3500000</v>
      </c>
      <c r="E106">
        <f>VLOOKUP(A106,[2]Munka1!$H$2:$W$130,16,0)</f>
        <v>3048840</v>
      </c>
      <c r="F106">
        <f t="shared" si="17"/>
        <v>2200000</v>
      </c>
      <c r="G106">
        <f t="shared" si="18"/>
        <v>650000</v>
      </c>
      <c r="H106">
        <f t="shared" si="19"/>
        <v>302500</v>
      </c>
      <c r="I106">
        <f t="shared" si="20"/>
        <v>-699565.67567567562</v>
      </c>
      <c r="J106">
        <f t="shared" si="13"/>
        <v>26</v>
      </c>
      <c r="P106">
        <v>2500</v>
      </c>
      <c r="Q106">
        <v>500</v>
      </c>
      <c r="T106">
        <v>35017569</v>
      </c>
      <c r="U106" t="s">
        <v>238</v>
      </c>
      <c r="V106" t="s">
        <v>338</v>
      </c>
      <c r="W106">
        <v>2000000</v>
      </c>
      <c r="X106">
        <v>8486035</v>
      </c>
      <c r="Y106" t="s">
        <v>454</v>
      </c>
      <c r="Z106" t="s">
        <v>530</v>
      </c>
      <c r="AA106">
        <v>2200</v>
      </c>
      <c r="AB106">
        <v>70036307</v>
      </c>
      <c r="AC106" t="s">
        <v>730</v>
      </c>
      <c r="AD106" t="s">
        <v>616</v>
      </c>
      <c r="AF106">
        <v>1500</v>
      </c>
      <c r="AH106" s="3">
        <v>8480767</v>
      </c>
      <c r="AI106" s="2" t="s">
        <v>107</v>
      </c>
      <c r="AJ106" s="2" t="s">
        <v>835</v>
      </c>
      <c r="AK106">
        <v>22584</v>
      </c>
    </row>
    <row r="107" spans="1:37" ht="15" hidden="1" thickBot="1" x14ac:dyDescent="0.35">
      <c r="A107">
        <v>8476259</v>
      </c>
      <c r="B107" t="s">
        <v>106</v>
      </c>
      <c r="C107">
        <f>VLOOKUP(A107,[1]Munka1!$F$2:$K$130,6,0)</f>
        <v>29</v>
      </c>
      <c r="D107">
        <v>7750</v>
      </c>
      <c r="E107">
        <f>VLOOKUP(A107,[2]Munka1!$H$2:$W$130,16,0)</f>
        <v>18631.8</v>
      </c>
      <c r="F107">
        <f t="shared" si="17"/>
        <v>21000</v>
      </c>
      <c r="G107">
        <f t="shared" si="18"/>
        <v>2600</v>
      </c>
      <c r="H107">
        <f t="shared" si="19"/>
        <v>0</v>
      </c>
      <c r="I107">
        <f t="shared" si="20"/>
        <v>-1978.745945945946</v>
      </c>
      <c r="J107">
        <f t="shared" si="13"/>
        <v>17</v>
      </c>
      <c r="P107" s="1">
        <v>0</v>
      </c>
      <c r="Q107">
        <v>0</v>
      </c>
      <c r="T107">
        <v>35018672</v>
      </c>
      <c r="U107" t="s">
        <v>239</v>
      </c>
      <c r="V107" t="s">
        <v>339</v>
      </c>
      <c r="W107">
        <v>1900000</v>
      </c>
      <c r="X107">
        <v>70002651</v>
      </c>
      <c r="Y107" t="s">
        <v>455</v>
      </c>
      <c r="Z107" t="s">
        <v>531</v>
      </c>
      <c r="AA107">
        <v>2100</v>
      </c>
      <c r="AB107">
        <v>70007245</v>
      </c>
      <c r="AC107" t="s">
        <v>731</v>
      </c>
      <c r="AD107" s="1">
        <v>0</v>
      </c>
      <c r="AF107">
        <v>0</v>
      </c>
      <c r="AH107" s="3">
        <v>91175035</v>
      </c>
      <c r="AI107" s="2" t="s">
        <v>123</v>
      </c>
      <c r="AJ107" s="2" t="s">
        <v>836</v>
      </c>
      <c r="AK107">
        <v>20890.2</v>
      </c>
    </row>
    <row r="108" spans="1:37" ht="15" hidden="1" thickBot="1" x14ac:dyDescent="0.35">
      <c r="A108">
        <v>8480767</v>
      </c>
      <c r="B108" t="s">
        <v>107</v>
      </c>
      <c r="C108">
        <f>VLOOKUP(A108,[1]Munka1!$F$2:$K$130,6,0)</f>
        <v>28</v>
      </c>
      <c r="D108">
        <v>20500</v>
      </c>
      <c r="E108">
        <f>VLOOKUP(A108,[2]Munka1!$H$2:$W$130,16,0)</f>
        <v>22584</v>
      </c>
      <c r="F108">
        <f t="shared" si="17"/>
        <v>28000</v>
      </c>
      <c r="G108">
        <f t="shared" si="18"/>
        <v>0</v>
      </c>
      <c r="H108">
        <f t="shared" si="19"/>
        <v>0.5</v>
      </c>
      <c r="I108">
        <f t="shared" si="20"/>
        <v>-4720.6824324324325</v>
      </c>
      <c r="J108">
        <f t="shared" si="13"/>
        <v>18</v>
      </c>
      <c r="P108" s="1">
        <v>0</v>
      </c>
      <c r="Q108">
        <v>0</v>
      </c>
      <c r="T108">
        <v>70076282</v>
      </c>
      <c r="U108" t="s">
        <v>240</v>
      </c>
      <c r="V108" t="s">
        <v>340</v>
      </c>
      <c r="W108">
        <v>6750000</v>
      </c>
      <c r="X108">
        <v>70007251</v>
      </c>
      <c r="Y108" t="s">
        <v>456</v>
      </c>
      <c r="Z108" t="s">
        <v>531</v>
      </c>
      <c r="AA108">
        <v>2100</v>
      </c>
      <c r="AB108">
        <v>18018845</v>
      </c>
      <c r="AC108" t="s">
        <v>732</v>
      </c>
      <c r="AD108" s="1">
        <v>0</v>
      </c>
      <c r="AF108">
        <v>0</v>
      </c>
      <c r="AH108" s="3">
        <v>70036506</v>
      </c>
      <c r="AI108" s="2" t="s">
        <v>49</v>
      </c>
      <c r="AJ108" s="2" t="s">
        <v>837</v>
      </c>
      <c r="AK108">
        <v>20043.3</v>
      </c>
    </row>
    <row r="109" spans="1:37" ht="15" hidden="1" thickBot="1" x14ac:dyDescent="0.35">
      <c r="A109">
        <v>8486035</v>
      </c>
      <c r="B109" t="s">
        <v>108</v>
      </c>
      <c r="C109">
        <f>VLOOKUP(A109,[1]Munka1!$F$2:$K$130,6,0)</f>
        <v>30</v>
      </c>
      <c r="D109">
        <v>135000</v>
      </c>
      <c r="E109">
        <f>VLOOKUP(A109,[2]Munka1!$H$2:$W$130,16,0)</f>
        <v>0</v>
      </c>
      <c r="F109">
        <f t="shared" si="17"/>
        <v>0</v>
      </c>
      <c r="G109">
        <f t="shared" si="18"/>
        <v>2200</v>
      </c>
      <c r="H109">
        <f t="shared" si="19"/>
        <v>750</v>
      </c>
      <c r="I109">
        <f t="shared" si="20"/>
        <v>-25250.675675675677</v>
      </c>
      <c r="J109">
        <f t="shared" si="13"/>
        <v>19</v>
      </c>
      <c r="P109" s="1">
        <v>0</v>
      </c>
      <c r="Q109">
        <v>0</v>
      </c>
      <c r="T109">
        <v>70007245</v>
      </c>
      <c r="U109" t="s">
        <v>241</v>
      </c>
      <c r="V109" t="s">
        <v>341</v>
      </c>
      <c r="W109">
        <v>19000</v>
      </c>
      <c r="X109">
        <v>70042261</v>
      </c>
      <c r="Y109" t="s">
        <v>457</v>
      </c>
      <c r="Z109" t="s">
        <v>532</v>
      </c>
      <c r="AA109">
        <v>1400</v>
      </c>
      <c r="AB109">
        <v>860354</v>
      </c>
      <c r="AC109" t="s">
        <v>733</v>
      </c>
      <c r="AD109" s="1">
        <v>0</v>
      </c>
      <c r="AF109">
        <v>0</v>
      </c>
      <c r="AH109" s="3">
        <v>70022583</v>
      </c>
      <c r="AI109" s="2" t="s">
        <v>36</v>
      </c>
      <c r="AJ109" s="2" t="s">
        <v>838</v>
      </c>
      <c r="AK109">
        <v>19478.7</v>
      </c>
    </row>
    <row r="110" spans="1:37" ht="15" hidden="1" thickBot="1" x14ac:dyDescent="0.35">
      <c r="A110">
        <v>8486100</v>
      </c>
      <c r="B110" t="s">
        <v>109</v>
      </c>
      <c r="C110">
        <f>VLOOKUP(A110,[1]Munka1!$F$2:$K$130,6,0)</f>
        <v>28</v>
      </c>
      <c r="D110">
        <v>1300000</v>
      </c>
      <c r="E110">
        <f>VLOOKUP(A110,[2]Munka1!$H$2:$W$130,16,0)</f>
        <v>1806720</v>
      </c>
      <c r="F110">
        <f t="shared" si="17"/>
        <v>975000</v>
      </c>
      <c r="G110">
        <f t="shared" si="18"/>
        <v>600000</v>
      </c>
      <c r="H110">
        <f t="shared" si="19"/>
        <v>385000</v>
      </c>
      <c r="I110">
        <f t="shared" si="20"/>
        <v>-224552.43243243243</v>
      </c>
      <c r="J110">
        <f t="shared" si="13"/>
        <v>21</v>
      </c>
      <c r="P110">
        <v>28000</v>
      </c>
      <c r="Q110">
        <v>10000</v>
      </c>
      <c r="T110">
        <v>168236</v>
      </c>
      <c r="U110" t="s">
        <v>242</v>
      </c>
      <c r="V110" t="s">
        <v>131</v>
      </c>
      <c r="W110">
        <v>7500000</v>
      </c>
      <c r="X110">
        <v>29040319</v>
      </c>
      <c r="Y110" t="s">
        <v>458</v>
      </c>
      <c r="Z110" s="1">
        <v>425</v>
      </c>
      <c r="AA110">
        <v>425</v>
      </c>
      <c r="AB110">
        <v>70056729</v>
      </c>
      <c r="AC110" t="s">
        <v>734</v>
      </c>
      <c r="AD110" t="s">
        <v>617</v>
      </c>
      <c r="AF110">
        <v>19000</v>
      </c>
      <c r="AH110" s="3">
        <v>70089626</v>
      </c>
      <c r="AI110" s="2" t="s">
        <v>88</v>
      </c>
      <c r="AJ110" s="2" t="s">
        <v>838</v>
      </c>
      <c r="AK110">
        <v>19478.7</v>
      </c>
    </row>
    <row r="111" spans="1:37" ht="15" hidden="1" thickBot="1" x14ac:dyDescent="0.35">
      <c r="A111">
        <v>8489926</v>
      </c>
      <c r="B111" t="s">
        <v>110</v>
      </c>
      <c r="C111">
        <f>VLOOKUP(A111,[1]Munka1!$F$2:$K$130,6,0)</f>
        <v>27</v>
      </c>
      <c r="D111">
        <v>8750000</v>
      </c>
      <c r="E111">
        <f>VLOOKUP(A111,[2]Munka1!$H$2:$W$130,16,0)</f>
        <v>5928300</v>
      </c>
      <c r="F111">
        <f t="shared" si="17"/>
        <v>3000000</v>
      </c>
      <c r="G111">
        <f t="shared" si="18"/>
        <v>3000000</v>
      </c>
      <c r="H111">
        <f t="shared" si="19"/>
        <v>0</v>
      </c>
      <c r="I111">
        <f t="shared" si="20"/>
        <v>-1692070.2702702703</v>
      </c>
      <c r="J111">
        <f t="shared" si="13"/>
        <v>22</v>
      </c>
      <c r="P111" s="1">
        <v>0</v>
      </c>
      <c r="Q111">
        <v>0</v>
      </c>
      <c r="T111">
        <v>92014216</v>
      </c>
      <c r="U111" t="s">
        <v>243</v>
      </c>
      <c r="V111" t="s">
        <v>276</v>
      </c>
      <c r="W111">
        <v>1400000</v>
      </c>
      <c r="X111">
        <v>18018845</v>
      </c>
      <c r="Y111" t="s">
        <v>459</v>
      </c>
      <c r="Z111" s="1">
        <v>0</v>
      </c>
      <c r="AA111">
        <v>0</v>
      </c>
      <c r="AB111">
        <v>70022955</v>
      </c>
      <c r="AC111" t="s">
        <v>735</v>
      </c>
      <c r="AD111" s="1">
        <v>0</v>
      </c>
      <c r="AF111">
        <v>0</v>
      </c>
      <c r="AH111" s="3">
        <v>8476259</v>
      </c>
      <c r="AI111" s="2" t="s">
        <v>106</v>
      </c>
      <c r="AJ111" s="2" t="s">
        <v>839</v>
      </c>
      <c r="AK111">
        <v>18631.8</v>
      </c>
    </row>
    <row r="112" spans="1:37" ht="15" hidden="1" thickBot="1" x14ac:dyDescent="0.35">
      <c r="A112">
        <v>860354</v>
      </c>
      <c r="B112" t="s">
        <v>111</v>
      </c>
      <c r="C112">
        <f>VLOOKUP(A112,[1]Munka1!$F$2:$K$130,6,0)</f>
        <v>29</v>
      </c>
      <c r="D112">
        <v>8750</v>
      </c>
      <c r="E112">
        <f>VLOOKUP(A112,[2]Munka1!$H$2:$W$130,16,0)</f>
        <v>15526.5</v>
      </c>
      <c r="F112">
        <f t="shared" si="17"/>
        <v>24500</v>
      </c>
      <c r="G112">
        <f t="shared" si="18"/>
        <v>6250</v>
      </c>
      <c r="H112">
        <f t="shared" si="19"/>
        <v>0</v>
      </c>
      <c r="I112">
        <f t="shared" si="20"/>
        <v>-1656.8378378378375</v>
      </c>
      <c r="J112">
        <f t="shared" si="13"/>
        <v>16</v>
      </c>
      <c r="P112" s="1">
        <v>0</v>
      </c>
      <c r="Q112">
        <v>0</v>
      </c>
      <c r="T112">
        <v>70058759</v>
      </c>
      <c r="U112" t="s">
        <v>244</v>
      </c>
      <c r="V112" t="s">
        <v>342</v>
      </c>
      <c r="W112">
        <v>115000</v>
      </c>
      <c r="X112">
        <v>8480767</v>
      </c>
      <c r="Y112" t="s">
        <v>460</v>
      </c>
      <c r="Z112" s="1">
        <v>0</v>
      </c>
      <c r="AA112">
        <v>0</v>
      </c>
      <c r="AB112">
        <v>70063544</v>
      </c>
      <c r="AC112" t="s">
        <v>736</v>
      </c>
      <c r="AD112" s="1">
        <v>0</v>
      </c>
      <c r="AF112">
        <v>0</v>
      </c>
      <c r="AH112" s="3">
        <v>70088292</v>
      </c>
      <c r="AI112" s="2" t="s">
        <v>86</v>
      </c>
      <c r="AJ112" s="2" t="s">
        <v>840</v>
      </c>
      <c r="AK112">
        <v>18349.5</v>
      </c>
    </row>
    <row r="113" spans="1:37" ht="15" hidden="1" thickBot="1" x14ac:dyDescent="0.35">
      <c r="A113">
        <v>91000354</v>
      </c>
      <c r="B113" t="s">
        <v>112</v>
      </c>
      <c r="C113">
        <f>VLOOKUP(A113,[1]Munka1!$F$2:$K$130,6,0)</f>
        <v>26</v>
      </c>
      <c r="D113">
        <v>23000000</v>
      </c>
      <c r="E113">
        <f>VLOOKUP(A113,[2]Munka1!$H$2:$W$130,16,0)</f>
        <v>11009700</v>
      </c>
      <c r="F113">
        <f t="shared" si="17"/>
        <v>9000000</v>
      </c>
      <c r="G113">
        <f t="shared" si="18"/>
        <v>5000000</v>
      </c>
      <c r="H113">
        <f t="shared" si="19"/>
        <v>3200000</v>
      </c>
      <c r="I113">
        <f t="shared" si="20"/>
        <v>-3943767.5675675673</v>
      </c>
      <c r="J113">
        <f t="shared" si="13"/>
        <v>21</v>
      </c>
      <c r="P113">
        <v>0</v>
      </c>
      <c r="Q113">
        <v>0</v>
      </c>
      <c r="T113">
        <v>70057965</v>
      </c>
      <c r="U113" t="s">
        <v>245</v>
      </c>
      <c r="V113" t="s">
        <v>342</v>
      </c>
      <c r="W113">
        <v>115000</v>
      </c>
      <c r="X113">
        <v>70003050</v>
      </c>
      <c r="Y113" t="s">
        <v>461</v>
      </c>
      <c r="Z113" s="1">
        <v>0</v>
      </c>
      <c r="AA113">
        <v>0</v>
      </c>
      <c r="AB113">
        <v>70036506</v>
      </c>
      <c r="AC113" t="s">
        <v>737</v>
      </c>
      <c r="AD113" t="s">
        <v>546</v>
      </c>
      <c r="AF113">
        <v>0</v>
      </c>
      <c r="AH113" s="3">
        <v>70056719</v>
      </c>
      <c r="AI113" s="2" t="s">
        <v>65</v>
      </c>
      <c r="AJ113" s="2" t="s">
        <v>841</v>
      </c>
      <c r="AK113">
        <v>16938</v>
      </c>
    </row>
    <row r="114" spans="1:37" ht="15" hidden="1" thickBot="1" x14ac:dyDescent="0.35">
      <c r="A114">
        <v>91001078</v>
      </c>
      <c r="B114" t="s">
        <v>113</v>
      </c>
      <c r="C114">
        <f>VLOOKUP(A114,[1]Munka1!$F$2:$K$130,6,0)</f>
        <v>25</v>
      </c>
      <c r="D114">
        <v>3000000</v>
      </c>
      <c r="E114">
        <f>VLOOKUP(A114,[2]Munka1!$H$2:$W$130,16,0)</f>
        <v>27100800</v>
      </c>
      <c r="F114">
        <f t="shared" si="17"/>
        <v>17500000</v>
      </c>
      <c r="G114">
        <f t="shared" si="18"/>
        <v>18500000</v>
      </c>
      <c r="H114">
        <f t="shared" si="19"/>
        <v>2087500</v>
      </c>
      <c r="I114">
        <f t="shared" si="20"/>
        <v>14314.864864864612</v>
      </c>
      <c r="J114">
        <f t="shared" si="13"/>
        <v>13</v>
      </c>
      <c r="P114">
        <v>12000</v>
      </c>
      <c r="Q114">
        <v>0</v>
      </c>
      <c r="T114">
        <v>70097242</v>
      </c>
      <c r="U114" t="s">
        <v>246</v>
      </c>
      <c r="V114" t="s">
        <v>293</v>
      </c>
      <c r="W114">
        <v>21000</v>
      </c>
      <c r="X114">
        <v>70046567</v>
      </c>
      <c r="Y114" t="s">
        <v>462</v>
      </c>
      <c r="Z114" s="1">
        <v>0</v>
      </c>
      <c r="AA114">
        <v>0</v>
      </c>
      <c r="AB114">
        <v>70032520</v>
      </c>
      <c r="AC114" t="s">
        <v>738</v>
      </c>
      <c r="AD114" t="s">
        <v>618</v>
      </c>
      <c r="AF114">
        <v>6000</v>
      </c>
      <c r="AH114" s="3">
        <v>70092189</v>
      </c>
      <c r="AI114" s="2" t="s">
        <v>90</v>
      </c>
      <c r="AJ114" s="2" t="s">
        <v>841</v>
      </c>
      <c r="AK114">
        <v>16938</v>
      </c>
    </row>
    <row r="115" spans="1:37" ht="15" hidden="1" thickBot="1" x14ac:dyDescent="0.35">
      <c r="A115">
        <v>91004434</v>
      </c>
      <c r="B115" t="s">
        <v>114</v>
      </c>
      <c r="C115">
        <f>VLOOKUP(A115,[1]Munka1!$F$2:$K$130,6,0)</f>
        <v>24</v>
      </c>
      <c r="D115">
        <v>120000</v>
      </c>
      <c r="E115">
        <f>VLOOKUP(A115,[2]Munka1!$H$2:$W$130,16,0)</f>
        <v>71139.600000000006</v>
      </c>
      <c r="F115">
        <f t="shared" si="17"/>
        <v>160000</v>
      </c>
      <c r="G115">
        <f t="shared" si="18"/>
        <v>100000</v>
      </c>
      <c r="H115">
        <f t="shared" si="19"/>
        <v>192500</v>
      </c>
      <c r="I115">
        <f t="shared" si="20"/>
        <v>12337.048648648648</v>
      </c>
      <c r="J115">
        <f t="shared" si="13"/>
        <v>13</v>
      </c>
      <c r="P115">
        <v>35000</v>
      </c>
      <c r="Q115">
        <v>12000</v>
      </c>
      <c r="T115">
        <v>70031727</v>
      </c>
      <c r="U115" t="s">
        <v>247</v>
      </c>
      <c r="V115" t="s">
        <v>339</v>
      </c>
      <c r="W115">
        <v>1900000</v>
      </c>
      <c r="X115">
        <v>70093800</v>
      </c>
      <c r="Y115" t="s">
        <v>463</v>
      </c>
      <c r="Z115" t="s">
        <v>533</v>
      </c>
      <c r="AA115">
        <v>32500000</v>
      </c>
      <c r="AB115">
        <v>70093029</v>
      </c>
      <c r="AC115" t="s">
        <v>739</v>
      </c>
      <c r="AD115" t="s">
        <v>619</v>
      </c>
      <c r="AF115">
        <v>23500</v>
      </c>
      <c r="AH115" s="3">
        <v>70078958</v>
      </c>
      <c r="AI115" s="2" t="s">
        <v>81</v>
      </c>
      <c r="AJ115" s="2" t="s">
        <v>842</v>
      </c>
      <c r="AK115">
        <v>16655.7</v>
      </c>
    </row>
    <row r="116" spans="1:37" ht="15" hidden="1" thickBot="1" x14ac:dyDescent="0.35">
      <c r="A116">
        <v>91017837</v>
      </c>
      <c r="B116" t="s">
        <v>115</v>
      </c>
      <c r="C116">
        <f>VLOOKUP(A116,[1]Munka1!$F$2:$K$130,6,0)</f>
        <v>26</v>
      </c>
      <c r="D116">
        <v>250000</v>
      </c>
      <c r="E116">
        <f>VLOOKUP(A116,[2]Munka1!$H$2:$W$130,16,0)</f>
        <v>621060</v>
      </c>
      <c r="F116">
        <f t="shared" si="17"/>
        <v>450000</v>
      </c>
      <c r="G116">
        <f t="shared" si="18"/>
        <v>525000</v>
      </c>
      <c r="H116">
        <f t="shared" si="19"/>
        <v>5687500</v>
      </c>
      <c r="I116">
        <f t="shared" si="20"/>
        <v>813219.7297297297</v>
      </c>
      <c r="J116">
        <f t="shared" si="13"/>
        <v>7</v>
      </c>
      <c r="P116">
        <v>18000</v>
      </c>
      <c r="Q116">
        <v>0</v>
      </c>
      <c r="T116">
        <v>70024090</v>
      </c>
      <c r="U116" t="s">
        <v>248</v>
      </c>
      <c r="V116" t="s">
        <v>300</v>
      </c>
      <c r="W116">
        <v>99000</v>
      </c>
      <c r="X116">
        <v>70080426</v>
      </c>
      <c r="Y116" t="s">
        <v>464</v>
      </c>
      <c r="Z116" t="s">
        <v>275</v>
      </c>
      <c r="AA116">
        <v>650000</v>
      </c>
      <c r="AB116">
        <v>70052902</v>
      </c>
      <c r="AC116" t="s">
        <v>740</v>
      </c>
      <c r="AD116" t="s">
        <v>620</v>
      </c>
      <c r="AF116">
        <v>9000</v>
      </c>
      <c r="AH116" s="3">
        <v>860354</v>
      </c>
      <c r="AI116" s="2" t="s">
        <v>111</v>
      </c>
      <c r="AJ116" s="2" t="s">
        <v>843</v>
      </c>
      <c r="AK116">
        <v>15526.5</v>
      </c>
    </row>
    <row r="117" spans="1:37" ht="15" thickBot="1" x14ac:dyDescent="0.35">
      <c r="A117">
        <v>91100534</v>
      </c>
      <c r="B117" t="s">
        <v>116</v>
      </c>
      <c r="C117">
        <f>VLOOKUP(A117,[1]Munka1!$F$2:$K$130,6,0)</f>
        <v>21</v>
      </c>
      <c r="D117">
        <v>2900000</v>
      </c>
      <c r="E117">
        <f>VLOOKUP(A117,[2]Munka1!$H$2:$W$130,16,0)</f>
        <v>4065120</v>
      </c>
      <c r="F117">
        <f t="shared" si="17"/>
        <v>7750000</v>
      </c>
      <c r="G117">
        <f t="shared" si="18"/>
        <v>5750000</v>
      </c>
      <c r="H117">
        <f t="shared" si="19"/>
        <v>3675000</v>
      </c>
      <c r="I117">
        <f t="shared" si="20"/>
        <v>348844.86486486485</v>
      </c>
      <c r="J117">
        <f t="shared" si="13"/>
        <v>7</v>
      </c>
      <c r="K117">
        <f t="shared" ref="K117:K118" si="22">H117-D117</f>
        <v>775000</v>
      </c>
      <c r="P117" s="1">
        <v>0</v>
      </c>
      <c r="Q117">
        <v>0</v>
      </c>
      <c r="T117">
        <v>70007251</v>
      </c>
      <c r="U117" t="s">
        <v>249</v>
      </c>
      <c r="V117" t="s">
        <v>343</v>
      </c>
      <c r="W117">
        <v>15000</v>
      </c>
      <c r="X117">
        <v>5004690</v>
      </c>
      <c r="Y117" t="s">
        <v>465</v>
      </c>
      <c r="Z117" t="s">
        <v>290</v>
      </c>
      <c r="AA117">
        <v>550000</v>
      </c>
      <c r="AB117">
        <v>29040319</v>
      </c>
      <c r="AC117" t="s">
        <v>741</v>
      </c>
      <c r="AD117" s="1">
        <v>0</v>
      </c>
      <c r="AF117">
        <v>0</v>
      </c>
      <c r="AH117" s="3">
        <v>70046567</v>
      </c>
      <c r="AI117" s="2" t="s">
        <v>54</v>
      </c>
      <c r="AJ117" s="2" t="s">
        <v>844</v>
      </c>
      <c r="AK117">
        <v>14679.6</v>
      </c>
    </row>
    <row r="118" spans="1:37" ht="15" thickBot="1" x14ac:dyDescent="0.35">
      <c r="A118">
        <v>91104583</v>
      </c>
      <c r="B118" t="s">
        <v>117</v>
      </c>
      <c r="C118">
        <f>VLOOKUP(A118,[1]Munka1!$F$2:$K$130,6,0)</f>
        <v>22</v>
      </c>
      <c r="D118">
        <v>8000000</v>
      </c>
      <c r="E118">
        <f>VLOOKUP(A118,[2]Munka1!$H$2:$W$130,16,0)</f>
        <v>20325600</v>
      </c>
      <c r="F118">
        <f t="shared" si="17"/>
        <v>22000000</v>
      </c>
      <c r="G118">
        <f t="shared" si="18"/>
        <v>18250000</v>
      </c>
      <c r="H118">
        <f t="shared" si="19"/>
        <v>20750000</v>
      </c>
      <c r="I118">
        <f t="shared" si="20"/>
        <v>2249291.8918918916</v>
      </c>
      <c r="J118">
        <f t="shared" si="13"/>
        <v>4</v>
      </c>
      <c r="K118">
        <f t="shared" si="22"/>
        <v>12750000</v>
      </c>
      <c r="P118">
        <v>20000</v>
      </c>
      <c r="Q118">
        <v>7000</v>
      </c>
      <c r="T118">
        <v>70024480</v>
      </c>
      <c r="U118" t="s">
        <v>250</v>
      </c>
      <c r="V118" t="s">
        <v>267</v>
      </c>
      <c r="W118">
        <v>275000</v>
      </c>
      <c r="X118">
        <v>91104583</v>
      </c>
      <c r="Y118" t="s">
        <v>137</v>
      </c>
      <c r="Z118" t="s">
        <v>534</v>
      </c>
      <c r="AA118">
        <v>18250000</v>
      </c>
      <c r="AB118">
        <v>70092189</v>
      </c>
      <c r="AC118" t="s">
        <v>742</v>
      </c>
      <c r="AD118" t="s">
        <v>621</v>
      </c>
      <c r="AF118">
        <v>13500</v>
      </c>
      <c r="AH118" s="3">
        <v>70088391</v>
      </c>
      <c r="AI118" s="2" t="s">
        <v>87</v>
      </c>
      <c r="AJ118" s="2" t="s">
        <v>845</v>
      </c>
      <c r="AK118">
        <v>13268.1</v>
      </c>
    </row>
    <row r="119" spans="1:37" ht="15" hidden="1" thickBot="1" x14ac:dyDescent="0.35">
      <c r="A119">
        <v>91104803</v>
      </c>
      <c r="B119" t="s">
        <v>118</v>
      </c>
      <c r="C119">
        <f>VLOOKUP(A119,[1]Munka1!$F$2:$K$130,6,0)</f>
        <v>22</v>
      </c>
      <c r="D119">
        <v>325000</v>
      </c>
      <c r="E119">
        <f>VLOOKUP(A119,[2]Munka1!$H$2:$W$130,16,0)</f>
        <v>423450</v>
      </c>
      <c r="F119">
        <f t="shared" si="17"/>
        <v>275000</v>
      </c>
      <c r="G119">
        <f t="shared" si="18"/>
        <v>92000</v>
      </c>
      <c r="H119">
        <f t="shared" si="19"/>
        <v>55000</v>
      </c>
      <c r="I119">
        <f t="shared" si="20"/>
        <v>-65024.32432432432</v>
      </c>
      <c r="J119">
        <f t="shared" si="13"/>
        <v>14</v>
      </c>
      <c r="P119">
        <v>22000</v>
      </c>
      <c r="Q119">
        <v>2000</v>
      </c>
      <c r="T119">
        <v>860354</v>
      </c>
      <c r="U119" t="s">
        <v>251</v>
      </c>
      <c r="V119" t="s">
        <v>302</v>
      </c>
      <c r="W119">
        <v>24500</v>
      </c>
      <c r="X119">
        <v>70097248</v>
      </c>
      <c r="Y119" t="s">
        <v>136</v>
      </c>
      <c r="Z119" t="s">
        <v>535</v>
      </c>
      <c r="AA119">
        <v>10250000</v>
      </c>
      <c r="AB119">
        <v>27109811</v>
      </c>
      <c r="AC119" t="s">
        <v>743</v>
      </c>
      <c r="AD119" t="s">
        <v>622</v>
      </c>
      <c r="AF119">
        <v>12000</v>
      </c>
      <c r="AH119" s="3">
        <v>70024335</v>
      </c>
      <c r="AI119" s="2" t="s">
        <v>40</v>
      </c>
      <c r="AJ119" s="2" t="s">
        <v>846</v>
      </c>
      <c r="AK119">
        <v>11856.6</v>
      </c>
    </row>
    <row r="120" spans="1:37" ht="15" hidden="1" thickBot="1" x14ac:dyDescent="0.35">
      <c r="A120">
        <v>91107170</v>
      </c>
      <c r="B120" t="s">
        <v>119</v>
      </c>
      <c r="C120">
        <f>VLOOKUP(A120,[1]Munka1!$F$2:$K$130,6,0)</f>
        <v>24</v>
      </c>
      <c r="D120">
        <v>2900000</v>
      </c>
      <c r="E120">
        <f>VLOOKUP(A120,[2]Munka1!$H$2:$W$130,16,0)</f>
        <v>4290960</v>
      </c>
      <c r="F120">
        <f t="shared" si="17"/>
        <v>2700000</v>
      </c>
      <c r="G120">
        <f t="shared" si="18"/>
        <v>1200000</v>
      </c>
      <c r="H120">
        <f t="shared" si="19"/>
        <v>1487500</v>
      </c>
      <c r="I120">
        <f t="shared" si="20"/>
        <v>-425693.78378378379</v>
      </c>
      <c r="J120">
        <f t="shared" si="13"/>
        <v>14</v>
      </c>
      <c r="P120" s="1">
        <v>0</v>
      </c>
      <c r="Q120">
        <v>0</v>
      </c>
      <c r="T120">
        <v>70091317</v>
      </c>
      <c r="U120" t="s">
        <v>252</v>
      </c>
      <c r="V120" t="s">
        <v>344</v>
      </c>
      <c r="W120">
        <v>56000</v>
      </c>
      <c r="X120">
        <v>91100534</v>
      </c>
      <c r="Y120" t="s">
        <v>134</v>
      </c>
      <c r="Z120" t="s">
        <v>282</v>
      </c>
      <c r="AA120">
        <v>5750000</v>
      </c>
      <c r="AB120">
        <v>70022583</v>
      </c>
      <c r="AC120" t="s">
        <v>744</v>
      </c>
      <c r="AD120" s="1">
        <v>0</v>
      </c>
      <c r="AF120">
        <v>0</v>
      </c>
      <c r="AH120" s="3">
        <v>70103402</v>
      </c>
      <c r="AI120" s="2" t="s">
        <v>103</v>
      </c>
      <c r="AJ120" s="2" t="s">
        <v>847</v>
      </c>
      <c r="AK120">
        <v>10162.799999999999</v>
      </c>
    </row>
    <row r="121" spans="1:37" ht="15" thickBot="1" x14ac:dyDescent="0.35">
      <c r="A121">
        <v>91107556</v>
      </c>
      <c r="B121" t="s">
        <v>120</v>
      </c>
      <c r="C121">
        <f>VLOOKUP(A121,[1]Munka1!$F$2:$K$130,6,0)</f>
        <v>22</v>
      </c>
      <c r="D121">
        <v>68000</v>
      </c>
      <c r="E121">
        <f>VLOOKUP(A121,[2]Munka1!$H$2:$W$130,16,0)</f>
        <v>74527.199999999997</v>
      </c>
      <c r="F121">
        <f t="shared" si="17"/>
        <v>475000</v>
      </c>
      <c r="G121">
        <f t="shared" si="18"/>
        <v>600000</v>
      </c>
      <c r="H121">
        <f t="shared" si="19"/>
        <v>357500</v>
      </c>
      <c r="I121">
        <f t="shared" si="20"/>
        <v>91316.097297297296</v>
      </c>
      <c r="J121">
        <f t="shared" si="13"/>
        <v>9</v>
      </c>
      <c r="K121">
        <f t="shared" ref="K121:K123" si="23">H121-D121</f>
        <v>289500</v>
      </c>
      <c r="P121" s="1">
        <v>0</v>
      </c>
      <c r="Q121">
        <v>0</v>
      </c>
      <c r="T121">
        <v>8480767</v>
      </c>
      <c r="U121" t="s">
        <v>253</v>
      </c>
      <c r="V121" t="s">
        <v>345</v>
      </c>
      <c r="W121">
        <v>28000</v>
      </c>
      <c r="X121">
        <v>70087488</v>
      </c>
      <c r="Y121" t="s">
        <v>145</v>
      </c>
      <c r="Z121" t="s">
        <v>536</v>
      </c>
      <c r="AA121">
        <v>5500000</v>
      </c>
      <c r="AB121">
        <v>70046567</v>
      </c>
      <c r="AC121" t="s">
        <v>745</v>
      </c>
      <c r="AD121" s="1">
        <v>0</v>
      </c>
      <c r="AF121">
        <v>0</v>
      </c>
      <c r="AH121" s="3">
        <v>70063544</v>
      </c>
      <c r="AI121" s="2" t="s">
        <v>857</v>
      </c>
      <c r="AJ121" s="2" t="s">
        <v>848</v>
      </c>
      <c r="AK121">
        <v>6210.5999999999995</v>
      </c>
    </row>
    <row r="122" spans="1:37" ht="15" thickBot="1" x14ac:dyDescent="0.35">
      <c r="A122">
        <v>91121536</v>
      </c>
      <c r="B122" t="s">
        <v>121</v>
      </c>
      <c r="C122">
        <f>VLOOKUP(A122,[1]Munka1!$F$2:$K$130,6,0)</f>
        <v>22</v>
      </c>
      <c r="D122">
        <v>3200000</v>
      </c>
      <c r="E122">
        <f>VLOOKUP(A122,[2]Munka1!$H$2:$W$130,16,0)</f>
        <v>4065120</v>
      </c>
      <c r="F122">
        <f t="shared" si="17"/>
        <v>2700000</v>
      </c>
      <c r="G122">
        <f t="shared" si="18"/>
        <v>475000</v>
      </c>
      <c r="H122">
        <f t="shared" si="19"/>
        <v>6500000</v>
      </c>
      <c r="I122">
        <f t="shared" si="20"/>
        <v>216074.59459459459</v>
      </c>
      <c r="J122">
        <f t="shared" si="13"/>
        <v>7</v>
      </c>
      <c r="K122">
        <f t="shared" si="23"/>
        <v>3300000</v>
      </c>
      <c r="P122">
        <v>23000000</v>
      </c>
      <c r="Q122">
        <v>18500000</v>
      </c>
      <c r="T122">
        <v>70008159</v>
      </c>
      <c r="U122" t="s">
        <v>254</v>
      </c>
      <c r="V122" t="s">
        <v>346</v>
      </c>
      <c r="W122">
        <v>325000</v>
      </c>
      <c r="X122">
        <v>91000354</v>
      </c>
      <c r="Y122" t="s">
        <v>144</v>
      </c>
      <c r="Z122" t="s">
        <v>537</v>
      </c>
      <c r="AA122">
        <v>5000000</v>
      </c>
      <c r="AB122">
        <v>91104583</v>
      </c>
      <c r="AC122" t="s">
        <v>746</v>
      </c>
      <c r="AD122" t="s">
        <v>623</v>
      </c>
      <c r="AF122">
        <v>20750000</v>
      </c>
      <c r="AH122" s="3">
        <v>70042261</v>
      </c>
      <c r="AI122" s="2" t="s">
        <v>51</v>
      </c>
      <c r="AJ122" s="2" t="s">
        <v>849</v>
      </c>
      <c r="AK122">
        <v>3048.84</v>
      </c>
    </row>
    <row r="123" spans="1:37" ht="15" thickBot="1" x14ac:dyDescent="0.35">
      <c r="A123">
        <v>91126197</v>
      </c>
      <c r="B123" t="s">
        <v>122</v>
      </c>
      <c r="C123">
        <f>VLOOKUP(A123,[1]Munka1!$F$2:$K$130,6,0)</f>
        <v>22</v>
      </c>
      <c r="D123">
        <v>100000</v>
      </c>
      <c r="E123">
        <f>VLOOKUP(A123,[2]Munka1!$H$2:$W$130,16,0)</f>
        <v>395220</v>
      </c>
      <c r="F123">
        <f t="shared" si="17"/>
        <v>800000</v>
      </c>
      <c r="G123">
        <f t="shared" si="18"/>
        <v>1200000</v>
      </c>
      <c r="H123">
        <f t="shared" si="19"/>
        <v>1250000</v>
      </c>
      <c r="I123">
        <f t="shared" si="20"/>
        <v>253636.75675675675</v>
      </c>
      <c r="J123">
        <f t="shared" si="13"/>
        <v>6</v>
      </c>
      <c r="K123">
        <f t="shared" si="23"/>
        <v>1150000</v>
      </c>
      <c r="P123">
        <v>5800000</v>
      </c>
      <c r="Q123">
        <v>600000</v>
      </c>
      <c r="T123">
        <v>470884</v>
      </c>
      <c r="U123" t="s">
        <v>255</v>
      </c>
      <c r="V123" t="s">
        <v>305</v>
      </c>
      <c r="W123">
        <v>2200000</v>
      </c>
      <c r="X123">
        <v>91126197</v>
      </c>
      <c r="Y123" t="s">
        <v>135</v>
      </c>
      <c r="Z123" t="s">
        <v>287</v>
      </c>
      <c r="AA123">
        <v>1200000</v>
      </c>
      <c r="AB123">
        <v>91000354</v>
      </c>
      <c r="AC123" t="s">
        <v>747</v>
      </c>
      <c r="AD123" t="s">
        <v>624</v>
      </c>
      <c r="AF123">
        <v>3200000</v>
      </c>
      <c r="AH123" s="3">
        <v>29040319</v>
      </c>
      <c r="AI123" s="2" t="s">
        <v>5</v>
      </c>
      <c r="AJ123" s="2">
        <v>25</v>
      </c>
      <c r="AK123">
        <v>0</v>
      </c>
    </row>
    <row r="124" spans="1:37" ht="15" hidden="1" thickBot="1" x14ac:dyDescent="0.35">
      <c r="A124">
        <v>91175035</v>
      </c>
      <c r="B124" t="s">
        <v>123</v>
      </c>
      <c r="C124">
        <f>VLOOKUP(A124,[1]Munka1!$F$2:$K$130,6,0)</f>
        <v>24</v>
      </c>
      <c r="D124">
        <v>28500</v>
      </c>
      <c r="E124">
        <f>VLOOKUP(A124,[2]Munka1!$H$2:$W$130,16,0)</f>
        <v>20890.2</v>
      </c>
      <c r="F124">
        <f t="shared" si="17"/>
        <v>24500</v>
      </c>
      <c r="G124">
        <f t="shared" si="18"/>
        <v>9250</v>
      </c>
      <c r="H124">
        <f t="shared" si="19"/>
        <v>6500</v>
      </c>
      <c r="I124">
        <f t="shared" si="20"/>
        <v>-4473.7945945945949</v>
      </c>
      <c r="J124">
        <f t="shared" si="13"/>
        <v>8</v>
      </c>
      <c r="P124">
        <v>1700000</v>
      </c>
      <c r="Q124">
        <v>800000</v>
      </c>
      <c r="T124">
        <v>70052880</v>
      </c>
      <c r="U124" t="s">
        <v>256</v>
      </c>
      <c r="V124" t="s">
        <v>310</v>
      </c>
      <c r="W124">
        <v>140000</v>
      </c>
      <c r="X124">
        <v>470884</v>
      </c>
      <c r="Y124" t="s">
        <v>466</v>
      </c>
      <c r="Z124" t="s">
        <v>480</v>
      </c>
      <c r="AA124">
        <v>925000</v>
      </c>
      <c r="AB124">
        <v>91126197</v>
      </c>
      <c r="AC124" t="s">
        <v>748</v>
      </c>
      <c r="AD124" t="s">
        <v>625</v>
      </c>
      <c r="AF124">
        <v>1250000</v>
      </c>
      <c r="AH124" s="3">
        <v>70007245</v>
      </c>
      <c r="AI124" s="2" t="s">
        <v>31</v>
      </c>
      <c r="AJ124" s="2">
        <v>0</v>
      </c>
      <c r="AK124">
        <v>0</v>
      </c>
    </row>
    <row r="125" spans="1:37" ht="15" hidden="1" thickBot="1" x14ac:dyDescent="0.35">
      <c r="A125">
        <v>92014216</v>
      </c>
      <c r="B125" t="s">
        <v>124</v>
      </c>
      <c r="C125">
        <f>VLOOKUP(A125,[1]Munka1!$F$2:$K$130,6,0)</f>
        <v>25</v>
      </c>
      <c r="D125">
        <v>165000</v>
      </c>
      <c r="E125">
        <f>VLOOKUP(A125,[2]Munka1!$H$2:$W$130,16,0)</f>
        <v>705750</v>
      </c>
      <c r="F125">
        <f t="shared" si="17"/>
        <v>1400000</v>
      </c>
      <c r="G125">
        <f t="shared" si="18"/>
        <v>800000</v>
      </c>
      <c r="H125">
        <f t="shared" si="19"/>
        <v>7575000</v>
      </c>
      <c r="I125">
        <f t="shared" si="20"/>
        <v>1140432.4324324324</v>
      </c>
      <c r="J125">
        <f t="shared" si="13"/>
        <v>5</v>
      </c>
      <c r="P125">
        <v>0</v>
      </c>
      <c r="Q125">
        <v>0</v>
      </c>
      <c r="T125">
        <v>91017837</v>
      </c>
      <c r="U125" t="s">
        <v>257</v>
      </c>
      <c r="V125" t="s">
        <v>314</v>
      </c>
      <c r="W125">
        <v>450000</v>
      </c>
      <c r="X125">
        <v>70065895</v>
      </c>
      <c r="Y125" t="s">
        <v>467</v>
      </c>
      <c r="Z125" t="s">
        <v>311</v>
      </c>
      <c r="AA125">
        <v>600000</v>
      </c>
      <c r="AB125">
        <v>35012153</v>
      </c>
      <c r="AC125" t="s">
        <v>749</v>
      </c>
      <c r="AD125" t="s">
        <v>546</v>
      </c>
      <c r="AF125">
        <v>0</v>
      </c>
      <c r="AH125" s="3">
        <v>70032844</v>
      </c>
      <c r="AI125" s="2" t="s">
        <v>46</v>
      </c>
      <c r="AJ125" s="2">
        <v>0</v>
      </c>
      <c r="AK125">
        <v>0</v>
      </c>
    </row>
    <row r="126" spans="1:37" ht="15" hidden="1" thickBot="1" x14ac:dyDescent="0.35">
      <c r="A126">
        <v>92016697</v>
      </c>
      <c r="B126" t="s">
        <v>125</v>
      </c>
      <c r="C126">
        <f>VLOOKUP(A126,[1]Munka1!$F$2:$K$130,6,0)</f>
        <v>23</v>
      </c>
      <c r="D126">
        <v>19000</v>
      </c>
      <c r="E126">
        <f>VLOOKUP(A126,[2]Munka1!$H$2:$W$130,16,0)</f>
        <v>46297.2</v>
      </c>
      <c r="F126">
        <f t="shared" si="17"/>
        <v>79000</v>
      </c>
      <c r="G126">
        <f t="shared" si="18"/>
        <v>35000</v>
      </c>
      <c r="H126">
        <f t="shared" si="19"/>
        <v>67500</v>
      </c>
      <c r="I126">
        <f t="shared" si="20"/>
        <v>7842.0432432432435</v>
      </c>
      <c r="J126">
        <f t="shared" si="13"/>
        <v>6</v>
      </c>
      <c r="P126">
        <v>100000</v>
      </c>
      <c r="Q126">
        <v>10000</v>
      </c>
      <c r="T126">
        <v>70022583</v>
      </c>
      <c r="U126" t="s">
        <v>258</v>
      </c>
      <c r="V126" t="s">
        <v>281</v>
      </c>
      <c r="W126">
        <v>26000</v>
      </c>
      <c r="X126">
        <v>91121536</v>
      </c>
      <c r="Y126" t="s">
        <v>140</v>
      </c>
      <c r="Z126" t="s">
        <v>292</v>
      </c>
      <c r="AA126">
        <v>475000</v>
      </c>
      <c r="AB126">
        <v>91104803</v>
      </c>
      <c r="AC126" t="s">
        <v>750</v>
      </c>
      <c r="AD126" t="s">
        <v>626</v>
      </c>
      <c r="AF126">
        <v>55000</v>
      </c>
      <c r="AH126" s="3">
        <v>8486035</v>
      </c>
      <c r="AI126" s="2" t="s">
        <v>108</v>
      </c>
      <c r="AJ126" s="2">
        <v>0</v>
      </c>
      <c r="AK126">
        <v>0</v>
      </c>
    </row>
    <row r="127" spans="1:37" ht="15" hidden="1" thickBot="1" x14ac:dyDescent="0.35">
      <c r="A127">
        <v>92017254</v>
      </c>
      <c r="B127" t="s">
        <v>126</v>
      </c>
      <c r="C127">
        <f>VLOOKUP(A127,[1]Munka1!$F$2:$K$130,6,0)</f>
        <v>25</v>
      </c>
      <c r="D127">
        <v>100000</v>
      </c>
      <c r="E127">
        <f>VLOOKUP(A127,[2]Munka1!$H$2:$W$130,16,0)</f>
        <v>129858</v>
      </c>
      <c r="F127">
        <f t="shared" si="17"/>
        <v>625000</v>
      </c>
      <c r="G127">
        <f t="shared" si="18"/>
        <v>525000</v>
      </c>
      <c r="H127">
        <f t="shared" si="19"/>
        <v>9090000</v>
      </c>
      <c r="I127">
        <f t="shared" si="20"/>
        <v>1376291.4594594594</v>
      </c>
      <c r="J127">
        <f t="shared" si="13"/>
        <v>4</v>
      </c>
      <c r="P127">
        <v>350000</v>
      </c>
      <c r="Q127">
        <v>35000</v>
      </c>
      <c r="T127">
        <v>70045971</v>
      </c>
      <c r="U127" t="s">
        <v>259</v>
      </c>
      <c r="V127" t="s">
        <v>347</v>
      </c>
      <c r="W127">
        <v>33500</v>
      </c>
      <c r="X127">
        <v>91004434</v>
      </c>
      <c r="Y127" t="s">
        <v>468</v>
      </c>
      <c r="Z127" t="s">
        <v>313</v>
      </c>
      <c r="AA127">
        <v>100000</v>
      </c>
      <c r="AB127">
        <v>91004434</v>
      </c>
      <c r="AC127" t="s">
        <v>751</v>
      </c>
      <c r="AD127" t="s">
        <v>584</v>
      </c>
      <c r="AF127">
        <v>192500</v>
      </c>
      <c r="AH127" s="3">
        <v>27109811</v>
      </c>
      <c r="AI127" s="2" t="s">
        <v>858</v>
      </c>
      <c r="AJ127" s="2">
        <v>0</v>
      </c>
      <c r="AK127">
        <v>0</v>
      </c>
    </row>
    <row r="128" spans="1:37" ht="15" hidden="1" thickBot="1" x14ac:dyDescent="0.35">
      <c r="A128">
        <v>92018032</v>
      </c>
      <c r="B128" t="s">
        <v>127</v>
      </c>
      <c r="C128">
        <f>VLOOKUP(A128,[1]Munka1!$F$2:$K$130,6,0)</f>
        <v>26</v>
      </c>
      <c r="D128">
        <v>175000</v>
      </c>
      <c r="E128">
        <f>VLOOKUP(A128,[2]Munka1!$H$2:$W$130,16,0)</f>
        <v>592830</v>
      </c>
      <c r="F128">
        <f t="shared" si="17"/>
        <v>275000</v>
      </c>
      <c r="G128">
        <f t="shared" si="18"/>
        <v>165000</v>
      </c>
      <c r="H128">
        <f t="shared" si="19"/>
        <v>137000</v>
      </c>
      <c r="I128">
        <f t="shared" si="20"/>
        <v>-27693.513513513513</v>
      </c>
      <c r="J128">
        <f t="shared" si="13"/>
        <v>6</v>
      </c>
      <c r="P128" s="1">
        <v>0</v>
      </c>
      <c r="Q128">
        <v>0</v>
      </c>
      <c r="T128">
        <v>70093800</v>
      </c>
      <c r="U128" t="s">
        <v>260</v>
      </c>
      <c r="V128" t="s">
        <v>348</v>
      </c>
      <c r="W128">
        <v>35000000</v>
      </c>
      <c r="X128">
        <v>91104803</v>
      </c>
      <c r="Y128" t="s">
        <v>139</v>
      </c>
      <c r="Z128" t="s">
        <v>538</v>
      </c>
      <c r="AA128">
        <v>92000</v>
      </c>
      <c r="AB128">
        <v>92025972</v>
      </c>
      <c r="AC128" t="s">
        <v>441</v>
      </c>
      <c r="AD128" s="1">
        <v>0</v>
      </c>
      <c r="AF128">
        <v>0</v>
      </c>
      <c r="AH128" s="3">
        <v>35012153</v>
      </c>
      <c r="AI128" s="2" t="s">
        <v>10</v>
      </c>
      <c r="AJ128" s="2">
        <v>0</v>
      </c>
      <c r="AK128">
        <v>0</v>
      </c>
    </row>
    <row r="129" spans="1:37" ht="15" hidden="1" thickBot="1" x14ac:dyDescent="0.35">
      <c r="A129">
        <v>92025972</v>
      </c>
      <c r="B129" t="s">
        <v>128</v>
      </c>
      <c r="C129">
        <f>VLOOKUP(A129,[1]Munka1!$F$2:$K$130,6,0)</f>
        <v>24</v>
      </c>
      <c r="D129">
        <v>24500</v>
      </c>
      <c r="E129">
        <f>VLOOKUP(A129,[2]Munka1!$H$2:$W$130,16,0)</f>
        <v>25971.599999999999</v>
      </c>
      <c r="F129">
        <f t="shared" si="17"/>
        <v>29500</v>
      </c>
      <c r="G129">
        <f t="shared" si="18"/>
        <v>9750</v>
      </c>
      <c r="H129">
        <f t="shared" si="19"/>
        <v>0</v>
      </c>
      <c r="I129">
        <f t="shared" si="20"/>
        <v>-4849.8162162162162</v>
      </c>
      <c r="J129">
        <f t="shared" si="13"/>
        <v>5</v>
      </c>
      <c r="P129" s="1">
        <v>0</v>
      </c>
      <c r="Q129">
        <v>0</v>
      </c>
      <c r="T129">
        <v>70002711</v>
      </c>
      <c r="U129" t="s">
        <v>261</v>
      </c>
      <c r="V129" t="s">
        <v>301</v>
      </c>
      <c r="W129">
        <v>725000</v>
      </c>
      <c r="X129">
        <v>35012153</v>
      </c>
      <c r="Y129" t="s">
        <v>143</v>
      </c>
      <c r="Z129" t="s">
        <v>505</v>
      </c>
      <c r="AA129">
        <v>38000</v>
      </c>
      <c r="AB129">
        <v>70032844</v>
      </c>
      <c r="AC129" t="s">
        <v>752</v>
      </c>
      <c r="AD129" s="1">
        <v>0</v>
      </c>
      <c r="AF129">
        <v>0</v>
      </c>
      <c r="AH129" s="3">
        <v>70003048</v>
      </c>
      <c r="AI129" s="2" t="s">
        <v>25</v>
      </c>
      <c r="AJ129" s="2" t="s">
        <v>850</v>
      </c>
      <c r="AK129">
        <v>6210600</v>
      </c>
    </row>
    <row r="130" spans="1:37" ht="15" thickBot="1" x14ac:dyDescent="0.35">
      <c r="A130">
        <v>92071861</v>
      </c>
      <c r="B130" t="s">
        <v>129</v>
      </c>
      <c r="C130">
        <f>VLOOKUP(A130,[1]Munka1!$F$2:$K$130,6,0)</f>
        <v>18</v>
      </c>
      <c r="D130">
        <v>2700000</v>
      </c>
      <c r="E130">
        <f>VLOOKUP(A130,[2]Munka1!$H$2:$W$130,16,0)</f>
        <v>3274680</v>
      </c>
      <c r="F130">
        <f t="shared" si="17"/>
        <v>1600000</v>
      </c>
      <c r="G130">
        <f t="shared" si="18"/>
        <v>1700000</v>
      </c>
      <c r="H130">
        <f t="shared" si="19"/>
        <v>4500000</v>
      </c>
      <c r="I130">
        <f t="shared" ref="I130:I161" si="24">SLOPE(D130:H130,$D$1:$H$1)</f>
        <v>140557.83783783784</v>
      </c>
      <c r="J130">
        <f t="shared" si="13"/>
        <v>4</v>
      </c>
      <c r="K130">
        <f>H130-D130</f>
        <v>1800000</v>
      </c>
      <c r="P130">
        <v>0</v>
      </c>
      <c r="Q130">
        <v>0</v>
      </c>
      <c r="T130">
        <v>91001078</v>
      </c>
      <c r="U130" t="s">
        <v>262</v>
      </c>
      <c r="V130" t="s">
        <v>349</v>
      </c>
      <c r="W130">
        <v>17500000</v>
      </c>
      <c r="X130">
        <v>70032844</v>
      </c>
      <c r="Y130" t="s">
        <v>146</v>
      </c>
      <c r="Z130" s="1">
        <v>0</v>
      </c>
      <c r="AA130">
        <v>0</v>
      </c>
      <c r="AB130">
        <v>70003048</v>
      </c>
      <c r="AC130" t="s">
        <v>753</v>
      </c>
      <c r="AD130" t="s">
        <v>546</v>
      </c>
      <c r="AF130">
        <v>0</v>
      </c>
      <c r="AH130" s="3">
        <v>5004690</v>
      </c>
      <c r="AI130" s="2" t="s">
        <v>19</v>
      </c>
      <c r="AJ130" s="2" t="s">
        <v>777</v>
      </c>
      <c r="AK130">
        <v>1242120</v>
      </c>
    </row>
    <row r="132" spans="1:37" x14ac:dyDescent="0.3">
      <c r="A132" s="24" t="s">
        <v>2161</v>
      </c>
      <c r="B132" s="4">
        <f>AVERAGE(B134:B161)</f>
        <v>841743.29633204604</v>
      </c>
      <c r="C132" s="24" t="s">
        <v>2171</v>
      </c>
      <c r="D132" s="24" t="s">
        <v>2165</v>
      </c>
      <c r="E132" s="4">
        <f>AVERAGE(E134:E153)</f>
        <v>1276149.2418918917</v>
      </c>
      <c r="G132" s="24" t="s">
        <v>2166</v>
      </c>
      <c r="H132" s="4">
        <f>AVERAGE(H134:H153)</f>
        <v>1957090.3718918916</v>
      </c>
      <c r="J132" s="24" t="s">
        <v>2167</v>
      </c>
      <c r="K132" s="4">
        <f>AVERAGE(K134:K153)</f>
        <v>1252899.2792792793</v>
      </c>
      <c r="M132" s="24" t="s">
        <v>2168</v>
      </c>
      <c r="N132" s="18">
        <f>AVERAGE(N134:N153)</f>
        <v>2393055.2554054051</v>
      </c>
      <c r="P132" s="24" t="s">
        <v>2157</v>
      </c>
      <c r="Q132" s="26">
        <f>AVERAGE(Q134:Q153)</f>
        <v>1957744.735135135</v>
      </c>
    </row>
    <row r="133" spans="1:37" x14ac:dyDescent="0.3">
      <c r="A133" t="s">
        <v>867</v>
      </c>
      <c r="B133" t="s">
        <v>2169</v>
      </c>
      <c r="C133" t="s">
        <v>130</v>
      </c>
      <c r="D133" t="s">
        <v>0</v>
      </c>
      <c r="E133" t="s">
        <v>868</v>
      </c>
      <c r="F133" t="s">
        <v>130</v>
      </c>
      <c r="G133" t="s">
        <v>0</v>
      </c>
      <c r="H133" t="s">
        <v>868</v>
      </c>
      <c r="I133" t="s">
        <v>130</v>
      </c>
      <c r="J133" t="s">
        <v>0</v>
      </c>
      <c r="K133" t="s">
        <v>868</v>
      </c>
      <c r="L133" t="s">
        <v>130</v>
      </c>
      <c r="M133" t="s">
        <v>0</v>
      </c>
      <c r="N133" t="s">
        <v>868</v>
      </c>
      <c r="O133" t="s">
        <v>130</v>
      </c>
      <c r="P133" t="s">
        <v>0</v>
      </c>
      <c r="Q133" t="s">
        <v>868</v>
      </c>
    </row>
    <row r="134" spans="1:37" x14ac:dyDescent="0.3">
      <c r="A134">
        <v>70052880</v>
      </c>
      <c r="B134">
        <v>86263.632432432409</v>
      </c>
      <c r="C134">
        <v>70056719</v>
      </c>
      <c r="D134" t="s">
        <v>65</v>
      </c>
      <c r="E134">
        <f t="shared" ref="E134:E153" si="25">IFERROR(VLOOKUP(C134,$A$134:$B$161,2,0),"")</f>
        <v>5111.45945945946</v>
      </c>
      <c r="F134">
        <v>70062993</v>
      </c>
      <c r="G134" t="s">
        <v>72</v>
      </c>
      <c r="H134">
        <f t="shared" ref="H134:H147" si="26">IFERROR(VLOOKUP(F134,$A$134:$B$161,2,0),"")</f>
        <v>644256.21621621621</v>
      </c>
      <c r="I134">
        <v>70076282</v>
      </c>
      <c r="J134" t="s">
        <v>80</v>
      </c>
      <c r="K134">
        <f t="shared" ref="K134:K136" si="27">IFERROR(VLOOKUP(I134,$A$134:$B$161,2,0),"")</f>
        <v>1160561.0810810809</v>
      </c>
      <c r="L134">
        <v>70062993</v>
      </c>
      <c r="M134" t="s">
        <v>72</v>
      </c>
      <c r="N134">
        <f t="shared" ref="N134:N153" si="28">IFERROR(VLOOKUP(L134,$A$134:$B$161,2,0),"")</f>
        <v>644256.21621621621</v>
      </c>
      <c r="O134">
        <v>70062993</v>
      </c>
      <c r="P134" t="s">
        <v>72</v>
      </c>
      <c r="Q134">
        <f t="shared" ref="Q134:Q153" si="29">IFERROR(VLOOKUP(O134,$A$134:$B$161,2,0),"")</f>
        <v>644256.21621621621</v>
      </c>
    </row>
    <row r="135" spans="1:37" x14ac:dyDescent="0.3">
      <c r="A135">
        <v>70056719</v>
      </c>
      <c r="B135">
        <v>5111.45945945946</v>
      </c>
      <c r="C135">
        <v>70062993</v>
      </c>
      <c r="D135" t="s">
        <v>72</v>
      </c>
      <c r="E135">
        <f t="shared" si="25"/>
        <v>644256.21621621621</v>
      </c>
      <c r="F135">
        <v>70063141</v>
      </c>
      <c r="G135" t="s">
        <v>74</v>
      </c>
      <c r="H135" t="str">
        <f t="shared" si="26"/>
        <v/>
      </c>
      <c r="I135">
        <v>91100534</v>
      </c>
      <c r="J135" t="s">
        <v>116</v>
      </c>
      <c r="K135">
        <f t="shared" si="27"/>
        <v>348844.86486486485</v>
      </c>
      <c r="L135">
        <v>70063128</v>
      </c>
      <c r="M135" t="s">
        <v>73</v>
      </c>
      <c r="N135" t="str">
        <f t="shared" si="28"/>
        <v/>
      </c>
      <c r="O135">
        <v>70065895</v>
      </c>
      <c r="P135" t="s">
        <v>78</v>
      </c>
      <c r="Q135">
        <f t="shared" si="29"/>
        <v>54610.054054054068</v>
      </c>
    </row>
    <row r="136" spans="1:37" x14ac:dyDescent="0.3">
      <c r="A136">
        <v>70057965</v>
      </c>
      <c r="B136">
        <v>6609.4162162162147</v>
      </c>
      <c r="C136">
        <v>70063141</v>
      </c>
      <c r="D136" t="s">
        <v>74</v>
      </c>
      <c r="E136" t="str">
        <f t="shared" si="25"/>
        <v/>
      </c>
      <c r="F136">
        <v>70065895</v>
      </c>
      <c r="G136" t="s">
        <v>78</v>
      </c>
      <c r="H136">
        <f t="shared" si="26"/>
        <v>54610.054054054068</v>
      </c>
      <c r="I136">
        <v>91104583</v>
      </c>
      <c r="J136" t="s">
        <v>117</v>
      </c>
      <c r="K136">
        <f t="shared" si="27"/>
        <v>2249291.8918918916</v>
      </c>
      <c r="L136">
        <v>70063141</v>
      </c>
      <c r="M136" t="s">
        <v>74</v>
      </c>
      <c r="N136" t="str">
        <f t="shared" si="28"/>
        <v/>
      </c>
      <c r="O136">
        <v>70076279</v>
      </c>
      <c r="P136" t="s">
        <v>79</v>
      </c>
      <c r="Q136" t="str">
        <f t="shared" si="29"/>
        <v/>
      </c>
    </row>
    <row r="137" spans="1:37" x14ac:dyDescent="0.3">
      <c r="A137">
        <v>70062993</v>
      </c>
      <c r="B137">
        <v>644256.21621621621</v>
      </c>
      <c r="C137">
        <v>70063197</v>
      </c>
      <c r="D137" t="s">
        <v>76</v>
      </c>
      <c r="E137">
        <f t="shared" si="25"/>
        <v>224815.02702702701</v>
      </c>
      <c r="F137">
        <v>70076282</v>
      </c>
      <c r="G137" t="s">
        <v>80</v>
      </c>
      <c r="H137">
        <f t="shared" si="26"/>
        <v>1160561.0810810809</v>
      </c>
      <c r="L137">
        <v>70076279</v>
      </c>
      <c r="M137" t="s">
        <v>79</v>
      </c>
      <c r="N137" t="str">
        <f t="shared" si="28"/>
        <v/>
      </c>
      <c r="O137">
        <v>70076282</v>
      </c>
      <c r="P137" t="s">
        <v>80</v>
      </c>
      <c r="Q137">
        <f t="shared" si="29"/>
        <v>1160561.0810810809</v>
      </c>
    </row>
    <row r="138" spans="1:37" x14ac:dyDescent="0.3">
      <c r="A138">
        <v>70063195</v>
      </c>
      <c r="B138">
        <v>210731.35135135133</v>
      </c>
      <c r="C138">
        <v>70065895</v>
      </c>
      <c r="D138" t="s">
        <v>78</v>
      </c>
      <c r="E138">
        <f t="shared" si="25"/>
        <v>54610.054054054068</v>
      </c>
      <c r="F138">
        <v>70085928</v>
      </c>
      <c r="G138" t="s">
        <v>84</v>
      </c>
      <c r="H138">
        <f t="shared" si="26"/>
        <v>1399614.054054054</v>
      </c>
      <c r="L138">
        <v>70076282</v>
      </c>
      <c r="M138" t="s">
        <v>80</v>
      </c>
      <c r="N138">
        <f t="shared" si="28"/>
        <v>1160561.0810810809</v>
      </c>
      <c r="O138">
        <v>70080329</v>
      </c>
      <c r="P138" t="s">
        <v>82</v>
      </c>
      <c r="Q138" t="str">
        <f t="shared" si="29"/>
        <v/>
      </c>
    </row>
    <row r="139" spans="1:37" x14ac:dyDescent="0.3">
      <c r="A139">
        <v>70063197</v>
      </c>
      <c r="B139">
        <v>224815.02702702701</v>
      </c>
      <c r="C139">
        <v>70076282</v>
      </c>
      <c r="D139" t="s">
        <v>80</v>
      </c>
      <c r="E139">
        <f t="shared" si="25"/>
        <v>1160561.0810810809</v>
      </c>
      <c r="F139">
        <v>70087488</v>
      </c>
      <c r="G139" t="s">
        <v>85</v>
      </c>
      <c r="H139" t="str">
        <f t="shared" si="26"/>
        <v/>
      </c>
      <c r="L139">
        <v>70080329</v>
      </c>
      <c r="M139" t="s">
        <v>82</v>
      </c>
      <c r="N139" t="str">
        <f t="shared" si="28"/>
        <v/>
      </c>
      <c r="O139">
        <v>70085928</v>
      </c>
      <c r="P139" t="s">
        <v>84</v>
      </c>
      <c r="Q139">
        <f t="shared" si="29"/>
        <v>1399614.054054054</v>
      </c>
    </row>
    <row r="140" spans="1:37" x14ac:dyDescent="0.3">
      <c r="A140">
        <v>70065895</v>
      </c>
      <c r="B140">
        <v>54610.054054054068</v>
      </c>
      <c r="C140">
        <v>70085928</v>
      </c>
      <c r="D140" t="s">
        <v>84</v>
      </c>
      <c r="E140">
        <f t="shared" si="25"/>
        <v>1399614.054054054</v>
      </c>
      <c r="F140">
        <v>70092189</v>
      </c>
      <c r="G140" t="s">
        <v>90</v>
      </c>
      <c r="H140" t="str">
        <f t="shared" si="26"/>
        <v/>
      </c>
      <c r="L140">
        <v>70085928</v>
      </c>
      <c r="M140" t="s">
        <v>84</v>
      </c>
      <c r="N140">
        <f t="shared" si="28"/>
        <v>1399614.054054054</v>
      </c>
      <c r="O140">
        <v>70087488</v>
      </c>
      <c r="P140" t="s">
        <v>85</v>
      </c>
      <c r="Q140" t="str">
        <f t="shared" si="29"/>
        <v/>
      </c>
    </row>
    <row r="141" spans="1:37" x14ac:dyDescent="0.3">
      <c r="A141">
        <v>70076282</v>
      </c>
      <c r="B141">
        <v>1160561.0810810809</v>
      </c>
      <c r="C141">
        <v>70087488</v>
      </c>
      <c r="D141" t="s">
        <v>85</v>
      </c>
      <c r="E141" t="str">
        <f t="shared" si="25"/>
        <v/>
      </c>
      <c r="F141">
        <v>70092388</v>
      </c>
      <c r="G141" t="s">
        <v>91</v>
      </c>
      <c r="H141">
        <f t="shared" si="26"/>
        <v>371851.6216216216</v>
      </c>
      <c r="L141">
        <v>70087488</v>
      </c>
      <c r="M141" t="s">
        <v>85</v>
      </c>
      <c r="N141" t="str">
        <f t="shared" si="28"/>
        <v/>
      </c>
      <c r="O141">
        <v>70093800</v>
      </c>
      <c r="P141" t="s">
        <v>93</v>
      </c>
      <c r="Q141">
        <f t="shared" si="29"/>
        <v>13110000</v>
      </c>
    </row>
    <row r="142" spans="1:37" x14ac:dyDescent="0.3">
      <c r="A142">
        <v>70085928</v>
      </c>
      <c r="B142">
        <v>1399614.054054054</v>
      </c>
      <c r="C142">
        <v>70091317</v>
      </c>
      <c r="D142" t="s">
        <v>89</v>
      </c>
      <c r="E142">
        <f t="shared" si="25"/>
        <v>13352.972972972972</v>
      </c>
      <c r="F142">
        <v>70093800</v>
      </c>
      <c r="G142" t="s">
        <v>93</v>
      </c>
      <c r="H142">
        <f t="shared" si="26"/>
        <v>13110000</v>
      </c>
      <c r="L142">
        <v>70092189</v>
      </c>
      <c r="M142" t="s">
        <v>90</v>
      </c>
      <c r="N142" t="str">
        <f t="shared" si="28"/>
        <v/>
      </c>
      <c r="O142">
        <v>91100534</v>
      </c>
      <c r="P142" t="s">
        <v>116</v>
      </c>
      <c r="Q142">
        <f t="shared" si="29"/>
        <v>348844.86486486485</v>
      </c>
    </row>
    <row r="143" spans="1:37" x14ac:dyDescent="0.3">
      <c r="A143">
        <v>70088391</v>
      </c>
      <c r="B143">
        <v>37066.589189189181</v>
      </c>
      <c r="C143">
        <v>70092189</v>
      </c>
      <c r="D143" t="s">
        <v>90</v>
      </c>
      <c r="E143" t="str">
        <f t="shared" si="25"/>
        <v/>
      </c>
      <c r="F143">
        <v>91100534</v>
      </c>
      <c r="G143" t="s">
        <v>116</v>
      </c>
      <c r="H143">
        <f t="shared" si="26"/>
        <v>348844.86486486485</v>
      </c>
      <c r="L143">
        <v>70093800</v>
      </c>
      <c r="M143" t="s">
        <v>93</v>
      </c>
      <c r="N143">
        <f t="shared" si="28"/>
        <v>13110000</v>
      </c>
      <c r="O143">
        <v>91104583</v>
      </c>
      <c r="P143" t="s">
        <v>117</v>
      </c>
      <c r="Q143">
        <f t="shared" si="29"/>
        <v>2249291.8918918916</v>
      </c>
    </row>
    <row r="144" spans="1:37" x14ac:dyDescent="0.3">
      <c r="A144">
        <v>70091317</v>
      </c>
      <c r="B144">
        <v>13352.972972972972</v>
      </c>
      <c r="C144">
        <v>70092388</v>
      </c>
      <c r="D144" t="s">
        <v>91</v>
      </c>
      <c r="E144">
        <f t="shared" si="25"/>
        <v>371851.6216216216</v>
      </c>
      <c r="F144">
        <v>91104583</v>
      </c>
      <c r="G144" t="s">
        <v>117</v>
      </c>
      <c r="H144">
        <f t="shared" si="26"/>
        <v>2249291.8918918916</v>
      </c>
      <c r="L144">
        <v>70096907</v>
      </c>
      <c r="M144" t="s">
        <v>95</v>
      </c>
      <c r="N144" t="str">
        <f t="shared" si="28"/>
        <v/>
      </c>
      <c r="O144">
        <v>91121536</v>
      </c>
      <c r="P144" t="s">
        <v>121</v>
      </c>
      <c r="Q144">
        <f t="shared" si="29"/>
        <v>216074.59459459459</v>
      </c>
    </row>
    <row r="145" spans="1:17" x14ac:dyDescent="0.3">
      <c r="A145">
        <v>70092388</v>
      </c>
      <c r="B145">
        <v>371851.6216216216</v>
      </c>
      <c r="C145">
        <v>70093800</v>
      </c>
      <c r="D145" t="s">
        <v>93</v>
      </c>
      <c r="E145">
        <f t="shared" si="25"/>
        <v>13110000</v>
      </c>
      <c r="F145">
        <v>91104803</v>
      </c>
      <c r="G145" t="s">
        <v>118</v>
      </c>
      <c r="H145" t="str">
        <f t="shared" si="26"/>
        <v/>
      </c>
      <c r="L145">
        <v>91100534</v>
      </c>
      <c r="M145" t="s">
        <v>116</v>
      </c>
      <c r="N145">
        <f t="shared" si="28"/>
        <v>348844.86486486485</v>
      </c>
      <c r="O145">
        <v>91126197</v>
      </c>
      <c r="P145" t="s">
        <v>122</v>
      </c>
      <c r="Q145">
        <f t="shared" si="29"/>
        <v>253636.75675675675</v>
      </c>
    </row>
    <row r="146" spans="1:17" x14ac:dyDescent="0.3">
      <c r="A146">
        <v>70093800</v>
      </c>
      <c r="B146">
        <v>13110000</v>
      </c>
      <c r="C146">
        <v>70097242</v>
      </c>
      <c r="D146" t="s">
        <v>96</v>
      </c>
      <c r="E146">
        <f t="shared" si="25"/>
        <v>8245.2324324324327</v>
      </c>
      <c r="F146">
        <v>91107556</v>
      </c>
      <c r="G146" t="s">
        <v>120</v>
      </c>
      <c r="H146">
        <f t="shared" si="26"/>
        <v>91316.097297297296</v>
      </c>
      <c r="L146">
        <v>91104583</v>
      </c>
      <c r="M146" t="s">
        <v>117</v>
      </c>
      <c r="N146">
        <f t="shared" si="28"/>
        <v>2249291.8918918916</v>
      </c>
      <c r="O146">
        <v>92071861</v>
      </c>
      <c r="P146" t="s">
        <v>129</v>
      </c>
      <c r="Q146">
        <f t="shared" si="29"/>
        <v>140557.83783783784</v>
      </c>
    </row>
    <row r="147" spans="1:17" x14ac:dyDescent="0.3">
      <c r="A147">
        <v>70093829</v>
      </c>
      <c r="B147">
        <v>5419.1783783783785</v>
      </c>
      <c r="C147">
        <v>70097801</v>
      </c>
      <c r="D147" t="s">
        <v>99</v>
      </c>
      <c r="E147">
        <f t="shared" si="25"/>
        <v>379884.86486486485</v>
      </c>
      <c r="F147">
        <v>92071861</v>
      </c>
      <c r="G147" t="s">
        <v>129</v>
      </c>
      <c r="H147">
        <f t="shared" si="26"/>
        <v>140557.83783783784</v>
      </c>
      <c r="L147">
        <v>91107556</v>
      </c>
      <c r="M147" t="s">
        <v>120</v>
      </c>
      <c r="N147">
        <f t="shared" si="28"/>
        <v>91316.097297297296</v>
      </c>
      <c r="Q147" t="str">
        <f t="shared" si="29"/>
        <v/>
      </c>
    </row>
    <row r="148" spans="1:17" x14ac:dyDescent="0.3">
      <c r="A148">
        <v>70097242</v>
      </c>
      <c r="B148">
        <v>8245.2324324324327</v>
      </c>
      <c r="C148">
        <v>91100534</v>
      </c>
      <c r="D148" t="s">
        <v>116</v>
      </c>
      <c r="E148">
        <f t="shared" si="25"/>
        <v>348844.86486486485</v>
      </c>
      <c r="L148">
        <v>92071861</v>
      </c>
      <c r="M148" t="s">
        <v>129</v>
      </c>
      <c r="N148">
        <f t="shared" si="28"/>
        <v>140557.83783783784</v>
      </c>
      <c r="Q148" t="str">
        <f t="shared" si="29"/>
        <v/>
      </c>
    </row>
    <row r="149" spans="1:17" x14ac:dyDescent="0.3">
      <c r="A149">
        <v>70097248</v>
      </c>
      <c r="B149">
        <v>2474461.6216216213</v>
      </c>
      <c r="C149">
        <v>91104583</v>
      </c>
      <c r="D149" t="s">
        <v>117</v>
      </c>
      <c r="E149">
        <f t="shared" si="25"/>
        <v>2249291.8918918916</v>
      </c>
      <c r="N149" t="str">
        <f t="shared" si="28"/>
        <v/>
      </c>
      <c r="Q149" t="str">
        <f t="shared" si="29"/>
        <v/>
      </c>
    </row>
    <row r="150" spans="1:17" x14ac:dyDescent="0.3">
      <c r="A150">
        <v>70097285</v>
      </c>
      <c r="B150">
        <v>1657.6216216216212</v>
      </c>
      <c r="C150">
        <v>91104803</v>
      </c>
      <c r="D150" t="s">
        <v>118</v>
      </c>
      <c r="E150" t="str">
        <f t="shared" si="25"/>
        <v/>
      </c>
      <c r="N150" t="str">
        <f t="shared" si="28"/>
        <v/>
      </c>
      <c r="Q150" t="str">
        <f t="shared" si="29"/>
        <v/>
      </c>
    </row>
    <row r="151" spans="1:17" x14ac:dyDescent="0.3">
      <c r="A151">
        <v>70097801</v>
      </c>
      <c r="B151">
        <v>379884.86486486485</v>
      </c>
      <c r="C151">
        <v>91107556</v>
      </c>
      <c r="D151" t="s">
        <v>120</v>
      </c>
      <c r="E151">
        <f t="shared" si="25"/>
        <v>91316.097297297296</v>
      </c>
      <c r="N151" t="str">
        <f t="shared" si="28"/>
        <v/>
      </c>
      <c r="Q151" t="str">
        <f t="shared" si="29"/>
        <v/>
      </c>
    </row>
    <row r="152" spans="1:17" x14ac:dyDescent="0.3">
      <c r="A152">
        <v>70099180</v>
      </c>
      <c r="B152">
        <v>60348.345945945941</v>
      </c>
      <c r="C152">
        <v>91121536</v>
      </c>
      <c r="D152" t="s">
        <v>121</v>
      </c>
      <c r="E152">
        <f t="shared" si="25"/>
        <v>216074.59459459459</v>
      </c>
      <c r="N152" t="str">
        <f t="shared" si="28"/>
        <v/>
      </c>
      <c r="Q152" t="str">
        <f t="shared" si="29"/>
        <v/>
      </c>
    </row>
    <row r="153" spans="1:17" x14ac:dyDescent="0.3">
      <c r="A153">
        <v>70099745</v>
      </c>
      <c r="B153">
        <v>7023.9675675675671</v>
      </c>
      <c r="C153">
        <v>92071861</v>
      </c>
      <c r="D153" t="s">
        <v>129</v>
      </c>
      <c r="E153">
        <f t="shared" si="25"/>
        <v>140557.83783783784</v>
      </c>
      <c r="N153" t="str">
        <f t="shared" si="28"/>
        <v/>
      </c>
      <c r="Q153" t="str">
        <f t="shared" si="29"/>
        <v/>
      </c>
    </row>
    <row r="154" spans="1:17" x14ac:dyDescent="0.3">
      <c r="A154">
        <v>70103402</v>
      </c>
      <c r="B154">
        <v>3896.6054054054052</v>
      </c>
    </row>
    <row r="155" spans="1:17" x14ac:dyDescent="0.3">
      <c r="A155">
        <v>70106700</v>
      </c>
      <c r="B155">
        <v>3309.3405405405406</v>
      </c>
    </row>
    <row r="156" spans="1:17" x14ac:dyDescent="0.3">
      <c r="A156">
        <v>91100534</v>
      </c>
      <c r="B156">
        <v>348844.86486486485</v>
      </c>
    </row>
    <row r="157" spans="1:17" x14ac:dyDescent="0.3">
      <c r="A157">
        <v>91104583</v>
      </c>
      <c r="B157">
        <v>2249291.8918918916</v>
      </c>
    </row>
    <row r="158" spans="1:17" x14ac:dyDescent="0.3">
      <c r="A158">
        <v>91107556</v>
      </c>
      <c r="B158">
        <v>91316.097297297296</v>
      </c>
    </row>
    <row r="159" spans="1:17" x14ac:dyDescent="0.3">
      <c r="A159">
        <v>91121536</v>
      </c>
      <c r="B159">
        <v>216074.59459459459</v>
      </c>
    </row>
    <row r="160" spans="1:17" x14ac:dyDescent="0.3">
      <c r="A160">
        <v>91126197</v>
      </c>
      <c r="B160">
        <v>253636.75675675675</v>
      </c>
    </row>
    <row r="161" spans="1:2" x14ac:dyDescent="0.3">
      <c r="A161">
        <v>92071861</v>
      </c>
      <c r="B161">
        <v>140557.83783783784</v>
      </c>
    </row>
  </sheetData>
  <autoFilter ref="A1:Q130" xr:uid="{00000000-0009-0000-0000-000002000000}">
    <filterColumn colId="2">
      <filters>
        <filter val="18"/>
        <filter val="19"/>
        <filter val="20"/>
        <filter val="21"/>
        <filter val="22"/>
      </filters>
    </filterColumn>
    <filterColumn colId="8">
      <customFilters>
        <customFilter operator="greaterThan" val="0"/>
      </customFilters>
    </filterColumn>
    <filterColumn colId="10">
      <filters>
        <filter val="10888000"/>
        <filter val="1150000"/>
        <filter val="1156000"/>
        <filter val="12750000"/>
        <filter val="130000"/>
        <filter val="14000"/>
        <filter val="14500"/>
        <filter val="1787500"/>
        <filter val="1800000"/>
        <filter val="19000"/>
        <filter val="205000"/>
        <filter val="21250"/>
        <filter val="21500"/>
        <filter val="2227500"/>
        <filter val="289500"/>
        <filter val="3300000"/>
        <filter val="3395000"/>
        <filter val="36000"/>
        <filter val="3800000"/>
        <filter val="47500"/>
        <filter val="48000"/>
        <filter val="510000"/>
        <filter val="60000"/>
        <filter val="73400000"/>
        <filter val="775000"/>
        <filter val="867000"/>
        <filter val="97000"/>
        <filter val="9950000"/>
      </filters>
    </filterColumn>
  </autoFilter>
  <conditionalFormatting sqref="I2:I13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B16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02DF-5427-4780-ADBE-C6BDA7EB2C00}">
  <sheetPr filterMode="1"/>
  <dimension ref="A1:AB133"/>
  <sheetViews>
    <sheetView zoomScale="59" workbookViewId="0">
      <selection activeCell="A4" sqref="A4:B133"/>
    </sheetView>
  </sheetViews>
  <sheetFormatPr defaultRowHeight="14.4" x14ac:dyDescent="0.3"/>
  <cols>
    <col min="1" max="1" width="10.33203125" bestFit="1" customWidth="1"/>
    <col min="3" max="3" width="10.6640625" bestFit="1" customWidth="1"/>
    <col min="27" max="27" width="13.6640625" bestFit="1" customWidth="1"/>
    <col min="28" max="28" width="13.33203125" bestFit="1" customWidth="1"/>
  </cols>
  <sheetData>
    <row r="1" spans="1:28" x14ac:dyDescent="0.3">
      <c r="C1" t="s">
        <v>2157</v>
      </c>
      <c r="D1" s="20">
        <v>20686.012380527245</v>
      </c>
      <c r="E1" s="20">
        <v>3192.8587944914475</v>
      </c>
      <c r="F1" s="20">
        <v>0</v>
      </c>
      <c r="G1" s="20">
        <v>2564.2458923539016</v>
      </c>
      <c r="H1" s="20">
        <v>10766.361884371736</v>
      </c>
      <c r="I1" s="20">
        <v>0</v>
      </c>
      <c r="J1" s="20">
        <v>3000.600500360461</v>
      </c>
      <c r="K1" s="20">
        <v>2743.6412677766316</v>
      </c>
      <c r="L1" s="20">
        <v>0</v>
      </c>
      <c r="M1" s="20">
        <v>46467.111604111669</v>
      </c>
    </row>
    <row r="2" spans="1:28" x14ac:dyDescent="0.3">
      <c r="D2">
        <v>5</v>
      </c>
      <c r="E2">
        <v>3</v>
      </c>
      <c r="F2">
        <v>9</v>
      </c>
      <c r="G2">
        <v>2</v>
      </c>
      <c r="H2">
        <v>4</v>
      </c>
      <c r="I2">
        <v>10</v>
      </c>
      <c r="J2">
        <v>8</v>
      </c>
      <c r="K2">
        <v>7</v>
      </c>
      <c r="L2">
        <v>1</v>
      </c>
      <c r="M2">
        <v>6</v>
      </c>
      <c r="AB2" t="s">
        <v>2160</v>
      </c>
    </row>
    <row r="3" spans="1:28" x14ac:dyDescent="0.3">
      <c r="D3" t="s">
        <v>929</v>
      </c>
      <c r="E3" t="s">
        <v>933</v>
      </c>
      <c r="F3" t="s">
        <v>934</v>
      </c>
      <c r="G3" t="s">
        <v>935</v>
      </c>
      <c r="H3" t="s">
        <v>938</v>
      </c>
      <c r="I3" t="s">
        <v>939</v>
      </c>
      <c r="J3" t="s">
        <v>986</v>
      </c>
      <c r="K3" t="s">
        <v>948</v>
      </c>
      <c r="L3" t="s">
        <v>954</v>
      </c>
      <c r="M3" t="s">
        <v>955</v>
      </c>
      <c r="AB3">
        <f>SUMSQ(AB5:AB133)</f>
        <v>1227187008754.5562</v>
      </c>
    </row>
    <row r="4" spans="1:28" x14ac:dyDescent="0.3">
      <c r="A4" t="s">
        <v>130</v>
      </c>
      <c r="B4" t="s">
        <v>0</v>
      </c>
      <c r="C4" t="s">
        <v>865</v>
      </c>
      <c r="D4" t="s">
        <v>929</v>
      </c>
      <c r="E4" t="s">
        <v>933</v>
      </c>
      <c r="F4" t="s">
        <v>934</v>
      </c>
      <c r="G4" t="s">
        <v>935</v>
      </c>
      <c r="H4" t="s">
        <v>938</v>
      </c>
      <c r="I4" t="s">
        <v>939</v>
      </c>
      <c r="J4" t="s">
        <v>945</v>
      </c>
      <c r="K4" t="s">
        <v>948</v>
      </c>
      <c r="L4" t="s">
        <v>954</v>
      </c>
      <c r="M4" t="s">
        <v>955</v>
      </c>
      <c r="N4" t="s">
        <v>989</v>
      </c>
      <c r="P4" t="str">
        <f>D4</f>
        <v>Passing</v>
      </c>
      <c r="Q4" t="str">
        <f t="shared" ref="Q4:Y4" si="0">E4</f>
        <v>Anticipation</v>
      </c>
      <c r="R4" t="str">
        <f t="shared" si="0"/>
        <v>Bravery</v>
      </c>
      <c r="S4" t="str">
        <f t="shared" si="0"/>
        <v>Composure</v>
      </c>
      <c r="T4" t="str">
        <f t="shared" si="0"/>
        <v>Decisions</v>
      </c>
      <c r="U4" t="str">
        <f t="shared" si="0"/>
        <v>Determination</v>
      </c>
      <c r="V4" t="str">
        <f t="shared" si="0"/>
        <v>Workrate</v>
      </c>
      <c r="W4" t="str">
        <f t="shared" si="0"/>
        <v>Balance</v>
      </c>
      <c r="X4" t="str">
        <f t="shared" si="0"/>
        <v>Stamina</v>
      </c>
      <c r="Y4" t="str">
        <f t="shared" si="0"/>
        <v>Strength</v>
      </c>
      <c r="Z4" t="str">
        <f>N4</f>
        <v>Y0</v>
      </c>
      <c r="AA4" t="s">
        <v>2158</v>
      </c>
      <c r="AB4" t="s">
        <v>2159</v>
      </c>
    </row>
    <row r="5" spans="1:28" hidden="1" x14ac:dyDescent="0.3">
      <c r="A5">
        <v>168236</v>
      </c>
      <c r="B5" t="s">
        <v>1</v>
      </c>
      <c r="C5">
        <v>23</v>
      </c>
      <c r="D5">
        <v>14</v>
      </c>
      <c r="E5">
        <v>11</v>
      </c>
      <c r="F5">
        <v>13</v>
      </c>
      <c r="G5">
        <v>11</v>
      </c>
      <c r="H5">
        <v>12</v>
      </c>
      <c r="I5">
        <v>10</v>
      </c>
      <c r="J5">
        <v>13</v>
      </c>
      <c r="K5">
        <v>12</v>
      </c>
      <c r="L5">
        <v>13</v>
      </c>
      <c r="M5">
        <v>10</v>
      </c>
      <c r="N5">
        <v>1000000</v>
      </c>
      <c r="P5">
        <f>D5*D$1</f>
        <v>289604.17332738143</v>
      </c>
      <c r="Q5">
        <f t="shared" ref="Q5:Q68" si="1">E5*E$1</f>
        <v>35121.446739405925</v>
      </c>
      <c r="R5">
        <f t="shared" ref="R5:R68" si="2">F5*F$1</f>
        <v>0</v>
      </c>
      <c r="S5">
        <f t="shared" ref="S5:S68" si="3">G5*G$1</f>
        <v>28206.704815892917</v>
      </c>
      <c r="T5">
        <f t="shared" ref="T5:T68" si="4">H5*H$1</f>
        <v>129196.34261246084</v>
      </c>
      <c r="U5">
        <f t="shared" ref="U5:U68" si="5">I5*I$1</f>
        <v>0</v>
      </c>
      <c r="V5">
        <f t="shared" ref="V5:V68" si="6">J5*J$1</f>
        <v>39007.806504685992</v>
      </c>
      <c r="W5">
        <f t="shared" ref="W5:W68" si="7">K5*K$1</f>
        <v>32923.695213319581</v>
      </c>
      <c r="X5">
        <f t="shared" ref="X5:X68" si="8">L5*L$1</f>
        <v>0</v>
      </c>
      <c r="Y5">
        <f t="shared" ref="Y5:Y68" si="9">M5*M$1</f>
        <v>464671.11604111671</v>
      </c>
      <c r="Z5">
        <f t="shared" ref="Z5:Z68" si="10">N5</f>
        <v>1000000</v>
      </c>
      <c r="AA5" s="21">
        <f>SUM(P5:Y5)</f>
        <v>1018731.2852542633</v>
      </c>
      <c r="AB5" s="21">
        <f>Z5-AA5</f>
        <v>-18731.285254263319</v>
      </c>
    </row>
    <row r="6" spans="1:28" hidden="1" x14ac:dyDescent="0.3">
      <c r="A6">
        <v>18018845</v>
      </c>
      <c r="B6" t="s">
        <v>2</v>
      </c>
      <c r="C6">
        <v>27</v>
      </c>
      <c r="D6">
        <v>12</v>
      </c>
      <c r="E6">
        <v>13</v>
      </c>
      <c r="F6">
        <v>13</v>
      </c>
      <c r="G6">
        <v>10</v>
      </c>
      <c r="H6">
        <v>12</v>
      </c>
      <c r="I6">
        <v>12</v>
      </c>
      <c r="J6">
        <v>16</v>
      </c>
      <c r="K6">
        <v>13</v>
      </c>
      <c r="L6">
        <v>14</v>
      </c>
      <c r="M6">
        <v>12</v>
      </c>
      <c r="N6">
        <v>1000000</v>
      </c>
      <c r="P6">
        <f t="shared" ref="P6:P69" si="11">D6*D$1</f>
        <v>248232.14856632694</v>
      </c>
      <c r="Q6">
        <f t="shared" si="1"/>
        <v>41507.164328388819</v>
      </c>
      <c r="R6">
        <f t="shared" si="2"/>
        <v>0</v>
      </c>
      <c r="S6">
        <f t="shared" si="3"/>
        <v>25642.458923539016</v>
      </c>
      <c r="T6">
        <f t="shared" si="4"/>
        <v>129196.34261246084</v>
      </c>
      <c r="U6">
        <f t="shared" si="5"/>
        <v>0</v>
      </c>
      <c r="V6">
        <f t="shared" si="6"/>
        <v>48009.608005767375</v>
      </c>
      <c r="W6">
        <f t="shared" si="7"/>
        <v>35667.336481096208</v>
      </c>
      <c r="X6">
        <f t="shared" si="8"/>
        <v>0</v>
      </c>
      <c r="Y6">
        <f t="shared" si="9"/>
        <v>557605.33924934</v>
      </c>
      <c r="Z6">
        <f t="shared" si="10"/>
        <v>1000000</v>
      </c>
      <c r="AA6" s="21">
        <f t="shared" ref="AA6:AA69" si="12">SUM(P6:Y6)</f>
        <v>1085860.3981669191</v>
      </c>
      <c r="AB6" s="21">
        <f t="shared" ref="AB6:AB69" si="13">Z6-AA6</f>
        <v>-85860.398166919127</v>
      </c>
    </row>
    <row r="7" spans="1:28" hidden="1" x14ac:dyDescent="0.3">
      <c r="A7">
        <v>27109811</v>
      </c>
      <c r="B7" t="s">
        <v>3</v>
      </c>
      <c r="C7">
        <v>18</v>
      </c>
      <c r="D7">
        <v>10</v>
      </c>
      <c r="E7">
        <v>12</v>
      </c>
      <c r="F7">
        <v>10</v>
      </c>
      <c r="G7">
        <v>9</v>
      </c>
      <c r="H7">
        <v>5</v>
      </c>
      <c r="I7">
        <v>5</v>
      </c>
      <c r="J7">
        <v>5</v>
      </c>
      <c r="K7">
        <v>10</v>
      </c>
      <c r="L7">
        <v>6</v>
      </c>
      <c r="M7">
        <v>11</v>
      </c>
      <c r="N7">
        <v>1000000</v>
      </c>
      <c r="P7">
        <f t="shared" si="11"/>
        <v>206860.12380527245</v>
      </c>
      <c r="Q7">
        <f t="shared" si="1"/>
        <v>38314.305533897372</v>
      </c>
      <c r="R7">
        <f t="shared" si="2"/>
        <v>0</v>
      </c>
      <c r="S7">
        <f t="shared" si="3"/>
        <v>23078.213031185114</v>
      </c>
      <c r="T7">
        <f t="shared" si="4"/>
        <v>53831.809421858678</v>
      </c>
      <c r="U7">
        <f t="shared" si="5"/>
        <v>0</v>
      </c>
      <c r="V7">
        <f t="shared" si="6"/>
        <v>15003.002501802304</v>
      </c>
      <c r="W7">
        <f t="shared" si="7"/>
        <v>27436.412677766315</v>
      </c>
      <c r="X7">
        <f t="shared" si="8"/>
        <v>0</v>
      </c>
      <c r="Y7">
        <f t="shared" si="9"/>
        <v>511138.22764522838</v>
      </c>
      <c r="Z7">
        <f t="shared" si="10"/>
        <v>1000000</v>
      </c>
      <c r="AA7" s="21">
        <f t="shared" si="12"/>
        <v>875662.09461701056</v>
      </c>
      <c r="AB7" s="21">
        <f t="shared" si="13"/>
        <v>124337.90538298944</v>
      </c>
    </row>
    <row r="8" spans="1:28" hidden="1" x14ac:dyDescent="0.3">
      <c r="A8">
        <v>28028160</v>
      </c>
      <c r="B8" t="s">
        <v>4</v>
      </c>
      <c r="C8">
        <v>24</v>
      </c>
      <c r="D8">
        <v>11</v>
      </c>
      <c r="E8">
        <v>12</v>
      </c>
      <c r="F8">
        <v>13</v>
      </c>
      <c r="G8">
        <v>8</v>
      </c>
      <c r="H8">
        <v>9</v>
      </c>
      <c r="I8">
        <v>13</v>
      </c>
      <c r="J8">
        <v>14</v>
      </c>
      <c r="K8">
        <v>17</v>
      </c>
      <c r="L8">
        <v>13</v>
      </c>
      <c r="M8">
        <v>15</v>
      </c>
      <c r="N8">
        <v>1000000</v>
      </c>
      <c r="P8">
        <f t="shared" si="11"/>
        <v>227546.1361857997</v>
      </c>
      <c r="Q8">
        <f t="shared" si="1"/>
        <v>38314.305533897372</v>
      </c>
      <c r="R8">
        <f t="shared" si="2"/>
        <v>0</v>
      </c>
      <c r="S8">
        <f t="shared" si="3"/>
        <v>20513.967138831213</v>
      </c>
      <c r="T8">
        <f t="shared" si="4"/>
        <v>96897.256959345628</v>
      </c>
      <c r="U8">
        <f t="shared" si="5"/>
        <v>0</v>
      </c>
      <c r="V8">
        <f t="shared" si="6"/>
        <v>42008.407005046451</v>
      </c>
      <c r="W8">
        <f t="shared" si="7"/>
        <v>46641.90155220274</v>
      </c>
      <c r="X8">
        <f t="shared" si="8"/>
        <v>0</v>
      </c>
      <c r="Y8">
        <f t="shared" si="9"/>
        <v>697006.67406167509</v>
      </c>
      <c r="Z8">
        <f t="shared" si="10"/>
        <v>1000000</v>
      </c>
      <c r="AA8" s="21">
        <f t="shared" si="12"/>
        <v>1168928.6484367982</v>
      </c>
      <c r="AB8" s="21">
        <f t="shared" si="13"/>
        <v>-168928.64843679825</v>
      </c>
    </row>
    <row r="9" spans="1:28" hidden="1" x14ac:dyDescent="0.3">
      <c r="A9">
        <v>29040319</v>
      </c>
      <c r="B9" t="s">
        <v>5</v>
      </c>
      <c r="C9">
        <v>32</v>
      </c>
      <c r="D9">
        <v>9</v>
      </c>
      <c r="E9">
        <v>10</v>
      </c>
      <c r="F9">
        <v>11</v>
      </c>
      <c r="G9">
        <v>10</v>
      </c>
      <c r="H9">
        <v>11</v>
      </c>
      <c r="I9">
        <v>10</v>
      </c>
      <c r="J9">
        <v>10</v>
      </c>
      <c r="K9">
        <v>7</v>
      </c>
      <c r="L9">
        <v>10</v>
      </c>
      <c r="M9">
        <v>10</v>
      </c>
      <c r="N9">
        <v>1000000</v>
      </c>
      <c r="P9">
        <f t="shared" si="11"/>
        <v>186174.11142474521</v>
      </c>
      <c r="Q9">
        <f t="shared" si="1"/>
        <v>31928.587944914474</v>
      </c>
      <c r="R9">
        <f t="shared" si="2"/>
        <v>0</v>
      </c>
      <c r="S9">
        <f t="shared" si="3"/>
        <v>25642.458923539016</v>
      </c>
      <c r="T9">
        <f t="shared" si="4"/>
        <v>118429.9807280891</v>
      </c>
      <c r="U9">
        <f t="shared" si="5"/>
        <v>0</v>
      </c>
      <c r="V9">
        <f t="shared" si="6"/>
        <v>30006.005003604609</v>
      </c>
      <c r="W9">
        <f t="shared" si="7"/>
        <v>19205.488874436422</v>
      </c>
      <c r="X9">
        <f t="shared" si="8"/>
        <v>0</v>
      </c>
      <c r="Y9">
        <f t="shared" si="9"/>
        <v>464671.11604111671</v>
      </c>
      <c r="Z9">
        <f t="shared" si="10"/>
        <v>1000000</v>
      </c>
      <c r="AA9" s="21">
        <f t="shared" si="12"/>
        <v>876057.74894044548</v>
      </c>
      <c r="AB9" s="21">
        <f t="shared" si="13"/>
        <v>123942.25105955452</v>
      </c>
    </row>
    <row r="10" spans="1:28" hidden="1" x14ac:dyDescent="0.3">
      <c r="A10">
        <v>29040321</v>
      </c>
      <c r="B10" t="s">
        <v>6</v>
      </c>
      <c r="C10">
        <v>28</v>
      </c>
      <c r="D10">
        <v>8</v>
      </c>
      <c r="E10">
        <v>13</v>
      </c>
      <c r="F10">
        <v>11</v>
      </c>
      <c r="G10">
        <v>12</v>
      </c>
      <c r="H10">
        <v>11</v>
      </c>
      <c r="I10">
        <v>14</v>
      </c>
      <c r="J10">
        <v>13</v>
      </c>
      <c r="K10">
        <v>14</v>
      </c>
      <c r="L10">
        <v>12</v>
      </c>
      <c r="M10">
        <v>13</v>
      </c>
      <c r="N10">
        <v>1000000</v>
      </c>
      <c r="P10">
        <f t="shared" si="11"/>
        <v>165488.09904421796</v>
      </c>
      <c r="Q10">
        <f t="shared" si="1"/>
        <v>41507.164328388819</v>
      </c>
      <c r="R10">
        <f t="shared" si="2"/>
        <v>0</v>
      </c>
      <c r="S10">
        <f t="shared" si="3"/>
        <v>30770.950708246819</v>
      </c>
      <c r="T10">
        <f t="shared" si="4"/>
        <v>118429.9807280891</v>
      </c>
      <c r="U10">
        <f t="shared" si="5"/>
        <v>0</v>
      </c>
      <c r="V10">
        <f t="shared" si="6"/>
        <v>39007.806504685992</v>
      </c>
      <c r="W10">
        <f t="shared" si="7"/>
        <v>38410.977748872843</v>
      </c>
      <c r="X10">
        <f t="shared" si="8"/>
        <v>0</v>
      </c>
      <c r="Y10">
        <f t="shared" si="9"/>
        <v>604072.45085345174</v>
      </c>
      <c r="Z10">
        <f t="shared" si="10"/>
        <v>1000000</v>
      </c>
      <c r="AA10" s="21">
        <f t="shared" si="12"/>
        <v>1037687.4299159532</v>
      </c>
      <c r="AB10" s="21">
        <f t="shared" si="13"/>
        <v>-37687.429915953195</v>
      </c>
    </row>
    <row r="11" spans="1:28" hidden="1" x14ac:dyDescent="0.3">
      <c r="A11">
        <v>29040332</v>
      </c>
      <c r="B11" t="s">
        <v>7</v>
      </c>
      <c r="C11">
        <v>24</v>
      </c>
      <c r="D11">
        <v>13</v>
      </c>
      <c r="E11">
        <v>11</v>
      </c>
      <c r="F11">
        <v>14</v>
      </c>
      <c r="G11">
        <v>13</v>
      </c>
      <c r="H11">
        <v>11</v>
      </c>
      <c r="I11">
        <v>12</v>
      </c>
      <c r="J11">
        <v>15</v>
      </c>
      <c r="K11">
        <v>8</v>
      </c>
      <c r="L11">
        <v>11</v>
      </c>
      <c r="M11">
        <v>10</v>
      </c>
      <c r="N11">
        <v>1000000</v>
      </c>
      <c r="P11">
        <f t="shared" si="11"/>
        <v>268918.16094685416</v>
      </c>
      <c r="Q11">
        <f t="shared" si="1"/>
        <v>35121.446739405925</v>
      </c>
      <c r="R11">
        <f t="shared" si="2"/>
        <v>0</v>
      </c>
      <c r="S11">
        <f t="shared" si="3"/>
        <v>33335.196600600721</v>
      </c>
      <c r="T11">
        <f t="shared" si="4"/>
        <v>118429.9807280891</v>
      </c>
      <c r="U11">
        <f t="shared" si="5"/>
        <v>0</v>
      </c>
      <c r="V11">
        <f t="shared" si="6"/>
        <v>45009.007505406917</v>
      </c>
      <c r="W11">
        <f t="shared" si="7"/>
        <v>21949.130142213053</v>
      </c>
      <c r="X11">
        <f t="shared" si="8"/>
        <v>0</v>
      </c>
      <c r="Y11">
        <f t="shared" si="9"/>
        <v>464671.11604111671</v>
      </c>
      <c r="Z11">
        <f t="shared" si="10"/>
        <v>1000000</v>
      </c>
      <c r="AA11" s="21">
        <f t="shared" si="12"/>
        <v>987434.03870368656</v>
      </c>
      <c r="AB11" s="21">
        <f t="shared" si="13"/>
        <v>12565.961296313442</v>
      </c>
    </row>
    <row r="12" spans="1:28" hidden="1" x14ac:dyDescent="0.3">
      <c r="A12">
        <v>29040414</v>
      </c>
      <c r="B12" t="s">
        <v>8</v>
      </c>
      <c r="C12">
        <v>26</v>
      </c>
      <c r="D12">
        <v>8</v>
      </c>
      <c r="E12">
        <v>9</v>
      </c>
      <c r="F12">
        <v>8</v>
      </c>
      <c r="G12">
        <v>7</v>
      </c>
      <c r="H12">
        <v>12</v>
      </c>
      <c r="I12">
        <v>1</v>
      </c>
      <c r="J12">
        <v>8</v>
      </c>
      <c r="K12">
        <v>8</v>
      </c>
      <c r="L12">
        <v>8</v>
      </c>
      <c r="M12">
        <v>10</v>
      </c>
      <c r="N12">
        <v>1000000</v>
      </c>
      <c r="P12">
        <f t="shared" si="11"/>
        <v>165488.09904421796</v>
      </c>
      <c r="Q12">
        <f t="shared" si="1"/>
        <v>28735.729150423027</v>
      </c>
      <c r="R12">
        <f t="shared" si="2"/>
        <v>0</v>
      </c>
      <c r="S12">
        <f t="shared" si="3"/>
        <v>17949.721246477311</v>
      </c>
      <c r="T12">
        <f t="shared" si="4"/>
        <v>129196.34261246084</v>
      </c>
      <c r="U12">
        <f t="shared" si="5"/>
        <v>0</v>
      </c>
      <c r="V12">
        <f t="shared" si="6"/>
        <v>24004.804002883688</v>
      </c>
      <c r="W12">
        <f t="shared" si="7"/>
        <v>21949.130142213053</v>
      </c>
      <c r="X12">
        <f t="shared" si="8"/>
        <v>0</v>
      </c>
      <c r="Y12">
        <f t="shared" si="9"/>
        <v>464671.11604111671</v>
      </c>
      <c r="Z12">
        <f t="shared" si="10"/>
        <v>1000000</v>
      </c>
      <c r="AA12" s="21">
        <f t="shared" si="12"/>
        <v>851994.94223979255</v>
      </c>
      <c r="AB12" s="21">
        <f t="shared" si="13"/>
        <v>148005.05776020745</v>
      </c>
    </row>
    <row r="13" spans="1:28" hidden="1" x14ac:dyDescent="0.3">
      <c r="A13">
        <v>29040430</v>
      </c>
      <c r="B13" t="s">
        <v>9</v>
      </c>
      <c r="C13">
        <v>28</v>
      </c>
      <c r="D13">
        <v>8</v>
      </c>
      <c r="E13">
        <v>12</v>
      </c>
      <c r="F13">
        <v>10</v>
      </c>
      <c r="G13">
        <v>9</v>
      </c>
      <c r="H13">
        <v>7</v>
      </c>
      <c r="I13">
        <v>10</v>
      </c>
      <c r="J13">
        <v>8</v>
      </c>
      <c r="K13">
        <v>8</v>
      </c>
      <c r="L13">
        <v>12</v>
      </c>
      <c r="M13">
        <v>10</v>
      </c>
      <c r="N13">
        <v>1000000</v>
      </c>
      <c r="P13">
        <f t="shared" si="11"/>
        <v>165488.09904421796</v>
      </c>
      <c r="Q13">
        <f t="shared" si="1"/>
        <v>38314.305533897372</v>
      </c>
      <c r="R13">
        <f t="shared" si="2"/>
        <v>0</v>
      </c>
      <c r="S13">
        <f t="shared" si="3"/>
        <v>23078.213031185114</v>
      </c>
      <c r="T13">
        <f t="shared" si="4"/>
        <v>75364.533190602146</v>
      </c>
      <c r="U13">
        <f t="shared" si="5"/>
        <v>0</v>
      </c>
      <c r="V13">
        <f t="shared" si="6"/>
        <v>24004.804002883688</v>
      </c>
      <c r="W13">
        <f t="shared" si="7"/>
        <v>21949.130142213053</v>
      </c>
      <c r="X13">
        <f t="shared" si="8"/>
        <v>0</v>
      </c>
      <c r="Y13">
        <f t="shared" si="9"/>
        <v>464671.11604111671</v>
      </c>
      <c r="Z13">
        <f t="shared" si="10"/>
        <v>1000000</v>
      </c>
      <c r="AA13" s="21">
        <f t="shared" si="12"/>
        <v>812870.20098611608</v>
      </c>
      <c r="AB13" s="21">
        <f t="shared" si="13"/>
        <v>187129.79901388392</v>
      </c>
    </row>
    <row r="14" spans="1:28" hidden="1" x14ac:dyDescent="0.3">
      <c r="A14">
        <v>35012153</v>
      </c>
      <c r="B14" t="s">
        <v>10</v>
      </c>
      <c r="C14">
        <v>26</v>
      </c>
      <c r="D14">
        <v>12</v>
      </c>
      <c r="E14">
        <v>10</v>
      </c>
      <c r="F14">
        <v>14</v>
      </c>
      <c r="G14">
        <v>12</v>
      </c>
      <c r="H14">
        <v>9</v>
      </c>
      <c r="I14">
        <v>10</v>
      </c>
      <c r="J14">
        <v>7</v>
      </c>
      <c r="K14">
        <v>16</v>
      </c>
      <c r="L14">
        <v>12</v>
      </c>
      <c r="M14">
        <v>14</v>
      </c>
      <c r="N14">
        <v>1000000</v>
      </c>
      <c r="P14">
        <f t="shared" si="11"/>
        <v>248232.14856632694</v>
      </c>
      <c r="Q14">
        <f t="shared" si="1"/>
        <v>31928.587944914474</v>
      </c>
      <c r="R14">
        <f t="shared" si="2"/>
        <v>0</v>
      </c>
      <c r="S14">
        <f t="shared" si="3"/>
        <v>30770.950708246819</v>
      </c>
      <c r="T14">
        <f t="shared" si="4"/>
        <v>96897.256959345628</v>
      </c>
      <c r="U14">
        <f t="shared" si="5"/>
        <v>0</v>
      </c>
      <c r="V14">
        <f t="shared" si="6"/>
        <v>21004.203502523225</v>
      </c>
      <c r="W14">
        <f t="shared" si="7"/>
        <v>43898.260284426105</v>
      </c>
      <c r="X14">
        <f t="shared" si="8"/>
        <v>0</v>
      </c>
      <c r="Y14">
        <f t="shared" si="9"/>
        <v>650539.56245756336</v>
      </c>
      <c r="Z14">
        <f t="shared" si="10"/>
        <v>1000000</v>
      </c>
      <c r="AA14" s="21">
        <f t="shared" si="12"/>
        <v>1123270.9704233466</v>
      </c>
      <c r="AB14" s="21">
        <f t="shared" si="13"/>
        <v>-123270.97042334662</v>
      </c>
    </row>
    <row r="15" spans="1:28" hidden="1" x14ac:dyDescent="0.3">
      <c r="A15">
        <v>35014012</v>
      </c>
      <c r="B15" t="s">
        <v>11</v>
      </c>
      <c r="C15">
        <v>30</v>
      </c>
      <c r="D15">
        <v>9</v>
      </c>
      <c r="E15">
        <v>11</v>
      </c>
      <c r="F15">
        <v>14</v>
      </c>
      <c r="G15">
        <v>11</v>
      </c>
      <c r="H15">
        <v>10</v>
      </c>
      <c r="I15">
        <v>12</v>
      </c>
      <c r="J15">
        <v>10</v>
      </c>
      <c r="K15">
        <v>14</v>
      </c>
      <c r="L15">
        <v>13</v>
      </c>
      <c r="M15">
        <v>13</v>
      </c>
      <c r="N15">
        <v>1000000</v>
      </c>
      <c r="P15">
        <f t="shared" si="11"/>
        <v>186174.11142474521</v>
      </c>
      <c r="Q15">
        <f t="shared" si="1"/>
        <v>35121.446739405925</v>
      </c>
      <c r="R15">
        <f t="shared" si="2"/>
        <v>0</v>
      </c>
      <c r="S15">
        <f t="shared" si="3"/>
        <v>28206.704815892917</v>
      </c>
      <c r="T15">
        <f t="shared" si="4"/>
        <v>107663.61884371736</v>
      </c>
      <c r="U15">
        <f t="shared" si="5"/>
        <v>0</v>
      </c>
      <c r="V15">
        <f t="shared" si="6"/>
        <v>30006.005003604609</v>
      </c>
      <c r="W15">
        <f t="shared" si="7"/>
        <v>38410.977748872843</v>
      </c>
      <c r="X15">
        <f t="shared" si="8"/>
        <v>0</v>
      </c>
      <c r="Y15">
        <f t="shared" si="9"/>
        <v>604072.45085345174</v>
      </c>
      <c r="Z15">
        <f t="shared" si="10"/>
        <v>1000000</v>
      </c>
      <c r="AA15" s="21">
        <f t="shared" si="12"/>
        <v>1029655.3154296905</v>
      </c>
      <c r="AB15" s="21">
        <f t="shared" si="13"/>
        <v>-29655.315429690527</v>
      </c>
    </row>
    <row r="16" spans="1:28" hidden="1" x14ac:dyDescent="0.3">
      <c r="A16">
        <v>35017569</v>
      </c>
      <c r="B16" t="s">
        <v>12</v>
      </c>
      <c r="C16">
        <v>24</v>
      </c>
      <c r="D16">
        <v>13</v>
      </c>
      <c r="E16">
        <v>11</v>
      </c>
      <c r="F16">
        <v>11</v>
      </c>
      <c r="G16">
        <v>12</v>
      </c>
      <c r="H16">
        <v>10</v>
      </c>
      <c r="I16">
        <v>10</v>
      </c>
      <c r="J16">
        <v>11</v>
      </c>
      <c r="K16">
        <v>15</v>
      </c>
      <c r="L16">
        <v>12</v>
      </c>
      <c r="M16">
        <v>11</v>
      </c>
      <c r="N16">
        <v>1000000</v>
      </c>
      <c r="P16">
        <f t="shared" si="11"/>
        <v>268918.16094685416</v>
      </c>
      <c r="Q16">
        <f t="shared" si="1"/>
        <v>35121.446739405925</v>
      </c>
      <c r="R16">
        <f t="shared" si="2"/>
        <v>0</v>
      </c>
      <c r="S16">
        <f t="shared" si="3"/>
        <v>30770.950708246819</v>
      </c>
      <c r="T16">
        <f t="shared" si="4"/>
        <v>107663.61884371736</v>
      </c>
      <c r="U16">
        <f t="shared" si="5"/>
        <v>0</v>
      </c>
      <c r="V16">
        <f t="shared" si="6"/>
        <v>33006.605503965067</v>
      </c>
      <c r="W16">
        <f t="shared" si="7"/>
        <v>41154.619016649471</v>
      </c>
      <c r="X16">
        <f t="shared" si="8"/>
        <v>0</v>
      </c>
      <c r="Y16">
        <f t="shared" si="9"/>
        <v>511138.22764522838</v>
      </c>
      <c r="Z16">
        <f t="shared" si="10"/>
        <v>1000000</v>
      </c>
      <c r="AA16" s="21">
        <f t="shared" si="12"/>
        <v>1027773.6294040673</v>
      </c>
      <c r="AB16" s="21">
        <f t="shared" si="13"/>
        <v>-27773.629404067295</v>
      </c>
    </row>
    <row r="17" spans="1:28" hidden="1" x14ac:dyDescent="0.3">
      <c r="A17">
        <v>35018672</v>
      </c>
      <c r="B17" t="s">
        <v>13</v>
      </c>
      <c r="C17">
        <v>26</v>
      </c>
      <c r="D17">
        <v>13</v>
      </c>
      <c r="E17">
        <v>9</v>
      </c>
      <c r="F17">
        <v>6</v>
      </c>
      <c r="G17">
        <v>10</v>
      </c>
      <c r="H17">
        <v>9</v>
      </c>
      <c r="I17">
        <v>9</v>
      </c>
      <c r="J17">
        <v>12</v>
      </c>
      <c r="K17">
        <v>12</v>
      </c>
      <c r="L17">
        <v>13</v>
      </c>
      <c r="M17">
        <v>11</v>
      </c>
      <c r="N17">
        <v>1000000</v>
      </c>
      <c r="P17">
        <f t="shared" si="11"/>
        <v>268918.16094685416</v>
      </c>
      <c r="Q17">
        <f t="shared" si="1"/>
        <v>28735.729150423027</v>
      </c>
      <c r="R17">
        <f t="shared" si="2"/>
        <v>0</v>
      </c>
      <c r="S17">
        <f t="shared" si="3"/>
        <v>25642.458923539016</v>
      </c>
      <c r="T17">
        <f t="shared" si="4"/>
        <v>96897.256959345628</v>
      </c>
      <c r="U17">
        <f t="shared" si="5"/>
        <v>0</v>
      </c>
      <c r="V17">
        <f t="shared" si="6"/>
        <v>36007.206004325533</v>
      </c>
      <c r="W17">
        <f t="shared" si="7"/>
        <v>32923.695213319581</v>
      </c>
      <c r="X17">
        <f t="shared" si="8"/>
        <v>0</v>
      </c>
      <c r="Y17">
        <f t="shared" si="9"/>
        <v>511138.22764522838</v>
      </c>
      <c r="Z17">
        <f t="shared" si="10"/>
        <v>1000000</v>
      </c>
      <c r="AA17" s="21">
        <f t="shared" si="12"/>
        <v>1000262.7348430352</v>
      </c>
      <c r="AB17" s="21">
        <f t="shared" si="13"/>
        <v>-262.73484303522855</v>
      </c>
    </row>
    <row r="18" spans="1:28" hidden="1" x14ac:dyDescent="0.3">
      <c r="A18">
        <v>35021183</v>
      </c>
      <c r="B18" t="s">
        <v>14</v>
      </c>
      <c r="C18">
        <v>26</v>
      </c>
      <c r="D18">
        <v>10</v>
      </c>
      <c r="E18">
        <v>14</v>
      </c>
      <c r="F18">
        <v>12</v>
      </c>
      <c r="G18">
        <v>9</v>
      </c>
      <c r="H18">
        <v>9</v>
      </c>
      <c r="I18">
        <v>12</v>
      </c>
      <c r="J18">
        <v>11</v>
      </c>
      <c r="K18">
        <v>10</v>
      </c>
      <c r="L18">
        <v>12</v>
      </c>
      <c r="M18">
        <v>12</v>
      </c>
      <c r="N18">
        <v>1000000</v>
      </c>
      <c r="P18">
        <f t="shared" si="11"/>
        <v>206860.12380527245</v>
      </c>
      <c r="Q18">
        <f t="shared" si="1"/>
        <v>44700.023122880266</v>
      </c>
      <c r="R18">
        <f t="shared" si="2"/>
        <v>0</v>
      </c>
      <c r="S18">
        <f t="shared" si="3"/>
        <v>23078.213031185114</v>
      </c>
      <c r="T18">
        <f t="shared" si="4"/>
        <v>96897.256959345628</v>
      </c>
      <c r="U18">
        <f t="shared" si="5"/>
        <v>0</v>
      </c>
      <c r="V18">
        <f t="shared" si="6"/>
        <v>33006.605503965067</v>
      </c>
      <c r="W18">
        <f t="shared" si="7"/>
        <v>27436.412677766315</v>
      </c>
      <c r="X18">
        <f t="shared" si="8"/>
        <v>0</v>
      </c>
      <c r="Y18">
        <f t="shared" si="9"/>
        <v>557605.33924934</v>
      </c>
      <c r="Z18">
        <f t="shared" si="10"/>
        <v>1000000</v>
      </c>
      <c r="AA18" s="21">
        <f t="shared" si="12"/>
        <v>989583.97434975475</v>
      </c>
      <c r="AB18" s="21">
        <f t="shared" si="13"/>
        <v>10416.025650245254</v>
      </c>
    </row>
    <row r="19" spans="1:28" hidden="1" x14ac:dyDescent="0.3">
      <c r="A19">
        <v>37000449</v>
      </c>
      <c r="B19" t="s">
        <v>15</v>
      </c>
      <c r="C19">
        <v>27</v>
      </c>
      <c r="D19">
        <v>8</v>
      </c>
      <c r="E19">
        <v>9</v>
      </c>
      <c r="F19">
        <v>17</v>
      </c>
      <c r="G19">
        <v>8</v>
      </c>
      <c r="H19">
        <v>8</v>
      </c>
      <c r="I19">
        <v>17</v>
      </c>
      <c r="J19">
        <v>14</v>
      </c>
      <c r="K19">
        <v>15</v>
      </c>
      <c r="L19">
        <v>13</v>
      </c>
      <c r="M19">
        <v>15</v>
      </c>
      <c r="N19">
        <v>1000000</v>
      </c>
      <c r="P19">
        <f t="shared" si="11"/>
        <v>165488.09904421796</v>
      </c>
      <c r="Q19">
        <f t="shared" si="1"/>
        <v>28735.729150423027</v>
      </c>
      <c r="R19">
        <f t="shared" si="2"/>
        <v>0</v>
      </c>
      <c r="S19">
        <f t="shared" si="3"/>
        <v>20513.967138831213</v>
      </c>
      <c r="T19">
        <f t="shared" si="4"/>
        <v>86130.895074973887</v>
      </c>
      <c r="U19">
        <f t="shared" si="5"/>
        <v>0</v>
      </c>
      <c r="V19">
        <f t="shared" si="6"/>
        <v>42008.407005046451</v>
      </c>
      <c r="W19">
        <f t="shared" si="7"/>
        <v>41154.619016649471</v>
      </c>
      <c r="X19">
        <f t="shared" si="8"/>
        <v>0</v>
      </c>
      <c r="Y19">
        <f t="shared" si="9"/>
        <v>697006.67406167509</v>
      </c>
      <c r="Z19">
        <f t="shared" si="10"/>
        <v>1000000</v>
      </c>
      <c r="AA19" s="21">
        <f t="shared" si="12"/>
        <v>1081038.3904918171</v>
      </c>
      <c r="AB19" s="21">
        <f t="shared" si="13"/>
        <v>-81038.390491817147</v>
      </c>
    </row>
    <row r="20" spans="1:28" hidden="1" x14ac:dyDescent="0.3">
      <c r="A20">
        <v>470867</v>
      </c>
      <c r="B20" t="s">
        <v>16</v>
      </c>
      <c r="C20">
        <v>29</v>
      </c>
      <c r="D20">
        <v>11</v>
      </c>
      <c r="E20">
        <v>12</v>
      </c>
      <c r="F20">
        <v>10</v>
      </c>
      <c r="G20">
        <v>11</v>
      </c>
      <c r="H20">
        <v>9</v>
      </c>
      <c r="I20">
        <v>9</v>
      </c>
      <c r="J20">
        <v>5</v>
      </c>
      <c r="K20">
        <v>15</v>
      </c>
      <c r="L20">
        <v>9</v>
      </c>
      <c r="M20">
        <v>12</v>
      </c>
      <c r="N20">
        <v>1000000</v>
      </c>
      <c r="P20">
        <f t="shared" si="11"/>
        <v>227546.1361857997</v>
      </c>
      <c r="Q20">
        <f t="shared" si="1"/>
        <v>38314.305533897372</v>
      </c>
      <c r="R20">
        <f t="shared" si="2"/>
        <v>0</v>
      </c>
      <c r="S20">
        <f t="shared" si="3"/>
        <v>28206.704815892917</v>
      </c>
      <c r="T20">
        <f t="shared" si="4"/>
        <v>96897.256959345628</v>
      </c>
      <c r="U20">
        <f t="shared" si="5"/>
        <v>0</v>
      </c>
      <c r="V20">
        <f t="shared" si="6"/>
        <v>15003.002501802304</v>
      </c>
      <c r="W20">
        <f t="shared" si="7"/>
        <v>41154.619016649471</v>
      </c>
      <c r="X20">
        <f t="shared" si="8"/>
        <v>0</v>
      </c>
      <c r="Y20">
        <f t="shared" si="9"/>
        <v>557605.33924934</v>
      </c>
      <c r="Z20">
        <f t="shared" si="10"/>
        <v>1000000</v>
      </c>
      <c r="AA20" s="21">
        <f t="shared" si="12"/>
        <v>1004727.3642627273</v>
      </c>
      <c r="AB20" s="21">
        <f t="shared" si="13"/>
        <v>-4727.3642627273221</v>
      </c>
    </row>
    <row r="21" spans="1:28" hidden="1" x14ac:dyDescent="0.3">
      <c r="A21">
        <v>470884</v>
      </c>
      <c r="B21" t="s">
        <v>17</v>
      </c>
      <c r="C21">
        <v>30</v>
      </c>
      <c r="D21">
        <v>9</v>
      </c>
      <c r="E21">
        <v>14</v>
      </c>
      <c r="F21">
        <v>9</v>
      </c>
      <c r="G21">
        <v>14</v>
      </c>
      <c r="H21">
        <v>12</v>
      </c>
      <c r="I21">
        <v>13</v>
      </c>
      <c r="J21">
        <v>12</v>
      </c>
      <c r="K21">
        <v>12</v>
      </c>
      <c r="L21">
        <v>15</v>
      </c>
      <c r="M21">
        <v>14</v>
      </c>
      <c r="N21">
        <v>1000000</v>
      </c>
      <c r="P21">
        <f t="shared" si="11"/>
        <v>186174.11142474521</v>
      </c>
      <c r="Q21">
        <f t="shared" si="1"/>
        <v>44700.023122880266</v>
      </c>
      <c r="R21">
        <f t="shared" si="2"/>
        <v>0</v>
      </c>
      <c r="S21">
        <f t="shared" si="3"/>
        <v>35899.442492954622</v>
      </c>
      <c r="T21">
        <f t="shared" si="4"/>
        <v>129196.34261246084</v>
      </c>
      <c r="U21">
        <f t="shared" si="5"/>
        <v>0</v>
      </c>
      <c r="V21">
        <f t="shared" si="6"/>
        <v>36007.206004325533</v>
      </c>
      <c r="W21">
        <f t="shared" si="7"/>
        <v>32923.695213319581</v>
      </c>
      <c r="X21">
        <f t="shared" si="8"/>
        <v>0</v>
      </c>
      <c r="Y21">
        <f t="shared" si="9"/>
        <v>650539.56245756336</v>
      </c>
      <c r="Z21">
        <f t="shared" si="10"/>
        <v>1000000</v>
      </c>
      <c r="AA21" s="21">
        <f t="shared" si="12"/>
        <v>1115440.3833282494</v>
      </c>
      <c r="AB21" s="21">
        <f t="shared" si="13"/>
        <v>-115440.38332824945</v>
      </c>
    </row>
    <row r="22" spans="1:28" hidden="1" x14ac:dyDescent="0.3">
      <c r="A22">
        <v>470897</v>
      </c>
      <c r="B22" t="s">
        <v>18</v>
      </c>
      <c r="C22">
        <v>30</v>
      </c>
      <c r="D22">
        <v>13</v>
      </c>
      <c r="E22">
        <v>16</v>
      </c>
      <c r="F22">
        <v>14</v>
      </c>
      <c r="G22">
        <v>13</v>
      </c>
      <c r="H22">
        <v>14</v>
      </c>
      <c r="I22">
        <v>14</v>
      </c>
      <c r="J22">
        <v>15</v>
      </c>
      <c r="K22">
        <v>14</v>
      </c>
      <c r="L22">
        <v>17</v>
      </c>
      <c r="M22">
        <v>14</v>
      </c>
      <c r="N22">
        <v>1000000</v>
      </c>
      <c r="P22">
        <f t="shared" si="11"/>
        <v>268918.16094685416</v>
      </c>
      <c r="Q22">
        <f t="shared" si="1"/>
        <v>51085.74071186316</v>
      </c>
      <c r="R22">
        <f t="shared" si="2"/>
        <v>0</v>
      </c>
      <c r="S22">
        <f t="shared" si="3"/>
        <v>33335.196600600721</v>
      </c>
      <c r="T22">
        <f t="shared" si="4"/>
        <v>150729.06638120429</v>
      </c>
      <c r="U22">
        <f t="shared" si="5"/>
        <v>0</v>
      </c>
      <c r="V22">
        <f t="shared" si="6"/>
        <v>45009.007505406917</v>
      </c>
      <c r="W22">
        <f t="shared" si="7"/>
        <v>38410.977748872843</v>
      </c>
      <c r="X22">
        <f t="shared" si="8"/>
        <v>0</v>
      </c>
      <c r="Y22">
        <f t="shared" si="9"/>
        <v>650539.56245756336</v>
      </c>
      <c r="Z22">
        <f t="shared" si="10"/>
        <v>1000000</v>
      </c>
      <c r="AA22" s="21">
        <f t="shared" si="12"/>
        <v>1238027.7123523653</v>
      </c>
      <c r="AB22" s="21">
        <f t="shared" si="13"/>
        <v>-238027.71235236526</v>
      </c>
    </row>
    <row r="23" spans="1:28" hidden="1" x14ac:dyDescent="0.3">
      <c r="A23">
        <v>5004690</v>
      </c>
      <c r="B23" t="s">
        <v>19</v>
      </c>
      <c r="C23">
        <v>29</v>
      </c>
      <c r="D23">
        <v>10</v>
      </c>
      <c r="E23">
        <v>11</v>
      </c>
      <c r="F23">
        <v>15</v>
      </c>
      <c r="G23">
        <v>13</v>
      </c>
      <c r="H23">
        <v>12</v>
      </c>
      <c r="I23">
        <v>7</v>
      </c>
      <c r="J23">
        <v>13</v>
      </c>
      <c r="K23">
        <v>8</v>
      </c>
      <c r="L23">
        <v>15</v>
      </c>
      <c r="M23">
        <v>17</v>
      </c>
      <c r="N23">
        <v>1000000</v>
      </c>
      <c r="P23">
        <f t="shared" si="11"/>
        <v>206860.12380527245</v>
      </c>
      <c r="Q23">
        <f t="shared" si="1"/>
        <v>35121.446739405925</v>
      </c>
      <c r="R23">
        <f t="shared" si="2"/>
        <v>0</v>
      </c>
      <c r="S23">
        <f t="shared" si="3"/>
        <v>33335.196600600721</v>
      </c>
      <c r="T23">
        <f t="shared" si="4"/>
        <v>129196.34261246084</v>
      </c>
      <c r="U23">
        <f t="shared" si="5"/>
        <v>0</v>
      </c>
      <c r="V23">
        <f t="shared" si="6"/>
        <v>39007.806504685992</v>
      </c>
      <c r="W23">
        <f t="shared" si="7"/>
        <v>21949.130142213053</v>
      </c>
      <c r="X23">
        <f t="shared" si="8"/>
        <v>0</v>
      </c>
      <c r="Y23">
        <f t="shared" si="9"/>
        <v>789940.89726989833</v>
      </c>
      <c r="Z23">
        <f t="shared" si="10"/>
        <v>1000000</v>
      </c>
      <c r="AA23" s="21">
        <f t="shared" si="12"/>
        <v>1255410.9436745374</v>
      </c>
      <c r="AB23" s="21">
        <f t="shared" si="13"/>
        <v>-255410.94367453735</v>
      </c>
    </row>
    <row r="24" spans="1:28" hidden="1" x14ac:dyDescent="0.3">
      <c r="A24">
        <v>70002604</v>
      </c>
      <c r="B24" t="s">
        <v>20</v>
      </c>
      <c r="C24">
        <v>28</v>
      </c>
      <c r="D24">
        <v>10</v>
      </c>
      <c r="E24">
        <v>13</v>
      </c>
      <c r="F24">
        <v>15</v>
      </c>
      <c r="G24">
        <v>9</v>
      </c>
      <c r="H24">
        <v>8</v>
      </c>
      <c r="I24">
        <v>12</v>
      </c>
      <c r="J24">
        <v>12</v>
      </c>
      <c r="K24">
        <v>10</v>
      </c>
      <c r="L24">
        <v>10</v>
      </c>
      <c r="M24">
        <v>13</v>
      </c>
      <c r="N24">
        <v>1000000</v>
      </c>
      <c r="P24">
        <f t="shared" si="11"/>
        <v>206860.12380527245</v>
      </c>
      <c r="Q24">
        <f t="shared" si="1"/>
        <v>41507.164328388819</v>
      </c>
      <c r="R24">
        <f t="shared" si="2"/>
        <v>0</v>
      </c>
      <c r="S24">
        <f t="shared" si="3"/>
        <v>23078.213031185114</v>
      </c>
      <c r="T24">
        <f t="shared" si="4"/>
        <v>86130.895074973887</v>
      </c>
      <c r="U24">
        <f t="shared" si="5"/>
        <v>0</v>
      </c>
      <c r="V24">
        <f t="shared" si="6"/>
        <v>36007.206004325533</v>
      </c>
      <c r="W24">
        <f t="shared" si="7"/>
        <v>27436.412677766315</v>
      </c>
      <c r="X24">
        <f t="shared" si="8"/>
        <v>0</v>
      </c>
      <c r="Y24">
        <f t="shared" si="9"/>
        <v>604072.45085345174</v>
      </c>
      <c r="Z24">
        <f t="shared" si="10"/>
        <v>1000000</v>
      </c>
      <c r="AA24" s="21">
        <f t="shared" si="12"/>
        <v>1025092.4657753638</v>
      </c>
      <c r="AB24" s="21">
        <f t="shared" si="13"/>
        <v>-25092.465775363846</v>
      </c>
    </row>
    <row r="25" spans="1:28" hidden="1" x14ac:dyDescent="0.3">
      <c r="A25">
        <v>70002611</v>
      </c>
      <c r="B25" t="s">
        <v>21</v>
      </c>
      <c r="C25">
        <v>28</v>
      </c>
      <c r="D25">
        <v>13</v>
      </c>
      <c r="E25">
        <v>10</v>
      </c>
      <c r="F25">
        <v>13</v>
      </c>
      <c r="G25">
        <v>10</v>
      </c>
      <c r="H25">
        <v>8</v>
      </c>
      <c r="I25">
        <v>10</v>
      </c>
      <c r="J25">
        <v>12</v>
      </c>
      <c r="K25">
        <v>13</v>
      </c>
      <c r="L25">
        <v>10</v>
      </c>
      <c r="M25">
        <v>10</v>
      </c>
      <c r="N25">
        <v>1000000</v>
      </c>
      <c r="P25">
        <f t="shared" si="11"/>
        <v>268918.16094685416</v>
      </c>
      <c r="Q25">
        <f t="shared" si="1"/>
        <v>31928.587944914474</v>
      </c>
      <c r="R25">
        <f t="shared" si="2"/>
        <v>0</v>
      </c>
      <c r="S25">
        <f t="shared" si="3"/>
        <v>25642.458923539016</v>
      </c>
      <c r="T25">
        <f t="shared" si="4"/>
        <v>86130.895074973887</v>
      </c>
      <c r="U25">
        <f t="shared" si="5"/>
        <v>0</v>
      </c>
      <c r="V25">
        <f t="shared" si="6"/>
        <v>36007.206004325533</v>
      </c>
      <c r="W25">
        <f t="shared" si="7"/>
        <v>35667.336481096208</v>
      </c>
      <c r="X25">
        <f t="shared" si="8"/>
        <v>0</v>
      </c>
      <c r="Y25">
        <f t="shared" si="9"/>
        <v>464671.11604111671</v>
      </c>
      <c r="Z25">
        <f t="shared" si="10"/>
        <v>1000000</v>
      </c>
      <c r="AA25" s="21">
        <f t="shared" si="12"/>
        <v>948965.76141681999</v>
      </c>
      <c r="AB25" s="21">
        <f t="shared" si="13"/>
        <v>51034.238583180006</v>
      </c>
    </row>
    <row r="26" spans="1:28" hidden="1" x14ac:dyDescent="0.3">
      <c r="A26">
        <v>70002622</v>
      </c>
      <c r="B26" t="s">
        <v>22</v>
      </c>
      <c r="C26">
        <v>25</v>
      </c>
      <c r="D26">
        <v>10</v>
      </c>
      <c r="E26">
        <v>12</v>
      </c>
      <c r="F26">
        <v>18</v>
      </c>
      <c r="G26">
        <v>10</v>
      </c>
      <c r="H26">
        <v>11</v>
      </c>
      <c r="I26">
        <v>13</v>
      </c>
      <c r="J26">
        <v>13</v>
      </c>
      <c r="K26">
        <v>13</v>
      </c>
      <c r="L26">
        <v>14</v>
      </c>
      <c r="M26">
        <v>13</v>
      </c>
      <c r="N26">
        <v>1000000</v>
      </c>
      <c r="P26">
        <f t="shared" si="11"/>
        <v>206860.12380527245</v>
      </c>
      <c r="Q26">
        <f t="shared" si="1"/>
        <v>38314.305533897372</v>
      </c>
      <c r="R26">
        <f t="shared" si="2"/>
        <v>0</v>
      </c>
      <c r="S26">
        <f t="shared" si="3"/>
        <v>25642.458923539016</v>
      </c>
      <c r="T26">
        <f t="shared" si="4"/>
        <v>118429.9807280891</v>
      </c>
      <c r="U26">
        <f t="shared" si="5"/>
        <v>0</v>
      </c>
      <c r="V26">
        <f t="shared" si="6"/>
        <v>39007.806504685992</v>
      </c>
      <c r="W26">
        <f t="shared" si="7"/>
        <v>35667.336481096208</v>
      </c>
      <c r="X26">
        <f t="shared" si="8"/>
        <v>0</v>
      </c>
      <c r="Y26">
        <f t="shared" si="9"/>
        <v>604072.45085345174</v>
      </c>
      <c r="Z26">
        <f t="shared" si="10"/>
        <v>1000000</v>
      </c>
      <c r="AA26" s="21">
        <f t="shared" si="12"/>
        <v>1067994.462830032</v>
      </c>
      <c r="AB26" s="21">
        <f t="shared" si="13"/>
        <v>-67994.462830031989</v>
      </c>
    </row>
    <row r="27" spans="1:28" hidden="1" x14ac:dyDescent="0.3">
      <c r="A27">
        <v>70002651</v>
      </c>
      <c r="B27" t="s">
        <v>23</v>
      </c>
      <c r="C27">
        <v>30</v>
      </c>
      <c r="D27">
        <v>13</v>
      </c>
      <c r="E27">
        <v>10</v>
      </c>
      <c r="F27">
        <v>13</v>
      </c>
      <c r="G27">
        <v>11</v>
      </c>
      <c r="H27">
        <v>8</v>
      </c>
      <c r="I27">
        <v>10</v>
      </c>
      <c r="J27">
        <v>11</v>
      </c>
      <c r="K27">
        <v>10</v>
      </c>
      <c r="L27">
        <v>10</v>
      </c>
      <c r="M27">
        <v>10</v>
      </c>
      <c r="N27">
        <v>1000000</v>
      </c>
      <c r="P27">
        <f t="shared" si="11"/>
        <v>268918.16094685416</v>
      </c>
      <c r="Q27">
        <f t="shared" si="1"/>
        <v>31928.587944914474</v>
      </c>
      <c r="R27">
        <f t="shared" si="2"/>
        <v>0</v>
      </c>
      <c r="S27">
        <f t="shared" si="3"/>
        <v>28206.704815892917</v>
      </c>
      <c r="T27">
        <f t="shared" si="4"/>
        <v>86130.895074973887</v>
      </c>
      <c r="U27">
        <f t="shared" si="5"/>
        <v>0</v>
      </c>
      <c r="V27">
        <f t="shared" si="6"/>
        <v>33006.605503965067</v>
      </c>
      <c r="W27">
        <f t="shared" si="7"/>
        <v>27436.412677766315</v>
      </c>
      <c r="X27">
        <f t="shared" si="8"/>
        <v>0</v>
      </c>
      <c r="Y27">
        <f t="shared" si="9"/>
        <v>464671.11604111671</v>
      </c>
      <c r="Z27">
        <f t="shared" si="10"/>
        <v>1000000</v>
      </c>
      <c r="AA27" s="21">
        <f t="shared" si="12"/>
        <v>940298.4830054834</v>
      </c>
      <c r="AB27" s="21">
        <f t="shared" si="13"/>
        <v>59701.516994516598</v>
      </c>
    </row>
    <row r="28" spans="1:28" hidden="1" x14ac:dyDescent="0.3">
      <c r="A28">
        <v>70002711</v>
      </c>
      <c r="B28" t="s">
        <v>24</v>
      </c>
      <c r="C28">
        <v>25</v>
      </c>
      <c r="D28">
        <v>9</v>
      </c>
      <c r="E28">
        <v>15</v>
      </c>
      <c r="F28">
        <v>17</v>
      </c>
      <c r="G28">
        <v>15</v>
      </c>
      <c r="H28">
        <v>13</v>
      </c>
      <c r="I28">
        <v>10</v>
      </c>
      <c r="J28">
        <v>11</v>
      </c>
      <c r="K28">
        <v>12</v>
      </c>
      <c r="L28">
        <v>12</v>
      </c>
      <c r="M28">
        <v>12</v>
      </c>
      <c r="N28">
        <v>1000000</v>
      </c>
      <c r="P28">
        <f t="shared" si="11"/>
        <v>186174.11142474521</v>
      </c>
      <c r="Q28">
        <f t="shared" si="1"/>
        <v>47892.881917371713</v>
      </c>
      <c r="R28">
        <f t="shared" si="2"/>
        <v>0</v>
      </c>
      <c r="S28">
        <f t="shared" si="3"/>
        <v>38463.688385308524</v>
      </c>
      <c r="T28">
        <f t="shared" si="4"/>
        <v>139962.70449683256</v>
      </c>
      <c r="U28">
        <f t="shared" si="5"/>
        <v>0</v>
      </c>
      <c r="V28">
        <f t="shared" si="6"/>
        <v>33006.605503965067</v>
      </c>
      <c r="W28">
        <f t="shared" si="7"/>
        <v>32923.695213319581</v>
      </c>
      <c r="X28">
        <f t="shared" si="8"/>
        <v>0</v>
      </c>
      <c r="Y28">
        <f t="shared" si="9"/>
        <v>557605.33924934</v>
      </c>
      <c r="Z28">
        <f t="shared" si="10"/>
        <v>1000000</v>
      </c>
      <c r="AA28" s="21">
        <f t="shared" si="12"/>
        <v>1036029.0261908825</v>
      </c>
      <c r="AB28" s="21">
        <f t="shared" si="13"/>
        <v>-36029.026190882549</v>
      </c>
    </row>
    <row r="29" spans="1:28" hidden="1" x14ac:dyDescent="0.3">
      <c r="A29">
        <v>70003048</v>
      </c>
      <c r="B29" t="s">
        <v>25</v>
      </c>
      <c r="C29">
        <v>29</v>
      </c>
      <c r="D29">
        <v>10</v>
      </c>
      <c r="E29">
        <v>14</v>
      </c>
      <c r="F29">
        <v>16</v>
      </c>
      <c r="G29">
        <v>11</v>
      </c>
      <c r="H29">
        <v>11</v>
      </c>
      <c r="I29">
        <v>15</v>
      </c>
      <c r="J29">
        <v>15</v>
      </c>
      <c r="K29">
        <v>15</v>
      </c>
      <c r="L29">
        <v>14</v>
      </c>
      <c r="M29">
        <v>14</v>
      </c>
      <c r="N29">
        <v>1000000</v>
      </c>
      <c r="P29">
        <f t="shared" si="11"/>
        <v>206860.12380527245</v>
      </c>
      <c r="Q29">
        <f t="shared" si="1"/>
        <v>44700.023122880266</v>
      </c>
      <c r="R29">
        <f t="shared" si="2"/>
        <v>0</v>
      </c>
      <c r="S29">
        <f t="shared" si="3"/>
        <v>28206.704815892917</v>
      </c>
      <c r="T29">
        <f t="shared" si="4"/>
        <v>118429.9807280891</v>
      </c>
      <c r="U29">
        <f t="shared" si="5"/>
        <v>0</v>
      </c>
      <c r="V29">
        <f t="shared" si="6"/>
        <v>45009.007505406917</v>
      </c>
      <c r="W29">
        <f t="shared" si="7"/>
        <v>41154.619016649471</v>
      </c>
      <c r="X29">
        <f t="shared" si="8"/>
        <v>0</v>
      </c>
      <c r="Y29">
        <f t="shared" si="9"/>
        <v>650539.56245756336</v>
      </c>
      <c r="Z29">
        <f t="shared" si="10"/>
        <v>1000000</v>
      </c>
      <c r="AA29" s="21">
        <f t="shared" si="12"/>
        <v>1134900.0214517545</v>
      </c>
      <c r="AB29" s="21">
        <f t="shared" si="13"/>
        <v>-134900.0214517545</v>
      </c>
    </row>
    <row r="30" spans="1:28" hidden="1" x14ac:dyDescent="0.3">
      <c r="A30">
        <v>70003050</v>
      </c>
      <c r="B30" t="s">
        <v>26</v>
      </c>
      <c r="C30">
        <v>28</v>
      </c>
      <c r="D30">
        <v>8</v>
      </c>
      <c r="E30">
        <v>10</v>
      </c>
      <c r="F30">
        <v>14</v>
      </c>
      <c r="G30">
        <v>9</v>
      </c>
      <c r="H30">
        <v>7</v>
      </c>
      <c r="I30">
        <v>17</v>
      </c>
      <c r="J30">
        <v>12</v>
      </c>
      <c r="K30">
        <v>14</v>
      </c>
      <c r="L30">
        <v>12</v>
      </c>
      <c r="M30">
        <v>13</v>
      </c>
      <c r="N30">
        <v>1000000</v>
      </c>
      <c r="P30">
        <f t="shared" si="11"/>
        <v>165488.09904421796</v>
      </c>
      <c r="Q30">
        <f t="shared" si="1"/>
        <v>31928.587944914474</v>
      </c>
      <c r="R30">
        <f t="shared" si="2"/>
        <v>0</v>
      </c>
      <c r="S30">
        <f t="shared" si="3"/>
        <v>23078.213031185114</v>
      </c>
      <c r="T30">
        <f t="shared" si="4"/>
        <v>75364.533190602146</v>
      </c>
      <c r="U30">
        <f t="shared" si="5"/>
        <v>0</v>
      </c>
      <c r="V30">
        <f t="shared" si="6"/>
        <v>36007.206004325533</v>
      </c>
      <c r="W30">
        <f t="shared" si="7"/>
        <v>38410.977748872843</v>
      </c>
      <c r="X30">
        <f t="shared" si="8"/>
        <v>0</v>
      </c>
      <c r="Y30">
        <f t="shared" si="9"/>
        <v>604072.45085345174</v>
      </c>
      <c r="Z30">
        <f t="shared" si="10"/>
        <v>1000000</v>
      </c>
      <c r="AA30" s="21">
        <f t="shared" si="12"/>
        <v>974350.06781756983</v>
      </c>
      <c r="AB30" s="21">
        <f t="shared" si="13"/>
        <v>25649.932182430173</v>
      </c>
    </row>
    <row r="31" spans="1:28" hidden="1" x14ac:dyDescent="0.3">
      <c r="A31">
        <v>70003313</v>
      </c>
      <c r="B31" t="s">
        <v>27</v>
      </c>
      <c r="C31">
        <v>28</v>
      </c>
      <c r="D31">
        <v>14</v>
      </c>
      <c r="E31">
        <v>12</v>
      </c>
      <c r="F31">
        <v>15</v>
      </c>
      <c r="G31">
        <v>11</v>
      </c>
      <c r="H31">
        <v>13</v>
      </c>
      <c r="I31">
        <v>12</v>
      </c>
      <c r="J31">
        <v>16</v>
      </c>
      <c r="K31">
        <v>12</v>
      </c>
      <c r="L31">
        <v>15</v>
      </c>
      <c r="M31">
        <v>13</v>
      </c>
      <c r="N31">
        <v>1000000</v>
      </c>
      <c r="P31">
        <f t="shared" si="11"/>
        <v>289604.17332738143</v>
      </c>
      <c r="Q31">
        <f t="shared" si="1"/>
        <v>38314.305533897372</v>
      </c>
      <c r="R31">
        <f t="shared" si="2"/>
        <v>0</v>
      </c>
      <c r="S31">
        <f t="shared" si="3"/>
        <v>28206.704815892917</v>
      </c>
      <c r="T31">
        <f t="shared" si="4"/>
        <v>139962.70449683256</v>
      </c>
      <c r="U31">
        <f t="shared" si="5"/>
        <v>0</v>
      </c>
      <c r="V31">
        <f t="shared" si="6"/>
        <v>48009.608005767375</v>
      </c>
      <c r="W31">
        <f t="shared" si="7"/>
        <v>32923.695213319581</v>
      </c>
      <c r="X31">
        <f t="shared" si="8"/>
        <v>0</v>
      </c>
      <c r="Y31">
        <f t="shared" si="9"/>
        <v>604072.45085345174</v>
      </c>
      <c r="Z31">
        <f t="shared" si="10"/>
        <v>1000000</v>
      </c>
      <c r="AA31" s="21">
        <f t="shared" si="12"/>
        <v>1181093.642246543</v>
      </c>
      <c r="AB31" s="21">
        <f t="shared" si="13"/>
        <v>-181093.64224654296</v>
      </c>
    </row>
    <row r="32" spans="1:28" hidden="1" x14ac:dyDescent="0.3">
      <c r="A32">
        <v>70003349</v>
      </c>
      <c r="B32" t="s">
        <v>28</v>
      </c>
      <c r="C32">
        <v>27</v>
      </c>
      <c r="D32">
        <v>13</v>
      </c>
      <c r="E32">
        <v>11</v>
      </c>
      <c r="F32">
        <v>12</v>
      </c>
      <c r="G32">
        <v>12</v>
      </c>
      <c r="H32">
        <v>8</v>
      </c>
      <c r="I32">
        <v>8</v>
      </c>
      <c r="J32">
        <v>12</v>
      </c>
      <c r="K32">
        <v>13</v>
      </c>
      <c r="L32">
        <v>11</v>
      </c>
      <c r="M32">
        <v>11</v>
      </c>
      <c r="N32">
        <v>1000000</v>
      </c>
      <c r="P32">
        <f t="shared" si="11"/>
        <v>268918.16094685416</v>
      </c>
      <c r="Q32">
        <f t="shared" si="1"/>
        <v>35121.446739405925</v>
      </c>
      <c r="R32">
        <f t="shared" si="2"/>
        <v>0</v>
      </c>
      <c r="S32">
        <f t="shared" si="3"/>
        <v>30770.950708246819</v>
      </c>
      <c r="T32">
        <f t="shared" si="4"/>
        <v>86130.895074973887</v>
      </c>
      <c r="U32">
        <f t="shared" si="5"/>
        <v>0</v>
      </c>
      <c r="V32">
        <f t="shared" si="6"/>
        <v>36007.206004325533</v>
      </c>
      <c r="W32">
        <f t="shared" si="7"/>
        <v>35667.336481096208</v>
      </c>
      <c r="X32">
        <f t="shared" si="8"/>
        <v>0</v>
      </c>
      <c r="Y32">
        <f t="shared" si="9"/>
        <v>511138.22764522838</v>
      </c>
      <c r="Z32">
        <f t="shared" si="10"/>
        <v>1000000</v>
      </c>
      <c r="AA32" s="21">
        <f t="shared" si="12"/>
        <v>1003754.223600131</v>
      </c>
      <c r="AB32" s="21">
        <f t="shared" si="13"/>
        <v>-3754.2236001309939</v>
      </c>
    </row>
    <row r="33" spans="1:28" hidden="1" x14ac:dyDescent="0.3">
      <c r="A33">
        <v>70005998</v>
      </c>
      <c r="B33" t="s">
        <v>29</v>
      </c>
      <c r="C33">
        <v>27</v>
      </c>
      <c r="D33">
        <v>10</v>
      </c>
      <c r="E33">
        <v>11</v>
      </c>
      <c r="F33">
        <v>17</v>
      </c>
      <c r="G33">
        <v>10</v>
      </c>
      <c r="H33">
        <v>8</v>
      </c>
      <c r="I33">
        <v>11</v>
      </c>
      <c r="J33">
        <v>17</v>
      </c>
      <c r="K33">
        <v>10</v>
      </c>
      <c r="L33">
        <v>13</v>
      </c>
      <c r="M33">
        <v>10</v>
      </c>
      <c r="N33">
        <v>1000000</v>
      </c>
      <c r="P33">
        <f t="shared" si="11"/>
        <v>206860.12380527245</v>
      </c>
      <c r="Q33">
        <f t="shared" si="1"/>
        <v>35121.446739405925</v>
      </c>
      <c r="R33">
        <f t="shared" si="2"/>
        <v>0</v>
      </c>
      <c r="S33">
        <f t="shared" si="3"/>
        <v>25642.458923539016</v>
      </c>
      <c r="T33">
        <f t="shared" si="4"/>
        <v>86130.895074973887</v>
      </c>
      <c r="U33">
        <f t="shared" si="5"/>
        <v>0</v>
      </c>
      <c r="V33">
        <f t="shared" si="6"/>
        <v>51010.208506127834</v>
      </c>
      <c r="W33">
        <f t="shared" si="7"/>
        <v>27436.412677766315</v>
      </c>
      <c r="X33">
        <f t="shared" si="8"/>
        <v>0</v>
      </c>
      <c r="Y33">
        <f t="shared" si="9"/>
        <v>464671.11604111671</v>
      </c>
      <c r="Z33">
        <f t="shared" si="10"/>
        <v>1000000</v>
      </c>
      <c r="AA33" s="21">
        <f t="shared" si="12"/>
        <v>896872.66176820209</v>
      </c>
      <c r="AB33" s="21">
        <f t="shared" si="13"/>
        <v>103127.33823179791</v>
      </c>
    </row>
    <row r="34" spans="1:28" hidden="1" x14ac:dyDescent="0.3">
      <c r="A34">
        <v>70007015</v>
      </c>
      <c r="B34" t="s">
        <v>30</v>
      </c>
      <c r="C34">
        <v>27</v>
      </c>
      <c r="D34">
        <v>11</v>
      </c>
      <c r="E34">
        <v>13</v>
      </c>
      <c r="F34">
        <v>10</v>
      </c>
      <c r="G34">
        <v>12</v>
      </c>
      <c r="H34">
        <v>12</v>
      </c>
      <c r="I34">
        <v>15</v>
      </c>
      <c r="J34">
        <v>14</v>
      </c>
      <c r="K34">
        <v>9</v>
      </c>
      <c r="L34">
        <v>12</v>
      </c>
      <c r="M34">
        <v>12</v>
      </c>
      <c r="N34">
        <v>1000000</v>
      </c>
      <c r="P34">
        <f t="shared" si="11"/>
        <v>227546.1361857997</v>
      </c>
      <c r="Q34">
        <f t="shared" si="1"/>
        <v>41507.164328388819</v>
      </c>
      <c r="R34">
        <f t="shared" si="2"/>
        <v>0</v>
      </c>
      <c r="S34">
        <f t="shared" si="3"/>
        <v>30770.950708246819</v>
      </c>
      <c r="T34">
        <f t="shared" si="4"/>
        <v>129196.34261246084</v>
      </c>
      <c r="U34">
        <f t="shared" si="5"/>
        <v>0</v>
      </c>
      <c r="V34">
        <f t="shared" si="6"/>
        <v>42008.407005046451</v>
      </c>
      <c r="W34">
        <f t="shared" si="7"/>
        <v>24692.771409989684</v>
      </c>
      <c r="X34">
        <f t="shared" si="8"/>
        <v>0</v>
      </c>
      <c r="Y34">
        <f t="shared" si="9"/>
        <v>557605.33924934</v>
      </c>
      <c r="Z34">
        <f t="shared" si="10"/>
        <v>1000000</v>
      </c>
      <c r="AA34" s="21">
        <f t="shared" si="12"/>
        <v>1053327.1114992723</v>
      </c>
      <c r="AB34" s="21">
        <f t="shared" si="13"/>
        <v>-53327.111499272287</v>
      </c>
    </row>
    <row r="35" spans="1:28" hidden="1" x14ac:dyDescent="0.3">
      <c r="A35">
        <v>70007245</v>
      </c>
      <c r="B35" t="s">
        <v>31</v>
      </c>
      <c r="C35">
        <v>26</v>
      </c>
      <c r="D35">
        <v>10</v>
      </c>
      <c r="E35">
        <v>12</v>
      </c>
      <c r="F35">
        <v>13</v>
      </c>
      <c r="G35">
        <v>8</v>
      </c>
      <c r="H35">
        <v>9</v>
      </c>
      <c r="I35">
        <v>9</v>
      </c>
      <c r="J35">
        <v>10</v>
      </c>
      <c r="K35">
        <v>12</v>
      </c>
      <c r="L35">
        <v>10</v>
      </c>
      <c r="M35">
        <v>10</v>
      </c>
      <c r="N35">
        <v>1000000</v>
      </c>
      <c r="P35">
        <f t="shared" si="11"/>
        <v>206860.12380527245</v>
      </c>
      <c r="Q35">
        <f t="shared" si="1"/>
        <v>38314.305533897372</v>
      </c>
      <c r="R35">
        <f t="shared" si="2"/>
        <v>0</v>
      </c>
      <c r="S35">
        <f t="shared" si="3"/>
        <v>20513.967138831213</v>
      </c>
      <c r="T35">
        <f t="shared" si="4"/>
        <v>96897.256959345628</v>
      </c>
      <c r="U35">
        <f t="shared" si="5"/>
        <v>0</v>
      </c>
      <c r="V35">
        <f t="shared" si="6"/>
        <v>30006.005003604609</v>
      </c>
      <c r="W35">
        <f t="shared" si="7"/>
        <v>32923.695213319581</v>
      </c>
      <c r="X35">
        <f t="shared" si="8"/>
        <v>0</v>
      </c>
      <c r="Y35">
        <f t="shared" si="9"/>
        <v>464671.11604111671</v>
      </c>
      <c r="Z35">
        <f t="shared" si="10"/>
        <v>1000000</v>
      </c>
      <c r="AA35" s="21">
        <f t="shared" si="12"/>
        <v>890186.46969538764</v>
      </c>
      <c r="AB35" s="21">
        <f t="shared" si="13"/>
        <v>109813.53030461236</v>
      </c>
    </row>
    <row r="36" spans="1:28" hidden="1" x14ac:dyDescent="0.3">
      <c r="A36">
        <v>70007251</v>
      </c>
      <c r="B36" t="s">
        <v>32</v>
      </c>
      <c r="C36">
        <v>29</v>
      </c>
      <c r="D36">
        <v>9</v>
      </c>
      <c r="E36">
        <v>8</v>
      </c>
      <c r="F36">
        <v>14</v>
      </c>
      <c r="G36">
        <v>11</v>
      </c>
      <c r="H36">
        <v>5</v>
      </c>
      <c r="I36">
        <v>9</v>
      </c>
      <c r="J36">
        <v>13</v>
      </c>
      <c r="K36">
        <v>11</v>
      </c>
      <c r="L36">
        <v>12</v>
      </c>
      <c r="M36">
        <v>11</v>
      </c>
      <c r="N36">
        <v>1000000</v>
      </c>
      <c r="P36">
        <f t="shared" si="11"/>
        <v>186174.11142474521</v>
      </c>
      <c r="Q36">
        <f t="shared" si="1"/>
        <v>25542.87035593158</v>
      </c>
      <c r="R36">
        <f t="shared" si="2"/>
        <v>0</v>
      </c>
      <c r="S36">
        <f t="shared" si="3"/>
        <v>28206.704815892917</v>
      </c>
      <c r="T36">
        <f t="shared" si="4"/>
        <v>53831.809421858678</v>
      </c>
      <c r="U36">
        <f t="shared" si="5"/>
        <v>0</v>
      </c>
      <c r="V36">
        <f t="shared" si="6"/>
        <v>39007.806504685992</v>
      </c>
      <c r="W36">
        <f t="shared" si="7"/>
        <v>30180.053945542946</v>
      </c>
      <c r="X36">
        <f t="shared" si="8"/>
        <v>0</v>
      </c>
      <c r="Y36">
        <f t="shared" si="9"/>
        <v>511138.22764522838</v>
      </c>
      <c r="Z36">
        <f t="shared" si="10"/>
        <v>1000000</v>
      </c>
      <c r="AA36" s="21">
        <f t="shared" si="12"/>
        <v>874081.58411388565</v>
      </c>
      <c r="AB36" s="21">
        <f t="shared" si="13"/>
        <v>125918.41588611435</v>
      </c>
    </row>
    <row r="37" spans="1:28" hidden="1" x14ac:dyDescent="0.3">
      <c r="A37">
        <v>70007256</v>
      </c>
      <c r="B37" t="s">
        <v>33</v>
      </c>
      <c r="C37">
        <v>27</v>
      </c>
      <c r="D37">
        <v>7</v>
      </c>
      <c r="E37">
        <v>9</v>
      </c>
      <c r="F37">
        <v>15</v>
      </c>
      <c r="G37">
        <v>6</v>
      </c>
      <c r="H37">
        <v>9</v>
      </c>
      <c r="I37">
        <v>11</v>
      </c>
      <c r="J37">
        <v>12</v>
      </c>
      <c r="K37">
        <v>13</v>
      </c>
      <c r="L37">
        <v>10</v>
      </c>
      <c r="M37">
        <v>13</v>
      </c>
      <c r="N37">
        <v>1000000</v>
      </c>
      <c r="P37">
        <f t="shared" si="11"/>
        <v>144802.08666369072</v>
      </c>
      <c r="Q37">
        <f t="shared" si="1"/>
        <v>28735.729150423027</v>
      </c>
      <c r="R37">
        <f t="shared" si="2"/>
        <v>0</v>
      </c>
      <c r="S37">
        <f t="shared" si="3"/>
        <v>15385.475354123409</v>
      </c>
      <c r="T37">
        <f t="shared" si="4"/>
        <v>96897.256959345628</v>
      </c>
      <c r="U37">
        <f t="shared" si="5"/>
        <v>0</v>
      </c>
      <c r="V37">
        <f t="shared" si="6"/>
        <v>36007.206004325533</v>
      </c>
      <c r="W37">
        <f t="shared" si="7"/>
        <v>35667.336481096208</v>
      </c>
      <c r="X37">
        <f t="shared" si="8"/>
        <v>0</v>
      </c>
      <c r="Y37">
        <f t="shared" si="9"/>
        <v>604072.45085345174</v>
      </c>
      <c r="Z37">
        <f t="shared" si="10"/>
        <v>1000000</v>
      </c>
      <c r="AA37" s="21">
        <f t="shared" si="12"/>
        <v>961567.54146645626</v>
      </c>
      <c r="AB37" s="21">
        <f t="shared" si="13"/>
        <v>38432.458533543744</v>
      </c>
    </row>
    <row r="38" spans="1:28" hidden="1" x14ac:dyDescent="0.3">
      <c r="A38">
        <v>70008137</v>
      </c>
      <c r="B38" t="s">
        <v>34</v>
      </c>
      <c r="C38">
        <v>27</v>
      </c>
      <c r="D38">
        <v>11</v>
      </c>
      <c r="E38">
        <v>8</v>
      </c>
      <c r="F38">
        <v>10</v>
      </c>
      <c r="G38">
        <v>12</v>
      </c>
      <c r="H38">
        <v>11</v>
      </c>
      <c r="I38">
        <v>3</v>
      </c>
      <c r="J38">
        <v>10</v>
      </c>
      <c r="K38">
        <v>10</v>
      </c>
      <c r="L38">
        <v>12</v>
      </c>
      <c r="M38">
        <v>10</v>
      </c>
      <c r="N38">
        <v>1000000</v>
      </c>
      <c r="P38">
        <f t="shared" si="11"/>
        <v>227546.1361857997</v>
      </c>
      <c r="Q38">
        <f t="shared" si="1"/>
        <v>25542.87035593158</v>
      </c>
      <c r="R38">
        <f t="shared" si="2"/>
        <v>0</v>
      </c>
      <c r="S38">
        <f t="shared" si="3"/>
        <v>30770.950708246819</v>
      </c>
      <c r="T38">
        <f t="shared" si="4"/>
        <v>118429.9807280891</v>
      </c>
      <c r="U38">
        <f t="shared" si="5"/>
        <v>0</v>
      </c>
      <c r="V38">
        <f t="shared" si="6"/>
        <v>30006.005003604609</v>
      </c>
      <c r="W38">
        <f t="shared" si="7"/>
        <v>27436.412677766315</v>
      </c>
      <c r="X38">
        <f t="shared" si="8"/>
        <v>0</v>
      </c>
      <c r="Y38">
        <f t="shared" si="9"/>
        <v>464671.11604111671</v>
      </c>
      <c r="Z38">
        <f t="shared" si="10"/>
        <v>1000000</v>
      </c>
      <c r="AA38" s="21">
        <f t="shared" si="12"/>
        <v>924403.47170055483</v>
      </c>
      <c r="AB38" s="21">
        <f t="shared" si="13"/>
        <v>75596.52829944517</v>
      </c>
    </row>
    <row r="39" spans="1:28" hidden="1" x14ac:dyDescent="0.3">
      <c r="A39">
        <v>70008159</v>
      </c>
      <c r="B39" t="s">
        <v>35</v>
      </c>
      <c r="C39">
        <v>28</v>
      </c>
      <c r="D39">
        <v>13</v>
      </c>
      <c r="E39">
        <v>10</v>
      </c>
      <c r="F39">
        <v>15</v>
      </c>
      <c r="G39">
        <v>12</v>
      </c>
      <c r="H39">
        <v>10</v>
      </c>
      <c r="I39">
        <v>13</v>
      </c>
      <c r="J39">
        <v>16</v>
      </c>
      <c r="K39">
        <v>8</v>
      </c>
      <c r="L39">
        <v>15</v>
      </c>
      <c r="M39">
        <v>10</v>
      </c>
      <c r="N39">
        <v>1000000</v>
      </c>
      <c r="P39">
        <f t="shared" si="11"/>
        <v>268918.16094685416</v>
      </c>
      <c r="Q39">
        <f t="shared" si="1"/>
        <v>31928.587944914474</v>
      </c>
      <c r="R39">
        <f t="shared" si="2"/>
        <v>0</v>
      </c>
      <c r="S39">
        <f t="shared" si="3"/>
        <v>30770.950708246819</v>
      </c>
      <c r="T39">
        <f t="shared" si="4"/>
        <v>107663.61884371736</v>
      </c>
      <c r="U39">
        <f t="shared" si="5"/>
        <v>0</v>
      </c>
      <c r="V39">
        <f t="shared" si="6"/>
        <v>48009.608005767375</v>
      </c>
      <c r="W39">
        <f t="shared" si="7"/>
        <v>21949.130142213053</v>
      </c>
      <c r="X39">
        <f t="shared" si="8"/>
        <v>0</v>
      </c>
      <c r="Y39">
        <f t="shared" si="9"/>
        <v>464671.11604111671</v>
      </c>
      <c r="Z39">
        <f t="shared" si="10"/>
        <v>1000000</v>
      </c>
      <c r="AA39" s="21">
        <f t="shared" si="12"/>
        <v>973911.17263282998</v>
      </c>
      <c r="AB39" s="21">
        <f t="shared" si="13"/>
        <v>26088.827367170015</v>
      </c>
    </row>
    <row r="40" spans="1:28" hidden="1" x14ac:dyDescent="0.3">
      <c r="A40">
        <v>70022583</v>
      </c>
      <c r="B40" t="s">
        <v>36</v>
      </c>
      <c r="C40">
        <v>27</v>
      </c>
      <c r="D40">
        <v>6</v>
      </c>
      <c r="E40">
        <v>9</v>
      </c>
      <c r="F40">
        <v>8</v>
      </c>
      <c r="G40">
        <v>9</v>
      </c>
      <c r="H40">
        <v>11</v>
      </c>
      <c r="I40">
        <v>9</v>
      </c>
      <c r="J40">
        <v>8</v>
      </c>
      <c r="K40">
        <v>7</v>
      </c>
      <c r="L40">
        <v>12</v>
      </c>
      <c r="M40">
        <v>10</v>
      </c>
      <c r="N40">
        <v>1000000</v>
      </c>
      <c r="P40">
        <f t="shared" si="11"/>
        <v>124116.07428316347</v>
      </c>
      <c r="Q40">
        <f t="shared" si="1"/>
        <v>28735.729150423027</v>
      </c>
      <c r="R40">
        <f t="shared" si="2"/>
        <v>0</v>
      </c>
      <c r="S40">
        <f t="shared" si="3"/>
        <v>23078.213031185114</v>
      </c>
      <c r="T40">
        <f t="shared" si="4"/>
        <v>118429.9807280891</v>
      </c>
      <c r="U40">
        <f t="shared" si="5"/>
        <v>0</v>
      </c>
      <c r="V40">
        <f t="shared" si="6"/>
        <v>24004.804002883688</v>
      </c>
      <c r="W40">
        <f t="shared" si="7"/>
        <v>19205.488874436422</v>
      </c>
      <c r="X40">
        <f t="shared" si="8"/>
        <v>0</v>
      </c>
      <c r="Y40">
        <f t="shared" si="9"/>
        <v>464671.11604111671</v>
      </c>
      <c r="Z40">
        <f t="shared" si="10"/>
        <v>1000000</v>
      </c>
      <c r="AA40" s="21">
        <f t="shared" si="12"/>
        <v>802241.40611129743</v>
      </c>
      <c r="AB40" s="21">
        <f t="shared" si="13"/>
        <v>197758.59388870257</v>
      </c>
    </row>
    <row r="41" spans="1:28" hidden="1" x14ac:dyDescent="0.3">
      <c r="A41">
        <v>70022955</v>
      </c>
      <c r="B41" t="s">
        <v>37</v>
      </c>
      <c r="C41">
        <v>27</v>
      </c>
      <c r="D41">
        <v>13</v>
      </c>
      <c r="E41">
        <v>7</v>
      </c>
      <c r="F41">
        <v>10</v>
      </c>
      <c r="G41">
        <v>10</v>
      </c>
      <c r="H41">
        <v>8</v>
      </c>
      <c r="I41">
        <v>9</v>
      </c>
      <c r="J41">
        <v>11</v>
      </c>
      <c r="K41">
        <v>11</v>
      </c>
      <c r="L41">
        <v>13</v>
      </c>
      <c r="M41">
        <v>10</v>
      </c>
      <c r="N41">
        <v>1000000</v>
      </c>
      <c r="P41">
        <f t="shared" si="11"/>
        <v>268918.16094685416</v>
      </c>
      <c r="Q41">
        <f t="shared" si="1"/>
        <v>22350.011561440133</v>
      </c>
      <c r="R41">
        <f t="shared" si="2"/>
        <v>0</v>
      </c>
      <c r="S41">
        <f t="shared" si="3"/>
        <v>25642.458923539016</v>
      </c>
      <c r="T41">
        <f t="shared" si="4"/>
        <v>86130.895074973887</v>
      </c>
      <c r="U41">
        <f t="shared" si="5"/>
        <v>0</v>
      </c>
      <c r="V41">
        <f t="shared" si="6"/>
        <v>33006.605503965067</v>
      </c>
      <c r="W41">
        <f t="shared" si="7"/>
        <v>30180.053945542946</v>
      </c>
      <c r="X41">
        <f t="shared" si="8"/>
        <v>0</v>
      </c>
      <c r="Y41">
        <f t="shared" si="9"/>
        <v>464671.11604111671</v>
      </c>
      <c r="Z41">
        <f t="shared" si="10"/>
        <v>1000000</v>
      </c>
      <c r="AA41" s="21">
        <f t="shared" si="12"/>
        <v>930899.3019974319</v>
      </c>
      <c r="AB41" s="21">
        <f t="shared" si="13"/>
        <v>69100.698002568097</v>
      </c>
    </row>
    <row r="42" spans="1:28" hidden="1" x14ac:dyDescent="0.3">
      <c r="A42">
        <v>70024090</v>
      </c>
      <c r="B42" t="s">
        <v>38</v>
      </c>
      <c r="C42">
        <v>29</v>
      </c>
      <c r="D42">
        <v>10</v>
      </c>
      <c r="E42">
        <v>10</v>
      </c>
      <c r="F42">
        <v>15</v>
      </c>
      <c r="G42">
        <v>7</v>
      </c>
      <c r="H42">
        <v>7</v>
      </c>
      <c r="I42">
        <v>16</v>
      </c>
      <c r="J42">
        <v>17</v>
      </c>
      <c r="K42">
        <v>13</v>
      </c>
      <c r="L42">
        <v>15</v>
      </c>
      <c r="M42">
        <v>12</v>
      </c>
      <c r="N42">
        <v>1000000</v>
      </c>
      <c r="P42">
        <f t="shared" si="11"/>
        <v>206860.12380527245</v>
      </c>
      <c r="Q42">
        <f t="shared" si="1"/>
        <v>31928.587944914474</v>
      </c>
      <c r="R42">
        <f t="shared" si="2"/>
        <v>0</v>
      </c>
      <c r="S42">
        <f t="shared" si="3"/>
        <v>17949.721246477311</v>
      </c>
      <c r="T42">
        <f t="shared" si="4"/>
        <v>75364.533190602146</v>
      </c>
      <c r="U42">
        <f t="shared" si="5"/>
        <v>0</v>
      </c>
      <c r="V42">
        <f t="shared" si="6"/>
        <v>51010.208506127834</v>
      </c>
      <c r="W42">
        <f t="shared" si="7"/>
        <v>35667.336481096208</v>
      </c>
      <c r="X42">
        <f t="shared" si="8"/>
        <v>0</v>
      </c>
      <c r="Y42">
        <f t="shared" si="9"/>
        <v>557605.33924934</v>
      </c>
      <c r="Z42">
        <f t="shared" si="10"/>
        <v>1000000</v>
      </c>
      <c r="AA42" s="21">
        <f t="shared" si="12"/>
        <v>976385.85042383044</v>
      </c>
      <c r="AB42" s="21">
        <f t="shared" si="13"/>
        <v>23614.149576169555</v>
      </c>
    </row>
    <row r="43" spans="1:28" hidden="1" x14ac:dyDescent="0.3">
      <c r="A43">
        <v>70024242</v>
      </c>
      <c r="B43" t="s">
        <v>39</v>
      </c>
      <c r="C43">
        <v>28</v>
      </c>
      <c r="D43">
        <v>12</v>
      </c>
      <c r="E43">
        <v>9</v>
      </c>
      <c r="F43">
        <v>12</v>
      </c>
      <c r="G43">
        <v>12</v>
      </c>
      <c r="H43">
        <v>9</v>
      </c>
      <c r="I43">
        <v>14</v>
      </c>
      <c r="J43">
        <v>13</v>
      </c>
      <c r="K43">
        <v>12</v>
      </c>
      <c r="L43">
        <v>10</v>
      </c>
      <c r="M43">
        <v>12</v>
      </c>
      <c r="N43">
        <v>1000000</v>
      </c>
      <c r="P43">
        <f t="shared" si="11"/>
        <v>248232.14856632694</v>
      </c>
      <c r="Q43">
        <f t="shared" si="1"/>
        <v>28735.729150423027</v>
      </c>
      <c r="R43">
        <f t="shared" si="2"/>
        <v>0</v>
      </c>
      <c r="S43">
        <f t="shared" si="3"/>
        <v>30770.950708246819</v>
      </c>
      <c r="T43">
        <f t="shared" si="4"/>
        <v>96897.256959345628</v>
      </c>
      <c r="U43">
        <f t="shared" si="5"/>
        <v>0</v>
      </c>
      <c r="V43">
        <f t="shared" si="6"/>
        <v>39007.806504685992</v>
      </c>
      <c r="W43">
        <f t="shared" si="7"/>
        <v>32923.695213319581</v>
      </c>
      <c r="X43">
        <f t="shared" si="8"/>
        <v>0</v>
      </c>
      <c r="Y43">
        <f t="shared" si="9"/>
        <v>557605.33924934</v>
      </c>
      <c r="Z43">
        <f t="shared" si="10"/>
        <v>1000000</v>
      </c>
      <c r="AA43" s="21">
        <f t="shared" si="12"/>
        <v>1034172.9263516881</v>
      </c>
      <c r="AB43" s="21">
        <f t="shared" si="13"/>
        <v>-34172.926351688104</v>
      </c>
    </row>
    <row r="44" spans="1:28" hidden="1" x14ac:dyDescent="0.3">
      <c r="A44">
        <v>70024335</v>
      </c>
      <c r="B44" t="s">
        <v>40</v>
      </c>
      <c r="C44">
        <v>30</v>
      </c>
      <c r="D44">
        <v>11</v>
      </c>
      <c r="E44">
        <v>10</v>
      </c>
      <c r="F44">
        <v>10</v>
      </c>
      <c r="G44">
        <v>11</v>
      </c>
      <c r="H44">
        <v>8</v>
      </c>
      <c r="I44">
        <v>7</v>
      </c>
      <c r="J44">
        <v>13</v>
      </c>
      <c r="K44">
        <v>10</v>
      </c>
      <c r="L44">
        <v>10</v>
      </c>
      <c r="M44">
        <v>12</v>
      </c>
      <c r="N44">
        <v>1000000</v>
      </c>
      <c r="P44">
        <f t="shared" si="11"/>
        <v>227546.1361857997</v>
      </c>
      <c r="Q44">
        <f t="shared" si="1"/>
        <v>31928.587944914474</v>
      </c>
      <c r="R44">
        <f t="shared" si="2"/>
        <v>0</v>
      </c>
      <c r="S44">
        <f t="shared" si="3"/>
        <v>28206.704815892917</v>
      </c>
      <c r="T44">
        <f t="shared" si="4"/>
        <v>86130.895074973887</v>
      </c>
      <c r="U44">
        <f t="shared" si="5"/>
        <v>0</v>
      </c>
      <c r="V44">
        <f t="shared" si="6"/>
        <v>39007.806504685992</v>
      </c>
      <c r="W44">
        <f t="shared" si="7"/>
        <v>27436.412677766315</v>
      </c>
      <c r="X44">
        <f t="shared" si="8"/>
        <v>0</v>
      </c>
      <c r="Y44">
        <f t="shared" si="9"/>
        <v>557605.33924934</v>
      </c>
      <c r="Z44">
        <f t="shared" si="10"/>
        <v>1000000</v>
      </c>
      <c r="AA44" s="21">
        <f t="shared" si="12"/>
        <v>997861.88245337328</v>
      </c>
      <c r="AB44" s="21">
        <f t="shared" si="13"/>
        <v>2138.1175466267159</v>
      </c>
    </row>
    <row r="45" spans="1:28" hidden="1" x14ac:dyDescent="0.3">
      <c r="A45">
        <v>70024480</v>
      </c>
      <c r="B45" t="s">
        <v>41</v>
      </c>
      <c r="C45">
        <v>25</v>
      </c>
      <c r="D45">
        <v>7</v>
      </c>
      <c r="E45">
        <v>10</v>
      </c>
      <c r="F45">
        <v>11</v>
      </c>
      <c r="G45">
        <v>11</v>
      </c>
      <c r="H45">
        <v>11</v>
      </c>
      <c r="I45">
        <v>10</v>
      </c>
      <c r="J45">
        <v>14</v>
      </c>
      <c r="K45">
        <v>10</v>
      </c>
      <c r="L45">
        <v>12</v>
      </c>
      <c r="M45">
        <v>11</v>
      </c>
      <c r="N45">
        <v>1000000</v>
      </c>
      <c r="P45">
        <f t="shared" si="11"/>
        <v>144802.08666369072</v>
      </c>
      <c r="Q45">
        <f t="shared" si="1"/>
        <v>31928.587944914474</v>
      </c>
      <c r="R45">
        <f t="shared" si="2"/>
        <v>0</v>
      </c>
      <c r="S45">
        <f t="shared" si="3"/>
        <v>28206.704815892917</v>
      </c>
      <c r="T45">
        <f t="shared" si="4"/>
        <v>118429.9807280891</v>
      </c>
      <c r="U45">
        <f t="shared" si="5"/>
        <v>0</v>
      </c>
      <c r="V45">
        <f t="shared" si="6"/>
        <v>42008.407005046451</v>
      </c>
      <c r="W45">
        <f t="shared" si="7"/>
        <v>27436.412677766315</v>
      </c>
      <c r="X45">
        <f t="shared" si="8"/>
        <v>0</v>
      </c>
      <c r="Y45">
        <f t="shared" si="9"/>
        <v>511138.22764522838</v>
      </c>
      <c r="Z45">
        <f t="shared" si="10"/>
        <v>1000000</v>
      </c>
      <c r="AA45" s="21">
        <f t="shared" si="12"/>
        <v>903950.40748062823</v>
      </c>
      <c r="AB45" s="21">
        <f t="shared" si="13"/>
        <v>96049.59251937177</v>
      </c>
    </row>
    <row r="46" spans="1:28" hidden="1" x14ac:dyDescent="0.3">
      <c r="A46">
        <v>70024655</v>
      </c>
      <c r="B46" t="s">
        <v>42</v>
      </c>
      <c r="C46">
        <v>27</v>
      </c>
      <c r="D46">
        <v>12</v>
      </c>
      <c r="E46">
        <v>13</v>
      </c>
      <c r="F46">
        <v>17</v>
      </c>
      <c r="G46">
        <v>13</v>
      </c>
      <c r="H46">
        <v>10</v>
      </c>
      <c r="I46">
        <v>10</v>
      </c>
      <c r="J46">
        <v>15</v>
      </c>
      <c r="K46">
        <v>12</v>
      </c>
      <c r="L46">
        <v>13</v>
      </c>
      <c r="M46">
        <v>12</v>
      </c>
      <c r="N46">
        <v>1000000</v>
      </c>
      <c r="P46">
        <f t="shared" si="11"/>
        <v>248232.14856632694</v>
      </c>
      <c r="Q46">
        <f t="shared" si="1"/>
        <v>41507.164328388819</v>
      </c>
      <c r="R46">
        <f t="shared" si="2"/>
        <v>0</v>
      </c>
      <c r="S46">
        <f t="shared" si="3"/>
        <v>33335.196600600721</v>
      </c>
      <c r="T46">
        <f t="shared" si="4"/>
        <v>107663.61884371736</v>
      </c>
      <c r="U46">
        <f t="shared" si="5"/>
        <v>0</v>
      </c>
      <c r="V46">
        <f t="shared" si="6"/>
        <v>45009.007505406917</v>
      </c>
      <c r="W46">
        <f t="shared" si="7"/>
        <v>32923.695213319581</v>
      </c>
      <c r="X46">
        <f t="shared" si="8"/>
        <v>0</v>
      </c>
      <c r="Y46">
        <f t="shared" si="9"/>
        <v>557605.33924934</v>
      </c>
      <c r="Z46">
        <f t="shared" si="10"/>
        <v>1000000</v>
      </c>
      <c r="AA46" s="21">
        <f t="shared" si="12"/>
        <v>1066276.1703071003</v>
      </c>
      <c r="AB46" s="21">
        <f t="shared" si="13"/>
        <v>-66276.170307100285</v>
      </c>
    </row>
    <row r="47" spans="1:28" hidden="1" x14ac:dyDescent="0.3">
      <c r="A47">
        <v>70031727</v>
      </c>
      <c r="B47" t="s">
        <v>43</v>
      </c>
      <c r="C47">
        <v>25</v>
      </c>
      <c r="D47">
        <v>11</v>
      </c>
      <c r="E47">
        <v>13</v>
      </c>
      <c r="F47">
        <v>18</v>
      </c>
      <c r="G47">
        <v>10</v>
      </c>
      <c r="H47">
        <v>10</v>
      </c>
      <c r="I47">
        <v>12</v>
      </c>
      <c r="J47">
        <v>19</v>
      </c>
      <c r="K47">
        <v>16</v>
      </c>
      <c r="L47">
        <v>15</v>
      </c>
      <c r="M47">
        <v>14</v>
      </c>
      <c r="N47">
        <v>1000000</v>
      </c>
      <c r="P47">
        <f t="shared" si="11"/>
        <v>227546.1361857997</v>
      </c>
      <c r="Q47">
        <f t="shared" si="1"/>
        <v>41507.164328388819</v>
      </c>
      <c r="R47">
        <f t="shared" si="2"/>
        <v>0</v>
      </c>
      <c r="S47">
        <f t="shared" si="3"/>
        <v>25642.458923539016</v>
      </c>
      <c r="T47">
        <f t="shared" si="4"/>
        <v>107663.61884371736</v>
      </c>
      <c r="U47">
        <f t="shared" si="5"/>
        <v>0</v>
      </c>
      <c r="V47">
        <f t="shared" si="6"/>
        <v>57011.409506848759</v>
      </c>
      <c r="W47">
        <f t="shared" si="7"/>
        <v>43898.260284426105</v>
      </c>
      <c r="X47">
        <f t="shared" si="8"/>
        <v>0</v>
      </c>
      <c r="Y47">
        <f t="shared" si="9"/>
        <v>650539.56245756336</v>
      </c>
      <c r="Z47">
        <f t="shared" si="10"/>
        <v>1000000</v>
      </c>
      <c r="AA47" s="21">
        <f t="shared" si="12"/>
        <v>1153808.6105302831</v>
      </c>
      <c r="AB47" s="21">
        <f t="shared" si="13"/>
        <v>-153808.61053028307</v>
      </c>
    </row>
    <row r="48" spans="1:28" hidden="1" x14ac:dyDescent="0.3">
      <c r="A48">
        <v>70032520</v>
      </c>
      <c r="B48" t="s">
        <v>44</v>
      </c>
      <c r="C48">
        <v>26</v>
      </c>
      <c r="D48">
        <v>9</v>
      </c>
      <c r="E48">
        <v>7</v>
      </c>
      <c r="F48">
        <v>7</v>
      </c>
      <c r="G48">
        <v>10</v>
      </c>
      <c r="H48">
        <v>9</v>
      </c>
      <c r="I48">
        <v>10</v>
      </c>
      <c r="J48">
        <v>9</v>
      </c>
      <c r="K48">
        <v>11</v>
      </c>
      <c r="L48">
        <v>9</v>
      </c>
      <c r="M48">
        <v>13</v>
      </c>
      <c r="N48">
        <v>1000000</v>
      </c>
      <c r="P48">
        <f t="shared" si="11"/>
        <v>186174.11142474521</v>
      </c>
      <c r="Q48">
        <f t="shared" si="1"/>
        <v>22350.011561440133</v>
      </c>
      <c r="R48">
        <f t="shared" si="2"/>
        <v>0</v>
      </c>
      <c r="S48">
        <f t="shared" si="3"/>
        <v>25642.458923539016</v>
      </c>
      <c r="T48">
        <f t="shared" si="4"/>
        <v>96897.256959345628</v>
      </c>
      <c r="U48">
        <f t="shared" si="5"/>
        <v>0</v>
      </c>
      <c r="V48">
        <f t="shared" si="6"/>
        <v>27005.40450324415</v>
      </c>
      <c r="W48">
        <f t="shared" si="7"/>
        <v>30180.053945542946</v>
      </c>
      <c r="X48">
        <f t="shared" si="8"/>
        <v>0</v>
      </c>
      <c r="Y48">
        <f t="shared" si="9"/>
        <v>604072.45085345174</v>
      </c>
      <c r="Z48">
        <f t="shared" si="10"/>
        <v>1000000</v>
      </c>
      <c r="AA48" s="21">
        <f t="shared" si="12"/>
        <v>992321.74817130878</v>
      </c>
      <c r="AB48" s="21">
        <f t="shared" si="13"/>
        <v>7678.2518286912236</v>
      </c>
    </row>
    <row r="49" spans="1:28" hidden="1" x14ac:dyDescent="0.3">
      <c r="A49">
        <v>70032533</v>
      </c>
      <c r="B49" t="s">
        <v>45</v>
      </c>
      <c r="C49">
        <v>26</v>
      </c>
      <c r="D49">
        <v>12</v>
      </c>
      <c r="E49">
        <v>10</v>
      </c>
      <c r="F49">
        <v>12</v>
      </c>
      <c r="G49">
        <v>12</v>
      </c>
      <c r="H49">
        <v>10</v>
      </c>
      <c r="I49">
        <v>10</v>
      </c>
      <c r="J49">
        <v>15</v>
      </c>
      <c r="K49">
        <v>10</v>
      </c>
      <c r="L49">
        <v>14</v>
      </c>
      <c r="M49">
        <v>10</v>
      </c>
      <c r="N49">
        <v>1000000</v>
      </c>
      <c r="P49">
        <f t="shared" si="11"/>
        <v>248232.14856632694</v>
      </c>
      <c r="Q49">
        <f t="shared" si="1"/>
        <v>31928.587944914474</v>
      </c>
      <c r="R49">
        <f t="shared" si="2"/>
        <v>0</v>
      </c>
      <c r="S49">
        <f t="shared" si="3"/>
        <v>30770.950708246819</v>
      </c>
      <c r="T49">
        <f t="shared" si="4"/>
        <v>107663.61884371736</v>
      </c>
      <c r="U49">
        <f t="shared" si="5"/>
        <v>0</v>
      </c>
      <c r="V49">
        <f t="shared" si="6"/>
        <v>45009.007505406917</v>
      </c>
      <c r="W49">
        <f t="shared" si="7"/>
        <v>27436.412677766315</v>
      </c>
      <c r="X49">
        <f t="shared" si="8"/>
        <v>0</v>
      </c>
      <c r="Y49">
        <f t="shared" si="9"/>
        <v>464671.11604111671</v>
      </c>
      <c r="Z49">
        <f t="shared" si="10"/>
        <v>1000000</v>
      </c>
      <c r="AA49" s="21">
        <f t="shared" si="12"/>
        <v>955711.8422874955</v>
      </c>
      <c r="AB49" s="21">
        <f t="shared" si="13"/>
        <v>44288.157712504501</v>
      </c>
    </row>
    <row r="50" spans="1:28" hidden="1" x14ac:dyDescent="0.3">
      <c r="A50">
        <v>70032844</v>
      </c>
      <c r="B50" t="s">
        <v>46</v>
      </c>
      <c r="C50">
        <v>27</v>
      </c>
      <c r="D50">
        <v>11</v>
      </c>
      <c r="E50">
        <v>7</v>
      </c>
      <c r="F50">
        <v>11</v>
      </c>
      <c r="G50">
        <v>7</v>
      </c>
      <c r="H50">
        <v>8</v>
      </c>
      <c r="I50">
        <v>16</v>
      </c>
      <c r="J50">
        <v>15</v>
      </c>
      <c r="K50">
        <v>12</v>
      </c>
      <c r="L50">
        <v>12</v>
      </c>
      <c r="M50">
        <v>10</v>
      </c>
      <c r="N50">
        <v>1000000</v>
      </c>
      <c r="P50">
        <f t="shared" si="11"/>
        <v>227546.1361857997</v>
      </c>
      <c r="Q50">
        <f t="shared" si="1"/>
        <v>22350.011561440133</v>
      </c>
      <c r="R50">
        <f t="shared" si="2"/>
        <v>0</v>
      </c>
      <c r="S50">
        <f t="shared" si="3"/>
        <v>17949.721246477311</v>
      </c>
      <c r="T50">
        <f t="shared" si="4"/>
        <v>86130.895074973887</v>
      </c>
      <c r="U50">
        <f t="shared" si="5"/>
        <v>0</v>
      </c>
      <c r="V50">
        <f t="shared" si="6"/>
        <v>45009.007505406917</v>
      </c>
      <c r="W50">
        <f t="shared" si="7"/>
        <v>32923.695213319581</v>
      </c>
      <c r="X50">
        <f t="shared" si="8"/>
        <v>0</v>
      </c>
      <c r="Y50">
        <f t="shared" si="9"/>
        <v>464671.11604111671</v>
      </c>
      <c r="Z50">
        <f t="shared" si="10"/>
        <v>1000000</v>
      </c>
      <c r="AA50" s="21">
        <f t="shared" si="12"/>
        <v>896580.58282853418</v>
      </c>
      <c r="AB50" s="21">
        <f t="shared" si="13"/>
        <v>103419.41717146582</v>
      </c>
    </row>
    <row r="51" spans="1:28" hidden="1" x14ac:dyDescent="0.3">
      <c r="A51">
        <v>70036307</v>
      </c>
      <c r="B51" t="s">
        <v>47</v>
      </c>
      <c r="C51">
        <v>26</v>
      </c>
      <c r="D51">
        <v>11</v>
      </c>
      <c r="E51">
        <v>11</v>
      </c>
      <c r="F51">
        <v>13</v>
      </c>
      <c r="G51">
        <v>10</v>
      </c>
      <c r="H51">
        <v>11</v>
      </c>
      <c r="I51">
        <v>14</v>
      </c>
      <c r="J51">
        <v>12</v>
      </c>
      <c r="K51">
        <v>12</v>
      </c>
      <c r="L51">
        <v>12</v>
      </c>
      <c r="M51">
        <v>12</v>
      </c>
      <c r="N51">
        <v>1000000</v>
      </c>
      <c r="P51">
        <f t="shared" si="11"/>
        <v>227546.1361857997</v>
      </c>
      <c r="Q51">
        <f t="shared" si="1"/>
        <v>35121.446739405925</v>
      </c>
      <c r="R51">
        <f t="shared" si="2"/>
        <v>0</v>
      </c>
      <c r="S51">
        <f t="shared" si="3"/>
        <v>25642.458923539016</v>
      </c>
      <c r="T51">
        <f t="shared" si="4"/>
        <v>118429.9807280891</v>
      </c>
      <c r="U51">
        <f t="shared" si="5"/>
        <v>0</v>
      </c>
      <c r="V51">
        <f t="shared" si="6"/>
        <v>36007.206004325533</v>
      </c>
      <c r="W51">
        <f t="shared" si="7"/>
        <v>32923.695213319581</v>
      </c>
      <c r="X51">
        <f t="shared" si="8"/>
        <v>0</v>
      </c>
      <c r="Y51">
        <f t="shared" si="9"/>
        <v>557605.33924934</v>
      </c>
      <c r="Z51">
        <f t="shared" si="10"/>
        <v>1000000</v>
      </c>
      <c r="AA51" s="21">
        <f t="shared" si="12"/>
        <v>1033276.2630438189</v>
      </c>
      <c r="AB51" s="21">
        <f t="shared" si="13"/>
        <v>-33276.263043818879</v>
      </c>
    </row>
    <row r="52" spans="1:28" hidden="1" x14ac:dyDescent="0.3">
      <c r="A52">
        <v>70036358</v>
      </c>
      <c r="B52" t="s">
        <v>48</v>
      </c>
      <c r="C52">
        <v>24</v>
      </c>
      <c r="D52">
        <v>11</v>
      </c>
      <c r="E52">
        <v>11</v>
      </c>
      <c r="F52">
        <v>13</v>
      </c>
      <c r="G52">
        <v>12</v>
      </c>
      <c r="H52">
        <v>11</v>
      </c>
      <c r="I52">
        <v>11</v>
      </c>
      <c r="J52">
        <v>12</v>
      </c>
      <c r="K52">
        <v>14</v>
      </c>
      <c r="L52">
        <v>12</v>
      </c>
      <c r="M52">
        <v>13</v>
      </c>
      <c r="N52">
        <v>1000000</v>
      </c>
      <c r="P52">
        <f t="shared" si="11"/>
        <v>227546.1361857997</v>
      </c>
      <c r="Q52">
        <f t="shared" si="1"/>
        <v>35121.446739405925</v>
      </c>
      <c r="R52">
        <f t="shared" si="2"/>
        <v>0</v>
      </c>
      <c r="S52">
        <f t="shared" si="3"/>
        <v>30770.950708246819</v>
      </c>
      <c r="T52">
        <f t="shared" si="4"/>
        <v>118429.9807280891</v>
      </c>
      <c r="U52">
        <f t="shared" si="5"/>
        <v>0</v>
      </c>
      <c r="V52">
        <f t="shared" si="6"/>
        <v>36007.206004325533</v>
      </c>
      <c r="W52">
        <f t="shared" si="7"/>
        <v>38410.977748872843</v>
      </c>
      <c r="X52">
        <f t="shared" si="8"/>
        <v>0</v>
      </c>
      <c r="Y52">
        <f t="shared" si="9"/>
        <v>604072.45085345174</v>
      </c>
      <c r="Z52">
        <f t="shared" si="10"/>
        <v>1000000</v>
      </c>
      <c r="AA52" s="21">
        <f t="shared" si="12"/>
        <v>1090359.1489681918</v>
      </c>
      <c r="AB52" s="21">
        <f t="shared" si="13"/>
        <v>-90359.148968191817</v>
      </c>
    </row>
    <row r="53" spans="1:28" hidden="1" x14ac:dyDescent="0.3">
      <c r="A53">
        <v>70036506</v>
      </c>
      <c r="B53" t="s">
        <v>49</v>
      </c>
      <c r="C53">
        <v>26</v>
      </c>
      <c r="D53">
        <v>8</v>
      </c>
      <c r="E53">
        <v>11</v>
      </c>
      <c r="F53">
        <v>16</v>
      </c>
      <c r="G53">
        <v>8</v>
      </c>
      <c r="H53">
        <v>6</v>
      </c>
      <c r="I53">
        <v>18</v>
      </c>
      <c r="J53">
        <v>12</v>
      </c>
      <c r="K53">
        <v>11</v>
      </c>
      <c r="L53">
        <v>10</v>
      </c>
      <c r="M53">
        <v>14</v>
      </c>
      <c r="N53">
        <v>1000000</v>
      </c>
      <c r="P53">
        <f t="shared" si="11"/>
        <v>165488.09904421796</v>
      </c>
      <c r="Q53">
        <f t="shared" si="1"/>
        <v>35121.446739405925</v>
      </c>
      <c r="R53">
        <f t="shared" si="2"/>
        <v>0</v>
      </c>
      <c r="S53">
        <f t="shared" si="3"/>
        <v>20513.967138831213</v>
      </c>
      <c r="T53">
        <f t="shared" si="4"/>
        <v>64598.171306230419</v>
      </c>
      <c r="U53">
        <f t="shared" si="5"/>
        <v>0</v>
      </c>
      <c r="V53">
        <f t="shared" si="6"/>
        <v>36007.206004325533</v>
      </c>
      <c r="W53">
        <f t="shared" si="7"/>
        <v>30180.053945542946</v>
      </c>
      <c r="X53">
        <f t="shared" si="8"/>
        <v>0</v>
      </c>
      <c r="Y53">
        <f t="shared" si="9"/>
        <v>650539.56245756336</v>
      </c>
      <c r="Z53">
        <f t="shared" si="10"/>
        <v>1000000</v>
      </c>
      <c r="AA53" s="21">
        <f t="shared" si="12"/>
        <v>1002448.5066361174</v>
      </c>
      <c r="AB53" s="21">
        <f t="shared" si="13"/>
        <v>-2448.5066361173522</v>
      </c>
    </row>
    <row r="54" spans="1:28" hidden="1" x14ac:dyDescent="0.3">
      <c r="A54">
        <v>70042101</v>
      </c>
      <c r="B54" t="s">
        <v>50</v>
      </c>
      <c r="C54">
        <v>28</v>
      </c>
      <c r="D54">
        <v>8</v>
      </c>
      <c r="E54">
        <v>10</v>
      </c>
      <c r="F54">
        <v>12</v>
      </c>
      <c r="G54">
        <v>8</v>
      </c>
      <c r="H54">
        <v>9</v>
      </c>
      <c r="I54">
        <v>13</v>
      </c>
      <c r="J54">
        <v>15</v>
      </c>
      <c r="K54">
        <v>11</v>
      </c>
      <c r="L54">
        <v>13</v>
      </c>
      <c r="M54">
        <v>12</v>
      </c>
      <c r="N54">
        <v>1000000</v>
      </c>
      <c r="P54">
        <f t="shared" si="11"/>
        <v>165488.09904421796</v>
      </c>
      <c r="Q54">
        <f t="shared" si="1"/>
        <v>31928.587944914474</v>
      </c>
      <c r="R54">
        <f t="shared" si="2"/>
        <v>0</v>
      </c>
      <c r="S54">
        <f t="shared" si="3"/>
        <v>20513.967138831213</v>
      </c>
      <c r="T54">
        <f t="shared" si="4"/>
        <v>96897.256959345628</v>
      </c>
      <c r="U54">
        <f t="shared" si="5"/>
        <v>0</v>
      </c>
      <c r="V54">
        <f t="shared" si="6"/>
        <v>45009.007505406917</v>
      </c>
      <c r="W54">
        <f t="shared" si="7"/>
        <v>30180.053945542946</v>
      </c>
      <c r="X54">
        <f t="shared" si="8"/>
        <v>0</v>
      </c>
      <c r="Y54">
        <f t="shared" si="9"/>
        <v>557605.33924934</v>
      </c>
      <c r="Z54">
        <f t="shared" si="10"/>
        <v>1000000</v>
      </c>
      <c r="AA54" s="21">
        <f t="shared" si="12"/>
        <v>947622.31178759912</v>
      </c>
      <c r="AB54" s="21">
        <f t="shared" si="13"/>
        <v>52377.688212400884</v>
      </c>
    </row>
    <row r="55" spans="1:28" hidden="1" x14ac:dyDescent="0.3">
      <c r="A55">
        <v>70042261</v>
      </c>
      <c r="B55" t="s">
        <v>51</v>
      </c>
      <c r="C55">
        <v>29</v>
      </c>
      <c r="D55">
        <v>11</v>
      </c>
      <c r="E55">
        <v>8</v>
      </c>
      <c r="F55">
        <v>9</v>
      </c>
      <c r="G55">
        <v>8</v>
      </c>
      <c r="H55">
        <v>8</v>
      </c>
      <c r="I55">
        <v>3</v>
      </c>
      <c r="J55">
        <v>13</v>
      </c>
      <c r="K55">
        <v>9</v>
      </c>
      <c r="L55">
        <v>10</v>
      </c>
      <c r="M55">
        <v>10</v>
      </c>
      <c r="N55">
        <v>1000000</v>
      </c>
      <c r="P55">
        <f t="shared" si="11"/>
        <v>227546.1361857997</v>
      </c>
      <c r="Q55">
        <f t="shared" si="1"/>
        <v>25542.87035593158</v>
      </c>
      <c r="R55">
        <f t="shared" si="2"/>
        <v>0</v>
      </c>
      <c r="S55">
        <f t="shared" si="3"/>
        <v>20513.967138831213</v>
      </c>
      <c r="T55">
        <f t="shared" si="4"/>
        <v>86130.895074973887</v>
      </c>
      <c r="U55">
        <f t="shared" si="5"/>
        <v>0</v>
      </c>
      <c r="V55">
        <f t="shared" si="6"/>
        <v>39007.806504685992</v>
      </c>
      <c r="W55">
        <f t="shared" si="7"/>
        <v>24692.771409989684</v>
      </c>
      <c r="X55">
        <f t="shared" si="8"/>
        <v>0</v>
      </c>
      <c r="Y55">
        <f t="shared" si="9"/>
        <v>464671.11604111671</v>
      </c>
      <c r="Z55">
        <f t="shared" si="10"/>
        <v>1000000</v>
      </c>
      <c r="AA55" s="21">
        <f t="shared" si="12"/>
        <v>888105.56271132873</v>
      </c>
      <c r="AB55" s="21">
        <f t="shared" si="13"/>
        <v>111894.43728867127</v>
      </c>
    </row>
    <row r="56" spans="1:28" hidden="1" x14ac:dyDescent="0.3">
      <c r="A56">
        <v>70045971</v>
      </c>
      <c r="B56" t="s">
        <v>52</v>
      </c>
      <c r="C56">
        <v>26</v>
      </c>
      <c r="D56">
        <v>14</v>
      </c>
      <c r="E56">
        <v>10</v>
      </c>
      <c r="F56">
        <v>10</v>
      </c>
      <c r="G56">
        <v>14</v>
      </c>
      <c r="H56">
        <v>11</v>
      </c>
      <c r="I56">
        <v>4</v>
      </c>
      <c r="J56">
        <v>8</v>
      </c>
      <c r="K56">
        <v>11</v>
      </c>
      <c r="L56">
        <v>10</v>
      </c>
      <c r="M56">
        <v>11</v>
      </c>
      <c r="N56">
        <v>1000000</v>
      </c>
      <c r="P56">
        <f t="shared" si="11"/>
        <v>289604.17332738143</v>
      </c>
      <c r="Q56">
        <f t="shared" si="1"/>
        <v>31928.587944914474</v>
      </c>
      <c r="R56">
        <f t="shared" si="2"/>
        <v>0</v>
      </c>
      <c r="S56">
        <f t="shared" si="3"/>
        <v>35899.442492954622</v>
      </c>
      <c r="T56">
        <f t="shared" si="4"/>
        <v>118429.9807280891</v>
      </c>
      <c r="U56">
        <f t="shared" si="5"/>
        <v>0</v>
      </c>
      <c r="V56">
        <f t="shared" si="6"/>
        <v>24004.804002883688</v>
      </c>
      <c r="W56">
        <f t="shared" si="7"/>
        <v>30180.053945542946</v>
      </c>
      <c r="X56">
        <f t="shared" si="8"/>
        <v>0</v>
      </c>
      <c r="Y56">
        <f t="shared" si="9"/>
        <v>511138.22764522838</v>
      </c>
      <c r="Z56">
        <f t="shared" si="10"/>
        <v>1000000</v>
      </c>
      <c r="AA56" s="21">
        <f t="shared" si="12"/>
        <v>1041185.2700869946</v>
      </c>
      <c r="AB56" s="21">
        <f t="shared" si="13"/>
        <v>-41185.270086994627</v>
      </c>
    </row>
    <row r="57" spans="1:28" hidden="1" x14ac:dyDescent="0.3">
      <c r="A57">
        <v>70045998</v>
      </c>
      <c r="B57" t="s">
        <v>53</v>
      </c>
      <c r="C57">
        <v>25</v>
      </c>
      <c r="D57">
        <v>2</v>
      </c>
      <c r="E57">
        <v>9</v>
      </c>
      <c r="F57">
        <v>8</v>
      </c>
      <c r="G57">
        <v>9</v>
      </c>
      <c r="H57">
        <v>14</v>
      </c>
      <c r="I57">
        <v>1</v>
      </c>
      <c r="J57">
        <v>8</v>
      </c>
      <c r="K57">
        <v>9</v>
      </c>
      <c r="L57">
        <v>8</v>
      </c>
      <c r="M57">
        <v>12</v>
      </c>
      <c r="N57">
        <v>1000000</v>
      </c>
      <c r="P57">
        <f t="shared" si="11"/>
        <v>41372.02476105449</v>
      </c>
      <c r="Q57">
        <f t="shared" si="1"/>
        <v>28735.729150423027</v>
      </c>
      <c r="R57">
        <f t="shared" si="2"/>
        <v>0</v>
      </c>
      <c r="S57">
        <f t="shared" si="3"/>
        <v>23078.213031185114</v>
      </c>
      <c r="T57">
        <f t="shared" si="4"/>
        <v>150729.06638120429</v>
      </c>
      <c r="U57">
        <f t="shared" si="5"/>
        <v>0</v>
      </c>
      <c r="V57">
        <f t="shared" si="6"/>
        <v>24004.804002883688</v>
      </c>
      <c r="W57">
        <f t="shared" si="7"/>
        <v>24692.771409989684</v>
      </c>
      <c r="X57">
        <f t="shared" si="8"/>
        <v>0</v>
      </c>
      <c r="Y57">
        <f t="shared" si="9"/>
        <v>557605.33924934</v>
      </c>
      <c r="Z57">
        <f t="shared" si="10"/>
        <v>1000000</v>
      </c>
      <c r="AA57" s="21">
        <f t="shared" si="12"/>
        <v>850217.94798608031</v>
      </c>
      <c r="AB57" s="21">
        <f t="shared" si="13"/>
        <v>149782.05201391969</v>
      </c>
    </row>
    <row r="58" spans="1:28" hidden="1" x14ac:dyDescent="0.3">
      <c r="A58">
        <v>70046567</v>
      </c>
      <c r="B58" t="s">
        <v>54</v>
      </c>
      <c r="C58">
        <v>30</v>
      </c>
      <c r="D58">
        <v>8</v>
      </c>
      <c r="E58">
        <v>10</v>
      </c>
      <c r="F58">
        <v>11</v>
      </c>
      <c r="G58">
        <v>9</v>
      </c>
      <c r="H58">
        <v>9</v>
      </c>
      <c r="I58">
        <v>10</v>
      </c>
      <c r="J58">
        <v>9</v>
      </c>
      <c r="K58">
        <v>13</v>
      </c>
      <c r="L58">
        <v>8</v>
      </c>
      <c r="M58">
        <v>11</v>
      </c>
      <c r="N58">
        <v>1000000</v>
      </c>
      <c r="P58">
        <f t="shared" si="11"/>
        <v>165488.09904421796</v>
      </c>
      <c r="Q58">
        <f t="shared" si="1"/>
        <v>31928.587944914474</v>
      </c>
      <c r="R58">
        <f t="shared" si="2"/>
        <v>0</v>
      </c>
      <c r="S58">
        <f t="shared" si="3"/>
        <v>23078.213031185114</v>
      </c>
      <c r="T58">
        <f t="shared" si="4"/>
        <v>96897.256959345628</v>
      </c>
      <c r="U58">
        <f t="shared" si="5"/>
        <v>0</v>
      </c>
      <c r="V58">
        <f t="shared" si="6"/>
        <v>27005.40450324415</v>
      </c>
      <c r="W58">
        <f t="shared" si="7"/>
        <v>35667.336481096208</v>
      </c>
      <c r="X58">
        <f t="shared" si="8"/>
        <v>0</v>
      </c>
      <c r="Y58">
        <f t="shared" si="9"/>
        <v>511138.22764522838</v>
      </c>
      <c r="Z58">
        <f t="shared" si="10"/>
        <v>1000000</v>
      </c>
      <c r="AA58" s="21">
        <f t="shared" si="12"/>
        <v>891203.12560923188</v>
      </c>
      <c r="AB58" s="21">
        <f t="shared" si="13"/>
        <v>108796.87439076812</v>
      </c>
    </row>
    <row r="59" spans="1:28" hidden="1" x14ac:dyDescent="0.3">
      <c r="A59">
        <v>70046605</v>
      </c>
      <c r="B59" t="s">
        <v>55</v>
      </c>
      <c r="C59">
        <v>27</v>
      </c>
      <c r="D59">
        <v>11</v>
      </c>
      <c r="E59">
        <v>10</v>
      </c>
      <c r="F59">
        <v>12</v>
      </c>
      <c r="G59">
        <v>9</v>
      </c>
      <c r="H59">
        <v>10</v>
      </c>
      <c r="I59">
        <v>15</v>
      </c>
      <c r="J59">
        <v>13</v>
      </c>
      <c r="K59">
        <v>12</v>
      </c>
      <c r="L59">
        <v>12</v>
      </c>
      <c r="M59">
        <v>12</v>
      </c>
      <c r="N59">
        <v>1000000</v>
      </c>
      <c r="P59">
        <f t="shared" si="11"/>
        <v>227546.1361857997</v>
      </c>
      <c r="Q59">
        <f t="shared" si="1"/>
        <v>31928.587944914474</v>
      </c>
      <c r="R59">
        <f t="shared" si="2"/>
        <v>0</v>
      </c>
      <c r="S59">
        <f t="shared" si="3"/>
        <v>23078.213031185114</v>
      </c>
      <c r="T59">
        <f t="shared" si="4"/>
        <v>107663.61884371736</v>
      </c>
      <c r="U59">
        <f t="shared" si="5"/>
        <v>0</v>
      </c>
      <c r="V59">
        <f t="shared" si="6"/>
        <v>39007.806504685992</v>
      </c>
      <c r="W59">
        <f t="shared" si="7"/>
        <v>32923.695213319581</v>
      </c>
      <c r="X59">
        <f t="shared" si="8"/>
        <v>0</v>
      </c>
      <c r="Y59">
        <f t="shared" si="9"/>
        <v>557605.33924934</v>
      </c>
      <c r="Z59">
        <f t="shared" si="10"/>
        <v>1000000</v>
      </c>
      <c r="AA59" s="21">
        <f t="shared" si="12"/>
        <v>1019753.3969729622</v>
      </c>
      <c r="AB59" s="21">
        <f t="shared" si="13"/>
        <v>-19753.396972962189</v>
      </c>
    </row>
    <row r="60" spans="1:28" hidden="1" x14ac:dyDescent="0.3">
      <c r="A60">
        <v>70048085</v>
      </c>
      <c r="B60" t="s">
        <v>56</v>
      </c>
      <c r="C60">
        <v>26</v>
      </c>
      <c r="D60">
        <v>10</v>
      </c>
      <c r="E60">
        <v>11</v>
      </c>
      <c r="F60">
        <v>16</v>
      </c>
      <c r="G60">
        <v>8</v>
      </c>
      <c r="H60">
        <v>7</v>
      </c>
      <c r="I60">
        <v>12</v>
      </c>
      <c r="J60">
        <v>14</v>
      </c>
      <c r="K60">
        <v>14</v>
      </c>
      <c r="L60">
        <v>12</v>
      </c>
      <c r="M60">
        <v>15</v>
      </c>
      <c r="N60">
        <v>1000000</v>
      </c>
      <c r="P60">
        <f t="shared" si="11"/>
        <v>206860.12380527245</v>
      </c>
      <c r="Q60">
        <f t="shared" si="1"/>
        <v>35121.446739405925</v>
      </c>
      <c r="R60">
        <f t="shared" si="2"/>
        <v>0</v>
      </c>
      <c r="S60">
        <f t="shared" si="3"/>
        <v>20513.967138831213</v>
      </c>
      <c r="T60">
        <f t="shared" si="4"/>
        <v>75364.533190602146</v>
      </c>
      <c r="U60">
        <f t="shared" si="5"/>
        <v>0</v>
      </c>
      <c r="V60">
        <f t="shared" si="6"/>
        <v>42008.407005046451</v>
      </c>
      <c r="W60">
        <f t="shared" si="7"/>
        <v>38410.977748872843</v>
      </c>
      <c r="X60">
        <f t="shared" si="8"/>
        <v>0</v>
      </c>
      <c r="Y60">
        <f t="shared" si="9"/>
        <v>697006.67406167509</v>
      </c>
      <c r="Z60">
        <f t="shared" si="10"/>
        <v>1000000</v>
      </c>
      <c r="AA60" s="21">
        <f t="shared" si="12"/>
        <v>1115286.129689706</v>
      </c>
      <c r="AB60" s="21">
        <f t="shared" si="13"/>
        <v>-115286.12968970602</v>
      </c>
    </row>
    <row r="61" spans="1:28" hidden="1" x14ac:dyDescent="0.3">
      <c r="A61">
        <v>70052880</v>
      </c>
      <c r="B61" t="s">
        <v>57</v>
      </c>
      <c r="C61">
        <v>22</v>
      </c>
      <c r="D61">
        <v>8</v>
      </c>
      <c r="E61">
        <v>11</v>
      </c>
      <c r="F61">
        <v>13</v>
      </c>
      <c r="G61">
        <v>13</v>
      </c>
      <c r="H61">
        <v>7</v>
      </c>
      <c r="I61">
        <v>6</v>
      </c>
      <c r="J61">
        <v>11</v>
      </c>
      <c r="K61">
        <v>12</v>
      </c>
      <c r="L61">
        <v>8</v>
      </c>
      <c r="M61">
        <v>11</v>
      </c>
      <c r="N61">
        <v>1000000</v>
      </c>
      <c r="P61">
        <f t="shared" si="11"/>
        <v>165488.09904421796</v>
      </c>
      <c r="Q61">
        <f t="shared" si="1"/>
        <v>35121.446739405925</v>
      </c>
      <c r="R61">
        <f t="shared" si="2"/>
        <v>0</v>
      </c>
      <c r="S61">
        <f t="shared" si="3"/>
        <v>33335.196600600721</v>
      </c>
      <c r="T61">
        <f t="shared" si="4"/>
        <v>75364.533190602146</v>
      </c>
      <c r="U61">
        <f t="shared" si="5"/>
        <v>0</v>
      </c>
      <c r="V61">
        <f t="shared" si="6"/>
        <v>33006.605503965067</v>
      </c>
      <c r="W61">
        <f t="shared" si="7"/>
        <v>32923.695213319581</v>
      </c>
      <c r="X61">
        <f t="shared" si="8"/>
        <v>0</v>
      </c>
      <c r="Y61">
        <f t="shared" si="9"/>
        <v>511138.22764522838</v>
      </c>
      <c r="Z61">
        <f t="shared" si="10"/>
        <v>1000000</v>
      </c>
      <c r="AA61" s="21">
        <f t="shared" si="12"/>
        <v>886377.80393733969</v>
      </c>
      <c r="AB61" s="21">
        <f t="shared" si="13"/>
        <v>113622.19606266031</v>
      </c>
    </row>
    <row r="62" spans="1:28" hidden="1" x14ac:dyDescent="0.3">
      <c r="A62">
        <v>70052902</v>
      </c>
      <c r="B62" t="s">
        <v>58</v>
      </c>
      <c r="C62">
        <v>24</v>
      </c>
      <c r="D62">
        <v>7</v>
      </c>
      <c r="E62">
        <v>10</v>
      </c>
      <c r="F62">
        <v>14</v>
      </c>
      <c r="G62">
        <v>8</v>
      </c>
      <c r="H62">
        <v>9</v>
      </c>
      <c r="I62">
        <v>11</v>
      </c>
      <c r="J62">
        <v>15</v>
      </c>
      <c r="K62">
        <v>10</v>
      </c>
      <c r="L62">
        <v>9</v>
      </c>
      <c r="M62">
        <v>10</v>
      </c>
      <c r="N62">
        <v>1000000</v>
      </c>
      <c r="P62">
        <f t="shared" si="11"/>
        <v>144802.08666369072</v>
      </c>
      <c r="Q62">
        <f t="shared" si="1"/>
        <v>31928.587944914474</v>
      </c>
      <c r="R62">
        <f t="shared" si="2"/>
        <v>0</v>
      </c>
      <c r="S62">
        <f t="shared" si="3"/>
        <v>20513.967138831213</v>
      </c>
      <c r="T62">
        <f t="shared" si="4"/>
        <v>96897.256959345628</v>
      </c>
      <c r="U62">
        <f t="shared" si="5"/>
        <v>0</v>
      </c>
      <c r="V62">
        <f t="shared" si="6"/>
        <v>45009.007505406917</v>
      </c>
      <c r="W62">
        <f t="shared" si="7"/>
        <v>27436.412677766315</v>
      </c>
      <c r="X62">
        <f t="shared" si="8"/>
        <v>0</v>
      </c>
      <c r="Y62">
        <f t="shared" si="9"/>
        <v>464671.11604111671</v>
      </c>
      <c r="Z62">
        <f t="shared" si="10"/>
        <v>1000000</v>
      </c>
      <c r="AA62" s="21">
        <f t="shared" si="12"/>
        <v>831258.43493107194</v>
      </c>
      <c r="AB62" s="21">
        <f t="shared" si="13"/>
        <v>168741.56506892806</v>
      </c>
    </row>
    <row r="63" spans="1:28" hidden="1" x14ac:dyDescent="0.3">
      <c r="A63">
        <v>70052963</v>
      </c>
      <c r="B63" t="s">
        <v>59</v>
      </c>
      <c r="C63">
        <v>23</v>
      </c>
      <c r="D63">
        <v>14</v>
      </c>
      <c r="E63">
        <v>11</v>
      </c>
      <c r="F63">
        <v>11</v>
      </c>
      <c r="G63">
        <v>11</v>
      </c>
      <c r="H63">
        <v>13</v>
      </c>
      <c r="I63">
        <v>15</v>
      </c>
      <c r="J63">
        <v>11</v>
      </c>
      <c r="K63">
        <v>12</v>
      </c>
      <c r="L63">
        <v>12</v>
      </c>
      <c r="M63">
        <v>10</v>
      </c>
      <c r="N63">
        <v>1000000</v>
      </c>
      <c r="P63">
        <f t="shared" si="11"/>
        <v>289604.17332738143</v>
      </c>
      <c r="Q63">
        <f t="shared" si="1"/>
        <v>35121.446739405925</v>
      </c>
      <c r="R63">
        <f t="shared" si="2"/>
        <v>0</v>
      </c>
      <c r="S63">
        <f t="shared" si="3"/>
        <v>28206.704815892917</v>
      </c>
      <c r="T63">
        <f t="shared" si="4"/>
        <v>139962.70449683256</v>
      </c>
      <c r="U63">
        <f t="shared" si="5"/>
        <v>0</v>
      </c>
      <c r="V63">
        <f t="shared" si="6"/>
        <v>33006.605503965067</v>
      </c>
      <c r="W63">
        <f t="shared" si="7"/>
        <v>32923.695213319581</v>
      </c>
      <c r="X63">
        <f t="shared" si="8"/>
        <v>0</v>
      </c>
      <c r="Y63">
        <f t="shared" si="9"/>
        <v>464671.11604111671</v>
      </c>
      <c r="Z63">
        <f t="shared" si="10"/>
        <v>1000000</v>
      </c>
      <c r="AA63" s="21">
        <f t="shared" si="12"/>
        <v>1023496.4461379142</v>
      </c>
      <c r="AB63" s="21">
        <f t="shared" si="13"/>
        <v>-23496.446137914201</v>
      </c>
    </row>
    <row r="64" spans="1:28" hidden="1" x14ac:dyDescent="0.3">
      <c r="A64">
        <v>70053356</v>
      </c>
      <c r="B64" t="s">
        <v>60</v>
      </c>
      <c r="C64">
        <v>25</v>
      </c>
      <c r="D64">
        <v>13</v>
      </c>
      <c r="E64">
        <v>12</v>
      </c>
      <c r="F64">
        <v>13</v>
      </c>
      <c r="G64">
        <v>12</v>
      </c>
      <c r="H64">
        <v>11</v>
      </c>
      <c r="I64">
        <v>14</v>
      </c>
      <c r="J64">
        <v>15</v>
      </c>
      <c r="K64">
        <v>12</v>
      </c>
      <c r="L64">
        <v>14</v>
      </c>
      <c r="M64">
        <v>10</v>
      </c>
      <c r="N64">
        <v>1000000</v>
      </c>
      <c r="P64">
        <f t="shared" si="11"/>
        <v>268918.16094685416</v>
      </c>
      <c r="Q64">
        <f t="shared" si="1"/>
        <v>38314.305533897372</v>
      </c>
      <c r="R64">
        <f t="shared" si="2"/>
        <v>0</v>
      </c>
      <c r="S64">
        <f t="shared" si="3"/>
        <v>30770.950708246819</v>
      </c>
      <c r="T64">
        <f t="shared" si="4"/>
        <v>118429.9807280891</v>
      </c>
      <c r="U64">
        <f t="shared" si="5"/>
        <v>0</v>
      </c>
      <c r="V64">
        <f t="shared" si="6"/>
        <v>45009.007505406917</v>
      </c>
      <c r="W64">
        <f t="shared" si="7"/>
        <v>32923.695213319581</v>
      </c>
      <c r="X64">
        <f t="shared" si="8"/>
        <v>0</v>
      </c>
      <c r="Y64">
        <f t="shared" si="9"/>
        <v>464671.11604111671</v>
      </c>
      <c r="Z64">
        <f t="shared" si="10"/>
        <v>1000000</v>
      </c>
      <c r="AA64" s="21">
        <f t="shared" si="12"/>
        <v>999037.21667693066</v>
      </c>
      <c r="AB64" s="21">
        <f t="shared" si="13"/>
        <v>962.78332306933589</v>
      </c>
    </row>
    <row r="65" spans="1:28" hidden="1" x14ac:dyDescent="0.3">
      <c r="A65">
        <v>70055612</v>
      </c>
      <c r="B65" t="s">
        <v>61</v>
      </c>
      <c r="C65">
        <v>24</v>
      </c>
      <c r="D65">
        <v>11</v>
      </c>
      <c r="E65">
        <v>13</v>
      </c>
      <c r="F65">
        <v>15</v>
      </c>
      <c r="G65">
        <v>13</v>
      </c>
      <c r="H65">
        <v>10</v>
      </c>
      <c r="I65">
        <v>12</v>
      </c>
      <c r="J65">
        <v>12</v>
      </c>
      <c r="K65">
        <v>13</v>
      </c>
      <c r="L65">
        <v>12</v>
      </c>
      <c r="M65">
        <v>13</v>
      </c>
      <c r="N65">
        <v>1000000</v>
      </c>
      <c r="P65">
        <f t="shared" si="11"/>
        <v>227546.1361857997</v>
      </c>
      <c r="Q65">
        <f t="shared" si="1"/>
        <v>41507.164328388819</v>
      </c>
      <c r="R65">
        <f t="shared" si="2"/>
        <v>0</v>
      </c>
      <c r="S65">
        <f t="shared" si="3"/>
        <v>33335.196600600721</v>
      </c>
      <c r="T65">
        <f t="shared" si="4"/>
        <v>107663.61884371736</v>
      </c>
      <c r="U65">
        <f t="shared" si="5"/>
        <v>0</v>
      </c>
      <c r="V65">
        <f t="shared" si="6"/>
        <v>36007.206004325533</v>
      </c>
      <c r="W65">
        <f t="shared" si="7"/>
        <v>35667.336481096208</v>
      </c>
      <c r="X65">
        <f t="shared" si="8"/>
        <v>0</v>
      </c>
      <c r="Y65">
        <f t="shared" si="9"/>
        <v>604072.45085345174</v>
      </c>
      <c r="Z65">
        <f t="shared" si="10"/>
        <v>1000000</v>
      </c>
      <c r="AA65" s="21">
        <f t="shared" si="12"/>
        <v>1085799.1092973801</v>
      </c>
      <c r="AB65" s="21">
        <f t="shared" si="13"/>
        <v>-85799.109297380084</v>
      </c>
    </row>
    <row r="66" spans="1:28" hidden="1" x14ac:dyDescent="0.3">
      <c r="A66">
        <v>70055659</v>
      </c>
      <c r="B66" t="s">
        <v>62</v>
      </c>
      <c r="C66">
        <v>24</v>
      </c>
      <c r="D66">
        <v>11</v>
      </c>
      <c r="E66">
        <v>10</v>
      </c>
      <c r="F66">
        <v>11</v>
      </c>
      <c r="G66">
        <v>11</v>
      </c>
      <c r="H66">
        <v>11</v>
      </c>
      <c r="I66">
        <v>12</v>
      </c>
      <c r="J66">
        <v>9</v>
      </c>
      <c r="K66">
        <v>13</v>
      </c>
      <c r="L66">
        <v>11</v>
      </c>
      <c r="M66">
        <v>12</v>
      </c>
      <c r="N66">
        <v>1000000</v>
      </c>
      <c r="P66">
        <f t="shared" si="11"/>
        <v>227546.1361857997</v>
      </c>
      <c r="Q66">
        <f t="shared" si="1"/>
        <v>31928.587944914474</v>
      </c>
      <c r="R66">
        <f t="shared" si="2"/>
        <v>0</v>
      </c>
      <c r="S66">
        <f t="shared" si="3"/>
        <v>28206.704815892917</v>
      </c>
      <c r="T66">
        <f t="shared" si="4"/>
        <v>118429.9807280891</v>
      </c>
      <c r="U66">
        <f t="shared" si="5"/>
        <v>0</v>
      </c>
      <c r="V66">
        <f t="shared" si="6"/>
        <v>27005.40450324415</v>
      </c>
      <c r="W66">
        <f t="shared" si="7"/>
        <v>35667.336481096208</v>
      </c>
      <c r="X66">
        <f t="shared" si="8"/>
        <v>0</v>
      </c>
      <c r="Y66">
        <f t="shared" si="9"/>
        <v>557605.33924934</v>
      </c>
      <c r="Z66">
        <f t="shared" si="10"/>
        <v>1000000</v>
      </c>
      <c r="AA66" s="21">
        <f t="shared" si="12"/>
        <v>1026389.4899083766</v>
      </c>
      <c r="AB66" s="21">
        <f t="shared" si="13"/>
        <v>-26389.489908376592</v>
      </c>
    </row>
    <row r="67" spans="1:28" hidden="1" x14ac:dyDescent="0.3">
      <c r="A67">
        <v>70056040</v>
      </c>
      <c r="B67" t="s">
        <v>63</v>
      </c>
      <c r="C67">
        <v>24</v>
      </c>
      <c r="D67">
        <v>10</v>
      </c>
      <c r="E67">
        <v>8</v>
      </c>
      <c r="F67">
        <v>8</v>
      </c>
      <c r="G67">
        <v>10</v>
      </c>
      <c r="H67">
        <v>7</v>
      </c>
      <c r="I67">
        <v>12</v>
      </c>
      <c r="J67">
        <v>9</v>
      </c>
      <c r="K67">
        <v>12</v>
      </c>
      <c r="L67">
        <v>11</v>
      </c>
      <c r="M67">
        <v>11</v>
      </c>
      <c r="N67">
        <v>1000000</v>
      </c>
      <c r="P67">
        <f t="shared" si="11"/>
        <v>206860.12380527245</v>
      </c>
      <c r="Q67">
        <f t="shared" si="1"/>
        <v>25542.87035593158</v>
      </c>
      <c r="R67">
        <f t="shared" si="2"/>
        <v>0</v>
      </c>
      <c r="S67">
        <f t="shared" si="3"/>
        <v>25642.458923539016</v>
      </c>
      <c r="T67">
        <f t="shared" si="4"/>
        <v>75364.533190602146</v>
      </c>
      <c r="U67">
        <f t="shared" si="5"/>
        <v>0</v>
      </c>
      <c r="V67">
        <f t="shared" si="6"/>
        <v>27005.40450324415</v>
      </c>
      <c r="W67">
        <f t="shared" si="7"/>
        <v>32923.695213319581</v>
      </c>
      <c r="X67">
        <f t="shared" si="8"/>
        <v>0</v>
      </c>
      <c r="Y67">
        <f t="shared" si="9"/>
        <v>511138.22764522838</v>
      </c>
      <c r="Z67">
        <f t="shared" si="10"/>
        <v>1000000</v>
      </c>
      <c r="AA67" s="21">
        <f t="shared" si="12"/>
        <v>904477.3136371373</v>
      </c>
      <c r="AB67" s="21">
        <f t="shared" si="13"/>
        <v>95522.686362862703</v>
      </c>
    </row>
    <row r="68" spans="1:28" hidden="1" x14ac:dyDescent="0.3">
      <c r="A68">
        <v>70056560</v>
      </c>
      <c r="B68" t="s">
        <v>64</v>
      </c>
      <c r="C68">
        <v>23</v>
      </c>
      <c r="D68">
        <v>14</v>
      </c>
      <c r="E68">
        <v>11</v>
      </c>
      <c r="F68">
        <v>12</v>
      </c>
      <c r="G68">
        <v>14</v>
      </c>
      <c r="H68">
        <v>10</v>
      </c>
      <c r="I68">
        <v>12</v>
      </c>
      <c r="J68">
        <v>13</v>
      </c>
      <c r="K68">
        <v>10</v>
      </c>
      <c r="L68">
        <v>13</v>
      </c>
      <c r="M68">
        <v>12</v>
      </c>
      <c r="N68">
        <v>1000000</v>
      </c>
      <c r="P68">
        <f t="shared" si="11"/>
        <v>289604.17332738143</v>
      </c>
      <c r="Q68">
        <f t="shared" si="1"/>
        <v>35121.446739405925</v>
      </c>
      <c r="R68">
        <f t="shared" si="2"/>
        <v>0</v>
      </c>
      <c r="S68">
        <f t="shared" si="3"/>
        <v>35899.442492954622</v>
      </c>
      <c r="T68">
        <f t="shared" si="4"/>
        <v>107663.61884371736</v>
      </c>
      <c r="U68">
        <f t="shared" si="5"/>
        <v>0</v>
      </c>
      <c r="V68">
        <f t="shared" si="6"/>
        <v>39007.806504685992</v>
      </c>
      <c r="W68">
        <f t="shared" si="7"/>
        <v>27436.412677766315</v>
      </c>
      <c r="X68">
        <f t="shared" si="8"/>
        <v>0</v>
      </c>
      <c r="Y68">
        <f t="shared" si="9"/>
        <v>557605.33924934</v>
      </c>
      <c r="Z68">
        <f t="shared" si="10"/>
        <v>1000000</v>
      </c>
      <c r="AA68" s="21">
        <f t="shared" si="12"/>
        <v>1092338.2398352516</v>
      </c>
      <c r="AB68" s="21">
        <f t="shared" si="13"/>
        <v>-92338.239835251588</v>
      </c>
    </row>
    <row r="69" spans="1:28" hidden="1" x14ac:dyDescent="0.3">
      <c r="A69">
        <v>70056719</v>
      </c>
      <c r="B69" t="s">
        <v>65</v>
      </c>
      <c r="C69">
        <v>22</v>
      </c>
      <c r="D69">
        <v>9</v>
      </c>
      <c r="E69">
        <v>13</v>
      </c>
      <c r="F69">
        <v>10</v>
      </c>
      <c r="G69">
        <v>12</v>
      </c>
      <c r="H69">
        <v>9</v>
      </c>
      <c r="I69">
        <v>8</v>
      </c>
      <c r="J69">
        <v>10</v>
      </c>
      <c r="K69">
        <v>12</v>
      </c>
      <c r="L69">
        <v>10</v>
      </c>
      <c r="M69">
        <v>11</v>
      </c>
      <c r="N69">
        <v>1000000</v>
      </c>
      <c r="P69">
        <f t="shared" si="11"/>
        <v>186174.11142474521</v>
      </c>
      <c r="Q69">
        <f t="shared" ref="Q69:Q132" si="14">E69*E$1</f>
        <v>41507.164328388819</v>
      </c>
      <c r="R69">
        <f t="shared" ref="R69:R132" si="15">F69*F$1</f>
        <v>0</v>
      </c>
      <c r="S69">
        <f t="shared" ref="S69:S132" si="16">G69*G$1</f>
        <v>30770.950708246819</v>
      </c>
      <c r="T69">
        <f t="shared" ref="T69:T132" si="17">H69*H$1</f>
        <v>96897.256959345628</v>
      </c>
      <c r="U69">
        <f t="shared" ref="U69:U132" si="18">I69*I$1</f>
        <v>0</v>
      </c>
      <c r="V69">
        <f t="shared" ref="V69:V132" si="19">J69*J$1</f>
        <v>30006.005003604609</v>
      </c>
      <c r="W69">
        <f t="shared" ref="W69:W132" si="20">K69*K$1</f>
        <v>32923.695213319581</v>
      </c>
      <c r="X69">
        <f t="shared" ref="X69:X132" si="21">L69*L$1</f>
        <v>0</v>
      </c>
      <c r="Y69">
        <f t="shared" ref="Y69:Y132" si="22">M69*M$1</f>
        <v>511138.22764522838</v>
      </c>
      <c r="Z69">
        <f t="shared" ref="Z69:Z132" si="23">N69</f>
        <v>1000000</v>
      </c>
      <c r="AA69" s="21">
        <f t="shared" si="12"/>
        <v>929417.41128287907</v>
      </c>
      <c r="AB69" s="21">
        <f t="shared" si="13"/>
        <v>70582.588717120932</v>
      </c>
    </row>
    <row r="70" spans="1:28" hidden="1" x14ac:dyDescent="0.3">
      <c r="A70">
        <v>70056729</v>
      </c>
      <c r="B70" t="s">
        <v>66</v>
      </c>
      <c r="C70">
        <v>25</v>
      </c>
      <c r="D70">
        <v>11</v>
      </c>
      <c r="E70">
        <v>10</v>
      </c>
      <c r="F70">
        <v>8</v>
      </c>
      <c r="G70">
        <v>11</v>
      </c>
      <c r="H70">
        <v>9</v>
      </c>
      <c r="I70">
        <v>11</v>
      </c>
      <c r="J70">
        <v>5</v>
      </c>
      <c r="K70">
        <v>10</v>
      </c>
      <c r="L70">
        <v>11</v>
      </c>
      <c r="M70">
        <v>12</v>
      </c>
      <c r="N70">
        <v>1000000</v>
      </c>
      <c r="P70">
        <f t="shared" ref="P70:P133" si="24">D70*D$1</f>
        <v>227546.1361857997</v>
      </c>
      <c r="Q70">
        <f t="shared" si="14"/>
        <v>31928.587944914474</v>
      </c>
      <c r="R70">
        <f t="shared" si="15"/>
        <v>0</v>
      </c>
      <c r="S70">
        <f t="shared" si="16"/>
        <v>28206.704815892917</v>
      </c>
      <c r="T70">
        <f t="shared" si="17"/>
        <v>96897.256959345628</v>
      </c>
      <c r="U70">
        <f t="shared" si="18"/>
        <v>0</v>
      </c>
      <c r="V70">
        <f t="shared" si="19"/>
        <v>15003.002501802304</v>
      </c>
      <c r="W70">
        <f t="shared" si="20"/>
        <v>27436.412677766315</v>
      </c>
      <c r="X70">
        <f t="shared" si="21"/>
        <v>0</v>
      </c>
      <c r="Y70">
        <f t="shared" si="22"/>
        <v>557605.33924934</v>
      </c>
      <c r="Z70">
        <f t="shared" si="23"/>
        <v>1000000</v>
      </c>
      <c r="AA70" s="21">
        <f t="shared" ref="AA70:AA133" si="25">SUM(P70:Y70)</f>
        <v>984623.44033486128</v>
      </c>
      <c r="AB70" s="21">
        <f t="shared" ref="AB70:AB133" si="26">Z70-AA70</f>
        <v>15376.559665138717</v>
      </c>
    </row>
    <row r="71" spans="1:28" hidden="1" x14ac:dyDescent="0.3">
      <c r="A71">
        <v>70056874</v>
      </c>
      <c r="B71" t="s">
        <v>67</v>
      </c>
      <c r="C71">
        <v>26</v>
      </c>
      <c r="D71">
        <v>10</v>
      </c>
      <c r="E71">
        <v>14</v>
      </c>
      <c r="F71">
        <v>15</v>
      </c>
      <c r="G71">
        <v>9</v>
      </c>
      <c r="H71">
        <v>10</v>
      </c>
      <c r="I71">
        <v>13</v>
      </c>
      <c r="J71">
        <v>10</v>
      </c>
      <c r="K71">
        <v>12</v>
      </c>
      <c r="L71">
        <v>10</v>
      </c>
      <c r="M71">
        <v>12</v>
      </c>
      <c r="N71">
        <v>1000000</v>
      </c>
      <c r="P71">
        <f t="shared" si="24"/>
        <v>206860.12380527245</v>
      </c>
      <c r="Q71">
        <f t="shared" si="14"/>
        <v>44700.023122880266</v>
      </c>
      <c r="R71">
        <f t="shared" si="15"/>
        <v>0</v>
      </c>
      <c r="S71">
        <f t="shared" si="16"/>
        <v>23078.213031185114</v>
      </c>
      <c r="T71">
        <f t="shared" si="17"/>
        <v>107663.61884371736</v>
      </c>
      <c r="U71">
        <f t="shared" si="18"/>
        <v>0</v>
      </c>
      <c r="V71">
        <f t="shared" si="19"/>
        <v>30006.005003604609</v>
      </c>
      <c r="W71">
        <f t="shared" si="20"/>
        <v>32923.695213319581</v>
      </c>
      <c r="X71">
        <f t="shared" si="21"/>
        <v>0</v>
      </c>
      <c r="Y71">
        <f t="shared" si="22"/>
        <v>557605.33924934</v>
      </c>
      <c r="Z71">
        <f t="shared" si="23"/>
        <v>1000000</v>
      </c>
      <c r="AA71" s="21">
        <f t="shared" si="25"/>
        <v>1002837.0182693193</v>
      </c>
      <c r="AB71" s="21">
        <f t="shared" si="26"/>
        <v>-2837.0182693193201</v>
      </c>
    </row>
    <row r="72" spans="1:28" hidden="1" x14ac:dyDescent="0.3">
      <c r="A72">
        <v>70057322</v>
      </c>
      <c r="B72" t="s">
        <v>68</v>
      </c>
      <c r="C72">
        <v>25</v>
      </c>
      <c r="D72">
        <v>11</v>
      </c>
      <c r="E72">
        <v>8</v>
      </c>
      <c r="F72">
        <v>12</v>
      </c>
      <c r="G72">
        <v>9</v>
      </c>
      <c r="H72">
        <v>8</v>
      </c>
      <c r="I72">
        <v>10</v>
      </c>
      <c r="J72">
        <v>10</v>
      </c>
      <c r="K72">
        <v>12</v>
      </c>
      <c r="L72">
        <v>10</v>
      </c>
      <c r="M72">
        <v>10</v>
      </c>
      <c r="N72">
        <v>1000000</v>
      </c>
      <c r="P72">
        <f t="shared" si="24"/>
        <v>227546.1361857997</v>
      </c>
      <c r="Q72">
        <f t="shared" si="14"/>
        <v>25542.87035593158</v>
      </c>
      <c r="R72">
        <f t="shared" si="15"/>
        <v>0</v>
      </c>
      <c r="S72">
        <f t="shared" si="16"/>
        <v>23078.213031185114</v>
      </c>
      <c r="T72">
        <f t="shared" si="17"/>
        <v>86130.895074973887</v>
      </c>
      <c r="U72">
        <f t="shared" si="18"/>
        <v>0</v>
      </c>
      <c r="V72">
        <f t="shared" si="19"/>
        <v>30006.005003604609</v>
      </c>
      <c r="W72">
        <f t="shared" si="20"/>
        <v>32923.695213319581</v>
      </c>
      <c r="X72">
        <f t="shared" si="21"/>
        <v>0</v>
      </c>
      <c r="Y72">
        <f t="shared" si="22"/>
        <v>464671.11604111671</v>
      </c>
      <c r="Z72">
        <f t="shared" si="23"/>
        <v>1000000</v>
      </c>
      <c r="AA72" s="21">
        <f t="shared" si="25"/>
        <v>889898.93090593116</v>
      </c>
      <c r="AB72" s="21">
        <f t="shared" si="26"/>
        <v>110101.06909406884</v>
      </c>
    </row>
    <row r="73" spans="1:28" hidden="1" x14ac:dyDescent="0.3">
      <c r="A73">
        <v>70057965</v>
      </c>
      <c r="B73" t="s">
        <v>69</v>
      </c>
      <c r="C73">
        <v>21</v>
      </c>
      <c r="D73">
        <v>7</v>
      </c>
      <c r="E73">
        <v>12</v>
      </c>
      <c r="F73">
        <v>14</v>
      </c>
      <c r="G73">
        <v>10</v>
      </c>
      <c r="H73">
        <v>7</v>
      </c>
      <c r="I73">
        <v>4</v>
      </c>
      <c r="J73">
        <v>11</v>
      </c>
      <c r="K73">
        <v>12</v>
      </c>
      <c r="L73">
        <v>11</v>
      </c>
      <c r="M73">
        <v>10</v>
      </c>
      <c r="N73">
        <v>1000000</v>
      </c>
      <c r="P73">
        <f t="shared" si="24"/>
        <v>144802.08666369072</v>
      </c>
      <c r="Q73">
        <f t="shared" si="14"/>
        <v>38314.305533897372</v>
      </c>
      <c r="R73">
        <f t="shared" si="15"/>
        <v>0</v>
      </c>
      <c r="S73">
        <f t="shared" si="16"/>
        <v>25642.458923539016</v>
      </c>
      <c r="T73">
        <f t="shared" si="17"/>
        <v>75364.533190602146</v>
      </c>
      <c r="U73">
        <f t="shared" si="18"/>
        <v>0</v>
      </c>
      <c r="V73">
        <f t="shared" si="19"/>
        <v>33006.605503965067</v>
      </c>
      <c r="W73">
        <f t="shared" si="20"/>
        <v>32923.695213319581</v>
      </c>
      <c r="X73">
        <f t="shared" si="21"/>
        <v>0</v>
      </c>
      <c r="Y73">
        <f t="shared" si="22"/>
        <v>464671.11604111671</v>
      </c>
      <c r="Z73">
        <f t="shared" si="23"/>
        <v>1000000</v>
      </c>
      <c r="AA73" s="21">
        <f t="shared" si="25"/>
        <v>814724.80107013055</v>
      </c>
      <c r="AB73" s="21">
        <f t="shared" si="26"/>
        <v>185275.19892986945</v>
      </c>
    </row>
    <row r="74" spans="1:28" hidden="1" x14ac:dyDescent="0.3">
      <c r="A74">
        <v>70058740</v>
      </c>
      <c r="B74" t="s">
        <v>70</v>
      </c>
      <c r="C74">
        <v>23</v>
      </c>
      <c r="D74">
        <v>13</v>
      </c>
      <c r="E74">
        <v>11</v>
      </c>
      <c r="F74">
        <v>8</v>
      </c>
      <c r="G74">
        <v>12</v>
      </c>
      <c r="H74">
        <v>12</v>
      </c>
      <c r="I74">
        <v>10</v>
      </c>
      <c r="J74">
        <v>10</v>
      </c>
      <c r="K74">
        <v>11</v>
      </c>
      <c r="L74">
        <v>10</v>
      </c>
      <c r="M74">
        <v>11</v>
      </c>
      <c r="N74">
        <v>1000000</v>
      </c>
      <c r="P74">
        <f t="shared" si="24"/>
        <v>268918.16094685416</v>
      </c>
      <c r="Q74">
        <f t="shared" si="14"/>
        <v>35121.446739405925</v>
      </c>
      <c r="R74">
        <f t="shared" si="15"/>
        <v>0</v>
      </c>
      <c r="S74">
        <f t="shared" si="16"/>
        <v>30770.950708246819</v>
      </c>
      <c r="T74">
        <f t="shared" si="17"/>
        <v>129196.34261246084</v>
      </c>
      <c r="U74">
        <f t="shared" si="18"/>
        <v>0</v>
      </c>
      <c r="V74">
        <f t="shared" si="19"/>
        <v>30006.005003604609</v>
      </c>
      <c r="W74">
        <f t="shared" si="20"/>
        <v>30180.053945542946</v>
      </c>
      <c r="X74">
        <f t="shared" si="21"/>
        <v>0</v>
      </c>
      <c r="Y74">
        <f t="shared" si="22"/>
        <v>511138.22764522838</v>
      </c>
      <c r="Z74">
        <f t="shared" si="23"/>
        <v>1000000</v>
      </c>
      <c r="AA74" s="21">
        <f t="shared" si="25"/>
        <v>1035331.1876013437</v>
      </c>
      <c r="AB74" s="21">
        <f t="shared" si="26"/>
        <v>-35331.187601343729</v>
      </c>
    </row>
    <row r="75" spans="1:28" hidden="1" x14ac:dyDescent="0.3">
      <c r="A75">
        <v>70058759</v>
      </c>
      <c r="B75" t="s">
        <v>71</v>
      </c>
      <c r="C75">
        <v>26</v>
      </c>
      <c r="D75">
        <v>9</v>
      </c>
      <c r="E75">
        <v>9</v>
      </c>
      <c r="F75">
        <v>10</v>
      </c>
      <c r="G75">
        <v>14</v>
      </c>
      <c r="H75">
        <v>8</v>
      </c>
      <c r="I75">
        <v>12</v>
      </c>
      <c r="J75">
        <v>14</v>
      </c>
      <c r="K75">
        <v>13</v>
      </c>
      <c r="L75">
        <v>12</v>
      </c>
      <c r="M75">
        <v>10</v>
      </c>
      <c r="N75">
        <v>1000000</v>
      </c>
      <c r="P75">
        <f t="shared" si="24"/>
        <v>186174.11142474521</v>
      </c>
      <c r="Q75">
        <f t="shared" si="14"/>
        <v>28735.729150423027</v>
      </c>
      <c r="R75">
        <f t="shared" si="15"/>
        <v>0</v>
      </c>
      <c r="S75">
        <f t="shared" si="16"/>
        <v>35899.442492954622</v>
      </c>
      <c r="T75">
        <f t="shared" si="17"/>
        <v>86130.895074973887</v>
      </c>
      <c r="U75">
        <f t="shared" si="18"/>
        <v>0</v>
      </c>
      <c r="V75">
        <f t="shared" si="19"/>
        <v>42008.407005046451</v>
      </c>
      <c r="W75">
        <f t="shared" si="20"/>
        <v>35667.336481096208</v>
      </c>
      <c r="X75">
        <f t="shared" si="21"/>
        <v>0</v>
      </c>
      <c r="Y75">
        <f t="shared" si="22"/>
        <v>464671.11604111671</v>
      </c>
      <c r="Z75">
        <f t="shared" si="23"/>
        <v>1000000</v>
      </c>
      <c r="AA75" s="21">
        <f t="shared" si="25"/>
        <v>879287.03767035611</v>
      </c>
      <c r="AB75" s="21">
        <f t="shared" si="26"/>
        <v>120712.96232964389</v>
      </c>
    </row>
    <row r="76" spans="1:28" x14ac:dyDescent="0.3">
      <c r="A76">
        <v>70062993</v>
      </c>
      <c r="B76" t="s">
        <v>72</v>
      </c>
      <c r="C76">
        <v>21</v>
      </c>
      <c r="D76">
        <v>12</v>
      </c>
      <c r="E76">
        <v>11</v>
      </c>
      <c r="F76">
        <v>12</v>
      </c>
      <c r="G76">
        <v>10</v>
      </c>
      <c r="H76">
        <v>10</v>
      </c>
      <c r="I76">
        <v>13</v>
      </c>
      <c r="J76">
        <v>12</v>
      </c>
      <c r="K76">
        <v>11</v>
      </c>
      <c r="L76">
        <v>10</v>
      </c>
      <c r="M76">
        <v>13</v>
      </c>
      <c r="N76">
        <v>1000000</v>
      </c>
      <c r="P76">
        <f t="shared" si="24"/>
        <v>248232.14856632694</v>
      </c>
      <c r="Q76">
        <f t="shared" si="14"/>
        <v>35121.446739405925</v>
      </c>
      <c r="R76">
        <f t="shared" si="15"/>
        <v>0</v>
      </c>
      <c r="S76">
        <f t="shared" si="16"/>
        <v>25642.458923539016</v>
      </c>
      <c r="T76">
        <f t="shared" si="17"/>
        <v>107663.61884371736</v>
      </c>
      <c r="U76">
        <f t="shared" si="18"/>
        <v>0</v>
      </c>
      <c r="V76">
        <f t="shared" si="19"/>
        <v>36007.206004325533</v>
      </c>
      <c r="W76">
        <f t="shared" si="20"/>
        <v>30180.053945542946</v>
      </c>
      <c r="X76">
        <f t="shared" si="21"/>
        <v>0</v>
      </c>
      <c r="Y76">
        <f t="shared" si="22"/>
        <v>604072.45085345174</v>
      </c>
      <c r="Z76">
        <f t="shared" si="23"/>
        <v>1000000</v>
      </c>
      <c r="AA76" s="21">
        <f t="shared" si="25"/>
        <v>1086919.3838763095</v>
      </c>
      <c r="AB76" s="21">
        <f t="shared" si="26"/>
        <v>-86919.383876309497</v>
      </c>
    </row>
    <row r="77" spans="1:28" hidden="1" x14ac:dyDescent="0.3">
      <c r="A77">
        <v>70063128</v>
      </c>
      <c r="B77" t="s">
        <v>73</v>
      </c>
      <c r="C77">
        <v>21</v>
      </c>
      <c r="D77">
        <v>10</v>
      </c>
      <c r="E77">
        <v>11</v>
      </c>
      <c r="F77">
        <v>14</v>
      </c>
      <c r="G77">
        <v>10</v>
      </c>
      <c r="H77">
        <v>8</v>
      </c>
      <c r="I77">
        <v>12</v>
      </c>
      <c r="J77">
        <v>13</v>
      </c>
      <c r="K77">
        <v>13</v>
      </c>
      <c r="L77">
        <v>12</v>
      </c>
      <c r="M77">
        <v>12</v>
      </c>
      <c r="N77">
        <v>1000000</v>
      </c>
      <c r="P77">
        <f t="shared" si="24"/>
        <v>206860.12380527245</v>
      </c>
      <c r="Q77">
        <f t="shared" si="14"/>
        <v>35121.446739405925</v>
      </c>
      <c r="R77">
        <f t="shared" si="15"/>
        <v>0</v>
      </c>
      <c r="S77">
        <f t="shared" si="16"/>
        <v>25642.458923539016</v>
      </c>
      <c r="T77">
        <f t="shared" si="17"/>
        <v>86130.895074973887</v>
      </c>
      <c r="U77">
        <f t="shared" si="18"/>
        <v>0</v>
      </c>
      <c r="V77">
        <f t="shared" si="19"/>
        <v>39007.806504685992</v>
      </c>
      <c r="W77">
        <f t="shared" si="20"/>
        <v>35667.336481096208</v>
      </c>
      <c r="X77">
        <f t="shared" si="21"/>
        <v>0</v>
      </c>
      <c r="Y77">
        <f t="shared" si="22"/>
        <v>557605.33924934</v>
      </c>
      <c r="Z77">
        <f t="shared" si="23"/>
        <v>1000000</v>
      </c>
      <c r="AA77" s="21">
        <f t="shared" si="25"/>
        <v>986035.40677831345</v>
      </c>
      <c r="AB77" s="21">
        <f t="shared" si="26"/>
        <v>13964.593221686548</v>
      </c>
    </row>
    <row r="78" spans="1:28" hidden="1" x14ac:dyDescent="0.3">
      <c r="A78">
        <v>70063141</v>
      </c>
      <c r="B78" t="s">
        <v>74</v>
      </c>
      <c r="C78">
        <v>22</v>
      </c>
      <c r="D78">
        <v>12</v>
      </c>
      <c r="E78">
        <v>12</v>
      </c>
      <c r="F78">
        <v>13</v>
      </c>
      <c r="G78">
        <v>11</v>
      </c>
      <c r="H78">
        <v>13</v>
      </c>
      <c r="I78">
        <v>15</v>
      </c>
      <c r="J78">
        <v>14</v>
      </c>
      <c r="K78">
        <v>12</v>
      </c>
      <c r="L78">
        <v>13</v>
      </c>
      <c r="M78">
        <v>10</v>
      </c>
      <c r="N78">
        <v>1000000</v>
      </c>
      <c r="P78">
        <f t="shared" si="24"/>
        <v>248232.14856632694</v>
      </c>
      <c r="Q78">
        <f t="shared" si="14"/>
        <v>38314.305533897372</v>
      </c>
      <c r="R78">
        <f t="shared" si="15"/>
        <v>0</v>
      </c>
      <c r="S78">
        <f t="shared" si="16"/>
        <v>28206.704815892917</v>
      </c>
      <c r="T78">
        <f t="shared" si="17"/>
        <v>139962.70449683256</v>
      </c>
      <c r="U78">
        <f t="shared" si="18"/>
        <v>0</v>
      </c>
      <c r="V78">
        <f t="shared" si="19"/>
        <v>42008.407005046451</v>
      </c>
      <c r="W78">
        <f t="shared" si="20"/>
        <v>32923.695213319581</v>
      </c>
      <c r="X78">
        <f t="shared" si="21"/>
        <v>0</v>
      </c>
      <c r="Y78">
        <f t="shared" si="22"/>
        <v>464671.11604111671</v>
      </c>
      <c r="Z78">
        <f t="shared" si="23"/>
        <v>1000000</v>
      </c>
      <c r="AA78" s="21">
        <f t="shared" si="25"/>
        <v>994319.0816724326</v>
      </c>
      <c r="AB78" s="21">
        <f t="shared" si="26"/>
        <v>5680.9183275674004</v>
      </c>
    </row>
    <row r="79" spans="1:28" hidden="1" x14ac:dyDescent="0.3">
      <c r="A79">
        <v>70063195</v>
      </c>
      <c r="B79" t="s">
        <v>75</v>
      </c>
      <c r="C79">
        <v>20</v>
      </c>
      <c r="D79">
        <v>11</v>
      </c>
      <c r="E79">
        <v>9</v>
      </c>
      <c r="F79">
        <v>7</v>
      </c>
      <c r="G79">
        <v>4</v>
      </c>
      <c r="H79">
        <v>8</v>
      </c>
      <c r="I79">
        <v>9</v>
      </c>
      <c r="J79">
        <v>10</v>
      </c>
      <c r="K79">
        <v>9</v>
      </c>
      <c r="L79">
        <v>10</v>
      </c>
      <c r="M79">
        <v>10</v>
      </c>
      <c r="N79">
        <v>1000000</v>
      </c>
      <c r="P79">
        <f t="shared" si="24"/>
        <v>227546.1361857997</v>
      </c>
      <c r="Q79">
        <f t="shared" si="14"/>
        <v>28735.729150423027</v>
      </c>
      <c r="R79">
        <f t="shared" si="15"/>
        <v>0</v>
      </c>
      <c r="S79">
        <f t="shared" si="16"/>
        <v>10256.983569415606</v>
      </c>
      <c r="T79">
        <f t="shared" si="17"/>
        <v>86130.895074973887</v>
      </c>
      <c r="U79">
        <f t="shared" si="18"/>
        <v>0</v>
      </c>
      <c r="V79">
        <f t="shared" si="19"/>
        <v>30006.005003604609</v>
      </c>
      <c r="W79">
        <f t="shared" si="20"/>
        <v>24692.771409989684</v>
      </c>
      <c r="X79">
        <f t="shared" si="21"/>
        <v>0</v>
      </c>
      <c r="Y79">
        <f t="shared" si="22"/>
        <v>464671.11604111671</v>
      </c>
      <c r="Z79">
        <f t="shared" si="23"/>
        <v>1000000</v>
      </c>
      <c r="AA79" s="21">
        <f t="shared" si="25"/>
        <v>872039.63643532316</v>
      </c>
      <c r="AB79" s="21">
        <f t="shared" si="26"/>
        <v>127960.36356467684</v>
      </c>
    </row>
    <row r="80" spans="1:28" hidden="1" x14ac:dyDescent="0.3">
      <c r="A80">
        <v>70063197</v>
      </c>
      <c r="B80" t="s">
        <v>76</v>
      </c>
      <c r="C80">
        <v>21</v>
      </c>
      <c r="D80">
        <v>11</v>
      </c>
      <c r="E80">
        <v>9</v>
      </c>
      <c r="F80">
        <v>14</v>
      </c>
      <c r="G80">
        <v>9</v>
      </c>
      <c r="H80">
        <v>12</v>
      </c>
      <c r="I80">
        <v>9</v>
      </c>
      <c r="J80">
        <v>12</v>
      </c>
      <c r="K80">
        <v>12</v>
      </c>
      <c r="L80">
        <v>11</v>
      </c>
      <c r="M80">
        <v>10</v>
      </c>
      <c r="N80">
        <v>1000000</v>
      </c>
      <c r="P80">
        <f t="shared" si="24"/>
        <v>227546.1361857997</v>
      </c>
      <c r="Q80">
        <f t="shared" si="14"/>
        <v>28735.729150423027</v>
      </c>
      <c r="R80">
        <f t="shared" si="15"/>
        <v>0</v>
      </c>
      <c r="S80">
        <f t="shared" si="16"/>
        <v>23078.213031185114</v>
      </c>
      <c r="T80">
        <f t="shared" si="17"/>
        <v>129196.34261246084</v>
      </c>
      <c r="U80">
        <f t="shared" si="18"/>
        <v>0</v>
      </c>
      <c r="V80">
        <f t="shared" si="19"/>
        <v>36007.206004325533</v>
      </c>
      <c r="W80">
        <f t="shared" si="20"/>
        <v>32923.695213319581</v>
      </c>
      <c r="X80">
        <f t="shared" si="21"/>
        <v>0</v>
      </c>
      <c r="Y80">
        <f t="shared" si="22"/>
        <v>464671.11604111671</v>
      </c>
      <c r="Z80">
        <f t="shared" si="23"/>
        <v>1000000</v>
      </c>
      <c r="AA80" s="21">
        <f t="shared" si="25"/>
        <v>942158.43823863054</v>
      </c>
      <c r="AB80" s="21">
        <f t="shared" si="26"/>
        <v>57841.561761369463</v>
      </c>
    </row>
    <row r="81" spans="1:28" hidden="1" x14ac:dyDescent="0.3">
      <c r="A81">
        <v>70063544</v>
      </c>
      <c r="B81" t="s">
        <v>77</v>
      </c>
      <c r="C81">
        <v>21</v>
      </c>
      <c r="D81">
        <v>11</v>
      </c>
      <c r="E81">
        <v>11</v>
      </c>
      <c r="F81">
        <v>11</v>
      </c>
      <c r="G81">
        <v>5</v>
      </c>
      <c r="H81">
        <v>6</v>
      </c>
      <c r="I81">
        <v>13</v>
      </c>
      <c r="J81">
        <v>15</v>
      </c>
      <c r="K81">
        <v>10</v>
      </c>
      <c r="L81">
        <v>14</v>
      </c>
      <c r="M81">
        <v>11</v>
      </c>
      <c r="N81">
        <v>1000000</v>
      </c>
      <c r="P81">
        <f t="shared" si="24"/>
        <v>227546.1361857997</v>
      </c>
      <c r="Q81">
        <f t="shared" si="14"/>
        <v>35121.446739405925</v>
      </c>
      <c r="R81">
        <f t="shared" si="15"/>
        <v>0</v>
      </c>
      <c r="S81">
        <f t="shared" si="16"/>
        <v>12821.229461769508</v>
      </c>
      <c r="T81">
        <f t="shared" si="17"/>
        <v>64598.171306230419</v>
      </c>
      <c r="U81">
        <f t="shared" si="18"/>
        <v>0</v>
      </c>
      <c r="V81">
        <f t="shared" si="19"/>
        <v>45009.007505406917</v>
      </c>
      <c r="W81">
        <f t="shared" si="20"/>
        <v>27436.412677766315</v>
      </c>
      <c r="X81">
        <f t="shared" si="21"/>
        <v>0</v>
      </c>
      <c r="Y81">
        <f t="shared" si="22"/>
        <v>511138.22764522838</v>
      </c>
      <c r="Z81">
        <f t="shared" si="23"/>
        <v>1000000</v>
      </c>
      <c r="AA81" s="21">
        <f t="shared" si="25"/>
        <v>923670.63152160717</v>
      </c>
      <c r="AB81" s="21">
        <f t="shared" si="26"/>
        <v>76329.368478392833</v>
      </c>
    </row>
    <row r="82" spans="1:28" x14ac:dyDescent="0.3">
      <c r="A82">
        <v>70065895</v>
      </c>
      <c r="B82" t="s">
        <v>78</v>
      </c>
      <c r="C82">
        <v>20</v>
      </c>
      <c r="D82">
        <v>10</v>
      </c>
      <c r="E82">
        <v>10</v>
      </c>
      <c r="F82">
        <v>8</v>
      </c>
      <c r="G82">
        <v>12</v>
      </c>
      <c r="H82">
        <v>11</v>
      </c>
      <c r="I82">
        <v>7</v>
      </c>
      <c r="J82">
        <v>11</v>
      </c>
      <c r="K82">
        <v>8</v>
      </c>
      <c r="L82">
        <v>8</v>
      </c>
      <c r="M82">
        <v>12</v>
      </c>
      <c r="N82">
        <v>1000000</v>
      </c>
      <c r="P82">
        <f t="shared" si="24"/>
        <v>206860.12380527245</v>
      </c>
      <c r="Q82">
        <f t="shared" si="14"/>
        <v>31928.587944914474</v>
      </c>
      <c r="R82">
        <f t="shared" si="15"/>
        <v>0</v>
      </c>
      <c r="S82">
        <f t="shared" si="16"/>
        <v>30770.950708246819</v>
      </c>
      <c r="T82">
        <f t="shared" si="17"/>
        <v>118429.9807280891</v>
      </c>
      <c r="U82">
        <f t="shared" si="18"/>
        <v>0</v>
      </c>
      <c r="V82">
        <f t="shared" si="19"/>
        <v>33006.605503965067</v>
      </c>
      <c r="W82">
        <f t="shared" si="20"/>
        <v>21949.130142213053</v>
      </c>
      <c r="X82">
        <f t="shared" si="21"/>
        <v>0</v>
      </c>
      <c r="Y82">
        <f t="shared" si="22"/>
        <v>557605.33924934</v>
      </c>
      <c r="Z82">
        <f t="shared" si="23"/>
        <v>1000000</v>
      </c>
      <c r="AA82" s="21">
        <f t="shared" si="25"/>
        <v>1000550.718082041</v>
      </c>
      <c r="AB82" s="21">
        <f t="shared" si="26"/>
        <v>-550.71808204101399</v>
      </c>
    </row>
    <row r="83" spans="1:28" x14ac:dyDescent="0.3">
      <c r="A83">
        <v>70076279</v>
      </c>
      <c r="B83" t="s">
        <v>79</v>
      </c>
      <c r="C83">
        <v>21</v>
      </c>
      <c r="D83">
        <v>8</v>
      </c>
      <c r="E83">
        <v>12</v>
      </c>
      <c r="F83">
        <v>12</v>
      </c>
      <c r="G83">
        <v>11</v>
      </c>
      <c r="H83">
        <v>10</v>
      </c>
      <c r="I83">
        <v>9</v>
      </c>
      <c r="J83">
        <v>14</v>
      </c>
      <c r="K83">
        <v>11</v>
      </c>
      <c r="L83">
        <v>12</v>
      </c>
      <c r="M83">
        <v>13</v>
      </c>
      <c r="N83">
        <v>1000000</v>
      </c>
      <c r="P83">
        <f t="shared" si="24"/>
        <v>165488.09904421796</v>
      </c>
      <c r="Q83">
        <f t="shared" si="14"/>
        <v>38314.305533897372</v>
      </c>
      <c r="R83">
        <f t="shared" si="15"/>
        <v>0</v>
      </c>
      <c r="S83">
        <f t="shared" si="16"/>
        <v>28206.704815892917</v>
      </c>
      <c r="T83">
        <f t="shared" si="17"/>
        <v>107663.61884371736</v>
      </c>
      <c r="U83">
        <f t="shared" si="18"/>
        <v>0</v>
      </c>
      <c r="V83">
        <f t="shared" si="19"/>
        <v>42008.407005046451</v>
      </c>
      <c r="W83">
        <f t="shared" si="20"/>
        <v>30180.053945542946</v>
      </c>
      <c r="X83">
        <f t="shared" si="21"/>
        <v>0</v>
      </c>
      <c r="Y83">
        <f t="shared" si="22"/>
        <v>604072.45085345174</v>
      </c>
      <c r="Z83">
        <f t="shared" si="23"/>
        <v>1000000</v>
      </c>
      <c r="AA83" s="21">
        <f t="shared" si="25"/>
        <v>1015933.6400417667</v>
      </c>
      <c r="AB83" s="21">
        <f t="shared" si="26"/>
        <v>-15933.640041766688</v>
      </c>
    </row>
    <row r="84" spans="1:28" x14ac:dyDescent="0.3">
      <c r="A84">
        <v>70076282</v>
      </c>
      <c r="B84" t="s">
        <v>80</v>
      </c>
      <c r="C84">
        <v>21</v>
      </c>
      <c r="D84">
        <v>13</v>
      </c>
      <c r="E84">
        <v>12</v>
      </c>
      <c r="F84">
        <v>15</v>
      </c>
      <c r="G84">
        <v>12</v>
      </c>
      <c r="H84">
        <v>12</v>
      </c>
      <c r="I84">
        <v>12</v>
      </c>
      <c r="J84">
        <v>16</v>
      </c>
      <c r="K84">
        <v>14</v>
      </c>
      <c r="L84">
        <v>16</v>
      </c>
      <c r="M84">
        <v>13</v>
      </c>
      <c r="N84">
        <v>1000000</v>
      </c>
      <c r="P84">
        <f t="shared" si="24"/>
        <v>268918.16094685416</v>
      </c>
      <c r="Q84">
        <f t="shared" si="14"/>
        <v>38314.305533897372</v>
      </c>
      <c r="R84">
        <f t="shared" si="15"/>
        <v>0</v>
      </c>
      <c r="S84">
        <f t="shared" si="16"/>
        <v>30770.950708246819</v>
      </c>
      <c r="T84">
        <f t="shared" si="17"/>
        <v>129196.34261246084</v>
      </c>
      <c r="U84">
        <f t="shared" si="18"/>
        <v>0</v>
      </c>
      <c r="V84">
        <f t="shared" si="19"/>
        <v>48009.608005767375</v>
      </c>
      <c r="W84">
        <f t="shared" si="20"/>
        <v>38410.977748872843</v>
      </c>
      <c r="X84">
        <f t="shared" si="21"/>
        <v>0</v>
      </c>
      <c r="Y84">
        <f t="shared" si="22"/>
        <v>604072.45085345174</v>
      </c>
      <c r="Z84">
        <f t="shared" si="23"/>
        <v>1000000</v>
      </c>
      <c r="AA84" s="21">
        <f t="shared" si="25"/>
        <v>1157692.7964095511</v>
      </c>
      <c r="AB84" s="21">
        <f t="shared" si="26"/>
        <v>-157692.79640955105</v>
      </c>
    </row>
    <row r="85" spans="1:28" hidden="1" x14ac:dyDescent="0.3">
      <c r="A85">
        <v>70078958</v>
      </c>
      <c r="B85" t="s">
        <v>81</v>
      </c>
      <c r="C85">
        <v>23</v>
      </c>
      <c r="D85">
        <v>8</v>
      </c>
      <c r="E85">
        <v>8</v>
      </c>
      <c r="F85">
        <v>13</v>
      </c>
      <c r="G85">
        <v>5</v>
      </c>
      <c r="H85">
        <v>6</v>
      </c>
      <c r="I85">
        <v>16</v>
      </c>
      <c r="J85">
        <v>14</v>
      </c>
      <c r="K85">
        <v>12</v>
      </c>
      <c r="L85">
        <v>11</v>
      </c>
      <c r="M85">
        <v>11</v>
      </c>
      <c r="N85">
        <v>1000000</v>
      </c>
      <c r="P85">
        <f t="shared" si="24"/>
        <v>165488.09904421796</v>
      </c>
      <c r="Q85">
        <f t="shared" si="14"/>
        <v>25542.87035593158</v>
      </c>
      <c r="R85">
        <f t="shared" si="15"/>
        <v>0</v>
      </c>
      <c r="S85">
        <f t="shared" si="16"/>
        <v>12821.229461769508</v>
      </c>
      <c r="T85">
        <f t="shared" si="17"/>
        <v>64598.171306230419</v>
      </c>
      <c r="U85">
        <f t="shared" si="18"/>
        <v>0</v>
      </c>
      <c r="V85">
        <f t="shared" si="19"/>
        <v>42008.407005046451</v>
      </c>
      <c r="W85">
        <f t="shared" si="20"/>
        <v>32923.695213319581</v>
      </c>
      <c r="X85">
        <f t="shared" si="21"/>
        <v>0</v>
      </c>
      <c r="Y85">
        <f t="shared" si="22"/>
        <v>511138.22764522838</v>
      </c>
      <c r="Z85">
        <f t="shared" si="23"/>
        <v>1000000</v>
      </c>
      <c r="AA85" s="21">
        <f t="shared" si="25"/>
        <v>854520.70003174385</v>
      </c>
      <c r="AB85" s="21">
        <f t="shared" si="26"/>
        <v>145479.29996825615</v>
      </c>
    </row>
    <row r="86" spans="1:28" x14ac:dyDescent="0.3">
      <c r="A86">
        <v>70080329</v>
      </c>
      <c r="B86" t="s">
        <v>82</v>
      </c>
      <c r="C86">
        <v>20</v>
      </c>
      <c r="D86">
        <v>10</v>
      </c>
      <c r="E86">
        <v>14</v>
      </c>
      <c r="F86">
        <v>14</v>
      </c>
      <c r="G86">
        <v>12</v>
      </c>
      <c r="H86">
        <v>7</v>
      </c>
      <c r="I86">
        <v>12</v>
      </c>
      <c r="J86">
        <v>12</v>
      </c>
      <c r="K86">
        <v>14</v>
      </c>
      <c r="L86">
        <v>9</v>
      </c>
      <c r="M86">
        <v>15</v>
      </c>
      <c r="N86">
        <v>1000000</v>
      </c>
      <c r="P86">
        <f t="shared" si="24"/>
        <v>206860.12380527245</v>
      </c>
      <c r="Q86">
        <f t="shared" si="14"/>
        <v>44700.023122880266</v>
      </c>
      <c r="R86">
        <f t="shared" si="15"/>
        <v>0</v>
      </c>
      <c r="S86">
        <f t="shared" si="16"/>
        <v>30770.950708246819</v>
      </c>
      <c r="T86">
        <f t="shared" si="17"/>
        <v>75364.533190602146</v>
      </c>
      <c r="U86">
        <f t="shared" si="18"/>
        <v>0</v>
      </c>
      <c r="V86">
        <f t="shared" si="19"/>
        <v>36007.206004325533</v>
      </c>
      <c r="W86">
        <f t="shared" si="20"/>
        <v>38410.977748872843</v>
      </c>
      <c r="X86">
        <f t="shared" si="21"/>
        <v>0</v>
      </c>
      <c r="Y86">
        <f t="shared" si="22"/>
        <v>697006.67406167509</v>
      </c>
      <c r="Z86">
        <f t="shared" si="23"/>
        <v>1000000</v>
      </c>
      <c r="AA86" s="21">
        <f t="shared" si="25"/>
        <v>1129120.4886418751</v>
      </c>
      <c r="AB86" s="21">
        <f t="shared" si="26"/>
        <v>-129120.4886418751</v>
      </c>
    </row>
    <row r="87" spans="1:28" hidden="1" x14ac:dyDescent="0.3">
      <c r="A87">
        <v>70080426</v>
      </c>
      <c r="B87" t="s">
        <v>83</v>
      </c>
      <c r="C87">
        <v>23</v>
      </c>
      <c r="D87">
        <v>11</v>
      </c>
      <c r="E87">
        <v>11</v>
      </c>
      <c r="F87">
        <v>12</v>
      </c>
      <c r="G87">
        <v>13</v>
      </c>
      <c r="H87">
        <v>12</v>
      </c>
      <c r="I87">
        <v>11</v>
      </c>
      <c r="J87">
        <v>10</v>
      </c>
      <c r="K87">
        <v>13</v>
      </c>
      <c r="L87">
        <v>11</v>
      </c>
      <c r="M87">
        <v>11</v>
      </c>
      <c r="N87">
        <v>1000000</v>
      </c>
      <c r="P87">
        <f t="shared" si="24"/>
        <v>227546.1361857997</v>
      </c>
      <c r="Q87">
        <f t="shared" si="14"/>
        <v>35121.446739405925</v>
      </c>
      <c r="R87">
        <f t="shared" si="15"/>
        <v>0</v>
      </c>
      <c r="S87">
        <f t="shared" si="16"/>
        <v>33335.196600600721</v>
      </c>
      <c r="T87">
        <f t="shared" si="17"/>
        <v>129196.34261246084</v>
      </c>
      <c r="U87">
        <f t="shared" si="18"/>
        <v>0</v>
      </c>
      <c r="V87">
        <f t="shared" si="19"/>
        <v>30006.005003604609</v>
      </c>
      <c r="W87">
        <f t="shared" si="20"/>
        <v>35667.336481096208</v>
      </c>
      <c r="X87">
        <f t="shared" si="21"/>
        <v>0</v>
      </c>
      <c r="Y87">
        <f t="shared" si="22"/>
        <v>511138.22764522838</v>
      </c>
      <c r="Z87">
        <f t="shared" si="23"/>
        <v>1000000</v>
      </c>
      <c r="AA87" s="21">
        <f t="shared" si="25"/>
        <v>1002010.6912681964</v>
      </c>
      <c r="AB87" s="21">
        <f t="shared" si="26"/>
        <v>-2010.6912681964459</v>
      </c>
    </row>
    <row r="88" spans="1:28" x14ac:dyDescent="0.3">
      <c r="A88">
        <v>70085928</v>
      </c>
      <c r="B88" t="s">
        <v>84</v>
      </c>
      <c r="C88">
        <v>19</v>
      </c>
      <c r="D88">
        <v>10</v>
      </c>
      <c r="E88">
        <v>12</v>
      </c>
      <c r="F88">
        <v>17</v>
      </c>
      <c r="G88">
        <v>11</v>
      </c>
      <c r="H88">
        <v>10</v>
      </c>
      <c r="I88">
        <v>7</v>
      </c>
      <c r="J88">
        <v>10</v>
      </c>
      <c r="K88">
        <v>12</v>
      </c>
      <c r="L88">
        <v>12</v>
      </c>
      <c r="M88">
        <v>14</v>
      </c>
      <c r="N88">
        <v>1000000</v>
      </c>
      <c r="P88">
        <f t="shared" si="24"/>
        <v>206860.12380527245</v>
      </c>
      <c r="Q88">
        <f t="shared" si="14"/>
        <v>38314.305533897372</v>
      </c>
      <c r="R88">
        <f t="shared" si="15"/>
        <v>0</v>
      </c>
      <c r="S88">
        <f t="shared" si="16"/>
        <v>28206.704815892917</v>
      </c>
      <c r="T88">
        <f t="shared" si="17"/>
        <v>107663.61884371736</v>
      </c>
      <c r="U88">
        <f t="shared" si="18"/>
        <v>0</v>
      </c>
      <c r="V88">
        <f t="shared" si="19"/>
        <v>30006.005003604609</v>
      </c>
      <c r="W88">
        <f t="shared" si="20"/>
        <v>32923.695213319581</v>
      </c>
      <c r="X88">
        <f t="shared" si="21"/>
        <v>0</v>
      </c>
      <c r="Y88">
        <f t="shared" si="22"/>
        <v>650539.56245756336</v>
      </c>
      <c r="Z88">
        <f t="shared" si="23"/>
        <v>1000000</v>
      </c>
      <c r="AA88" s="21">
        <f t="shared" si="25"/>
        <v>1094514.0156732677</v>
      </c>
      <c r="AB88" s="21">
        <f t="shared" si="26"/>
        <v>-94514.015673267655</v>
      </c>
    </row>
    <row r="89" spans="1:28" x14ac:dyDescent="0.3">
      <c r="A89">
        <v>70087488</v>
      </c>
      <c r="B89" t="s">
        <v>85</v>
      </c>
      <c r="C89">
        <v>19</v>
      </c>
      <c r="D89">
        <v>10</v>
      </c>
      <c r="E89">
        <v>10</v>
      </c>
      <c r="F89">
        <v>10</v>
      </c>
      <c r="G89">
        <v>13</v>
      </c>
      <c r="H89">
        <v>10</v>
      </c>
      <c r="I89">
        <v>15</v>
      </c>
      <c r="J89">
        <v>12</v>
      </c>
      <c r="K89">
        <v>12</v>
      </c>
      <c r="L89">
        <v>11</v>
      </c>
      <c r="M89">
        <v>12</v>
      </c>
      <c r="N89">
        <v>1000000</v>
      </c>
      <c r="P89">
        <f t="shared" si="24"/>
        <v>206860.12380527245</v>
      </c>
      <c r="Q89">
        <f t="shared" si="14"/>
        <v>31928.587944914474</v>
      </c>
      <c r="R89">
        <f t="shared" si="15"/>
        <v>0</v>
      </c>
      <c r="S89">
        <f t="shared" si="16"/>
        <v>33335.196600600721</v>
      </c>
      <c r="T89">
        <f t="shared" si="17"/>
        <v>107663.61884371736</v>
      </c>
      <c r="U89">
        <f t="shared" si="18"/>
        <v>0</v>
      </c>
      <c r="V89">
        <f t="shared" si="19"/>
        <v>36007.206004325533</v>
      </c>
      <c r="W89">
        <f t="shared" si="20"/>
        <v>32923.695213319581</v>
      </c>
      <c r="X89">
        <f t="shared" si="21"/>
        <v>0</v>
      </c>
      <c r="Y89">
        <f t="shared" si="22"/>
        <v>557605.33924934</v>
      </c>
      <c r="Z89">
        <f t="shared" si="23"/>
        <v>1000000</v>
      </c>
      <c r="AA89" s="21">
        <f t="shared" si="25"/>
        <v>1006323.76766149</v>
      </c>
      <c r="AB89" s="21">
        <f t="shared" si="26"/>
        <v>-6323.767661490012</v>
      </c>
    </row>
    <row r="90" spans="1:28" hidden="1" x14ac:dyDescent="0.3">
      <c r="A90">
        <v>70088292</v>
      </c>
      <c r="B90" t="s">
        <v>86</v>
      </c>
      <c r="C90">
        <v>23</v>
      </c>
      <c r="D90">
        <v>13</v>
      </c>
      <c r="E90">
        <v>11</v>
      </c>
      <c r="F90">
        <v>12</v>
      </c>
      <c r="G90">
        <v>10</v>
      </c>
      <c r="H90">
        <v>10</v>
      </c>
      <c r="I90">
        <v>16</v>
      </c>
      <c r="J90">
        <v>15</v>
      </c>
      <c r="K90">
        <v>9</v>
      </c>
      <c r="L90">
        <v>13</v>
      </c>
      <c r="M90">
        <v>12</v>
      </c>
      <c r="N90">
        <v>1000000</v>
      </c>
      <c r="P90">
        <f t="shared" si="24"/>
        <v>268918.16094685416</v>
      </c>
      <c r="Q90">
        <f t="shared" si="14"/>
        <v>35121.446739405925</v>
      </c>
      <c r="R90">
        <f t="shared" si="15"/>
        <v>0</v>
      </c>
      <c r="S90">
        <f t="shared" si="16"/>
        <v>25642.458923539016</v>
      </c>
      <c r="T90">
        <f t="shared" si="17"/>
        <v>107663.61884371736</v>
      </c>
      <c r="U90">
        <f t="shared" si="18"/>
        <v>0</v>
      </c>
      <c r="V90">
        <f t="shared" si="19"/>
        <v>45009.007505406917</v>
      </c>
      <c r="W90">
        <f t="shared" si="20"/>
        <v>24692.771409989684</v>
      </c>
      <c r="X90">
        <f t="shared" si="21"/>
        <v>0</v>
      </c>
      <c r="Y90">
        <f t="shared" si="22"/>
        <v>557605.33924934</v>
      </c>
      <c r="Z90">
        <f t="shared" si="23"/>
        <v>1000000</v>
      </c>
      <c r="AA90" s="21">
        <f t="shared" si="25"/>
        <v>1064652.803618253</v>
      </c>
      <c r="AB90" s="21">
        <f t="shared" si="26"/>
        <v>-64652.803618252976</v>
      </c>
    </row>
    <row r="91" spans="1:28" hidden="1" x14ac:dyDescent="0.3">
      <c r="A91">
        <v>70088391</v>
      </c>
      <c r="B91" t="s">
        <v>87</v>
      </c>
      <c r="C91">
        <v>22</v>
      </c>
      <c r="D91">
        <v>8</v>
      </c>
      <c r="E91">
        <v>7</v>
      </c>
      <c r="F91">
        <v>10</v>
      </c>
      <c r="G91">
        <v>8</v>
      </c>
      <c r="H91">
        <v>4</v>
      </c>
      <c r="I91">
        <v>12</v>
      </c>
      <c r="J91">
        <v>10</v>
      </c>
      <c r="K91">
        <v>13</v>
      </c>
      <c r="L91">
        <v>9</v>
      </c>
      <c r="M91">
        <v>12</v>
      </c>
      <c r="N91">
        <v>1000000</v>
      </c>
      <c r="P91">
        <f t="shared" si="24"/>
        <v>165488.09904421796</v>
      </c>
      <c r="Q91">
        <f t="shared" si="14"/>
        <v>22350.011561440133</v>
      </c>
      <c r="R91">
        <f t="shared" si="15"/>
        <v>0</v>
      </c>
      <c r="S91">
        <f t="shared" si="16"/>
        <v>20513.967138831213</v>
      </c>
      <c r="T91">
        <f t="shared" si="17"/>
        <v>43065.447537486943</v>
      </c>
      <c r="U91">
        <f t="shared" si="18"/>
        <v>0</v>
      </c>
      <c r="V91">
        <f t="shared" si="19"/>
        <v>30006.005003604609</v>
      </c>
      <c r="W91">
        <f t="shared" si="20"/>
        <v>35667.336481096208</v>
      </c>
      <c r="X91">
        <f t="shared" si="21"/>
        <v>0</v>
      </c>
      <c r="Y91">
        <f t="shared" si="22"/>
        <v>557605.33924934</v>
      </c>
      <c r="Z91">
        <f t="shared" si="23"/>
        <v>1000000</v>
      </c>
      <c r="AA91" s="21">
        <f t="shared" si="25"/>
        <v>874696.20601601712</v>
      </c>
      <c r="AB91" s="21">
        <f t="shared" si="26"/>
        <v>125303.79398398288</v>
      </c>
    </row>
    <row r="92" spans="1:28" hidden="1" x14ac:dyDescent="0.3">
      <c r="A92">
        <v>70089626</v>
      </c>
      <c r="B92" t="s">
        <v>88</v>
      </c>
      <c r="C92">
        <v>24</v>
      </c>
      <c r="D92">
        <v>10</v>
      </c>
      <c r="E92">
        <v>11</v>
      </c>
      <c r="F92">
        <v>11</v>
      </c>
      <c r="G92">
        <v>9</v>
      </c>
      <c r="H92">
        <v>11</v>
      </c>
      <c r="I92">
        <v>4</v>
      </c>
      <c r="J92">
        <v>9</v>
      </c>
      <c r="K92">
        <v>10</v>
      </c>
      <c r="L92">
        <v>10</v>
      </c>
      <c r="M92">
        <v>10</v>
      </c>
      <c r="N92">
        <v>1000000</v>
      </c>
      <c r="P92">
        <f t="shared" si="24"/>
        <v>206860.12380527245</v>
      </c>
      <c r="Q92">
        <f t="shared" si="14"/>
        <v>35121.446739405925</v>
      </c>
      <c r="R92">
        <f t="shared" si="15"/>
        <v>0</v>
      </c>
      <c r="S92">
        <f t="shared" si="16"/>
        <v>23078.213031185114</v>
      </c>
      <c r="T92">
        <f t="shared" si="17"/>
        <v>118429.9807280891</v>
      </c>
      <c r="U92">
        <f t="shared" si="18"/>
        <v>0</v>
      </c>
      <c r="V92">
        <f t="shared" si="19"/>
        <v>27005.40450324415</v>
      </c>
      <c r="W92">
        <f t="shared" si="20"/>
        <v>27436.412677766315</v>
      </c>
      <c r="X92">
        <f t="shared" si="21"/>
        <v>0</v>
      </c>
      <c r="Y92">
        <f t="shared" si="22"/>
        <v>464671.11604111671</v>
      </c>
      <c r="Z92">
        <f t="shared" si="23"/>
        <v>1000000</v>
      </c>
      <c r="AA92" s="21">
        <f t="shared" si="25"/>
        <v>902602.69752607972</v>
      </c>
      <c r="AB92" s="21">
        <f t="shared" si="26"/>
        <v>97397.302473920281</v>
      </c>
    </row>
    <row r="93" spans="1:28" hidden="1" x14ac:dyDescent="0.3">
      <c r="A93">
        <v>70091317</v>
      </c>
      <c r="B93" t="s">
        <v>89</v>
      </c>
      <c r="C93">
        <v>20</v>
      </c>
      <c r="D93">
        <v>10</v>
      </c>
      <c r="E93">
        <v>11</v>
      </c>
      <c r="F93">
        <v>10</v>
      </c>
      <c r="G93">
        <v>9</v>
      </c>
      <c r="H93">
        <v>9</v>
      </c>
      <c r="I93">
        <v>9</v>
      </c>
      <c r="J93">
        <v>10</v>
      </c>
      <c r="K93">
        <v>7</v>
      </c>
      <c r="L93">
        <v>7</v>
      </c>
      <c r="M93">
        <v>11</v>
      </c>
      <c r="N93">
        <v>1000000</v>
      </c>
      <c r="P93">
        <f t="shared" si="24"/>
        <v>206860.12380527245</v>
      </c>
      <c r="Q93">
        <f t="shared" si="14"/>
        <v>35121.446739405925</v>
      </c>
      <c r="R93">
        <f t="shared" si="15"/>
        <v>0</v>
      </c>
      <c r="S93">
        <f t="shared" si="16"/>
        <v>23078.213031185114</v>
      </c>
      <c r="T93">
        <f t="shared" si="17"/>
        <v>96897.256959345628</v>
      </c>
      <c r="U93">
        <f t="shared" si="18"/>
        <v>0</v>
      </c>
      <c r="V93">
        <f t="shared" si="19"/>
        <v>30006.005003604609</v>
      </c>
      <c r="W93">
        <f t="shared" si="20"/>
        <v>19205.488874436422</v>
      </c>
      <c r="X93">
        <f t="shared" si="21"/>
        <v>0</v>
      </c>
      <c r="Y93">
        <f t="shared" si="22"/>
        <v>511138.22764522838</v>
      </c>
      <c r="Z93">
        <f t="shared" si="23"/>
        <v>1000000</v>
      </c>
      <c r="AA93" s="21">
        <f t="shared" si="25"/>
        <v>922306.76205847855</v>
      </c>
      <c r="AB93" s="21">
        <f t="shared" si="26"/>
        <v>77693.237941521453</v>
      </c>
    </row>
    <row r="94" spans="1:28" hidden="1" x14ac:dyDescent="0.3">
      <c r="A94">
        <v>70092189</v>
      </c>
      <c r="B94" t="s">
        <v>90</v>
      </c>
      <c r="C94">
        <v>20</v>
      </c>
      <c r="D94">
        <v>13</v>
      </c>
      <c r="E94">
        <v>10</v>
      </c>
      <c r="F94">
        <v>8</v>
      </c>
      <c r="G94">
        <v>12</v>
      </c>
      <c r="H94">
        <v>10</v>
      </c>
      <c r="I94">
        <v>12</v>
      </c>
      <c r="J94">
        <v>11</v>
      </c>
      <c r="K94">
        <v>13</v>
      </c>
      <c r="L94">
        <v>10</v>
      </c>
      <c r="M94">
        <v>10</v>
      </c>
      <c r="N94">
        <v>1000000</v>
      </c>
      <c r="P94">
        <f t="shared" si="24"/>
        <v>268918.16094685416</v>
      </c>
      <c r="Q94">
        <f t="shared" si="14"/>
        <v>31928.587944914474</v>
      </c>
      <c r="R94">
        <f t="shared" si="15"/>
        <v>0</v>
      </c>
      <c r="S94">
        <f t="shared" si="16"/>
        <v>30770.950708246819</v>
      </c>
      <c r="T94">
        <f t="shared" si="17"/>
        <v>107663.61884371736</v>
      </c>
      <c r="U94">
        <f t="shared" si="18"/>
        <v>0</v>
      </c>
      <c r="V94">
        <f t="shared" si="19"/>
        <v>33006.605503965067</v>
      </c>
      <c r="W94">
        <f t="shared" si="20"/>
        <v>35667.336481096208</v>
      </c>
      <c r="X94">
        <f t="shared" si="21"/>
        <v>0</v>
      </c>
      <c r="Y94">
        <f t="shared" si="22"/>
        <v>464671.11604111671</v>
      </c>
      <c r="Z94">
        <f t="shared" si="23"/>
        <v>1000000</v>
      </c>
      <c r="AA94" s="21">
        <f t="shared" si="25"/>
        <v>972626.37646991084</v>
      </c>
      <c r="AB94" s="21">
        <f t="shared" si="26"/>
        <v>27373.623530089157</v>
      </c>
    </row>
    <row r="95" spans="1:28" hidden="1" x14ac:dyDescent="0.3">
      <c r="A95">
        <v>70092388</v>
      </c>
      <c r="B95" t="s">
        <v>91</v>
      </c>
      <c r="C95">
        <v>20</v>
      </c>
      <c r="D95">
        <v>10</v>
      </c>
      <c r="E95">
        <v>10</v>
      </c>
      <c r="F95">
        <v>9</v>
      </c>
      <c r="G95">
        <v>13</v>
      </c>
      <c r="H95">
        <v>10</v>
      </c>
      <c r="I95">
        <v>11</v>
      </c>
      <c r="J95">
        <v>7</v>
      </c>
      <c r="K95">
        <v>13</v>
      </c>
      <c r="L95">
        <v>9</v>
      </c>
      <c r="M95">
        <v>12</v>
      </c>
      <c r="N95">
        <v>1000000</v>
      </c>
      <c r="P95">
        <f t="shared" si="24"/>
        <v>206860.12380527245</v>
      </c>
      <c r="Q95">
        <f t="shared" si="14"/>
        <v>31928.587944914474</v>
      </c>
      <c r="R95">
        <f t="shared" si="15"/>
        <v>0</v>
      </c>
      <c r="S95">
        <f t="shared" si="16"/>
        <v>33335.196600600721</v>
      </c>
      <c r="T95">
        <f t="shared" si="17"/>
        <v>107663.61884371736</v>
      </c>
      <c r="U95">
        <f t="shared" si="18"/>
        <v>0</v>
      </c>
      <c r="V95">
        <f t="shared" si="19"/>
        <v>21004.203502523225</v>
      </c>
      <c r="W95">
        <f t="shared" si="20"/>
        <v>35667.336481096208</v>
      </c>
      <c r="X95">
        <f t="shared" si="21"/>
        <v>0</v>
      </c>
      <c r="Y95">
        <f t="shared" si="22"/>
        <v>557605.33924934</v>
      </c>
      <c r="Z95">
        <f t="shared" si="23"/>
        <v>1000000</v>
      </c>
      <c r="AA95" s="21">
        <f t="shared" si="25"/>
        <v>994064.40642746445</v>
      </c>
      <c r="AB95" s="21">
        <f t="shared" si="26"/>
        <v>5935.5935725355521</v>
      </c>
    </row>
    <row r="96" spans="1:28" hidden="1" x14ac:dyDescent="0.3">
      <c r="A96">
        <v>70093029</v>
      </c>
      <c r="B96" t="s">
        <v>92</v>
      </c>
      <c r="C96">
        <v>22</v>
      </c>
      <c r="D96">
        <v>9</v>
      </c>
      <c r="E96">
        <v>9</v>
      </c>
      <c r="F96">
        <v>12</v>
      </c>
      <c r="G96">
        <v>5</v>
      </c>
      <c r="H96">
        <v>5</v>
      </c>
      <c r="I96">
        <v>12</v>
      </c>
      <c r="J96">
        <v>12</v>
      </c>
      <c r="K96">
        <v>10</v>
      </c>
      <c r="L96">
        <v>12</v>
      </c>
      <c r="M96">
        <v>13</v>
      </c>
      <c r="N96">
        <v>1000000</v>
      </c>
      <c r="P96">
        <f t="shared" si="24"/>
        <v>186174.11142474521</v>
      </c>
      <c r="Q96">
        <f t="shared" si="14"/>
        <v>28735.729150423027</v>
      </c>
      <c r="R96">
        <f t="shared" si="15"/>
        <v>0</v>
      </c>
      <c r="S96">
        <f t="shared" si="16"/>
        <v>12821.229461769508</v>
      </c>
      <c r="T96">
        <f t="shared" si="17"/>
        <v>53831.809421858678</v>
      </c>
      <c r="U96">
        <f t="shared" si="18"/>
        <v>0</v>
      </c>
      <c r="V96">
        <f t="shared" si="19"/>
        <v>36007.206004325533</v>
      </c>
      <c r="W96">
        <f t="shared" si="20"/>
        <v>27436.412677766315</v>
      </c>
      <c r="X96">
        <f t="shared" si="21"/>
        <v>0</v>
      </c>
      <c r="Y96">
        <f t="shared" si="22"/>
        <v>604072.45085345174</v>
      </c>
      <c r="Z96">
        <f t="shared" si="23"/>
        <v>1000000</v>
      </c>
      <c r="AA96" s="21">
        <f t="shared" si="25"/>
        <v>949078.94899433991</v>
      </c>
      <c r="AB96" s="21">
        <f t="shared" si="26"/>
        <v>50921.051005660091</v>
      </c>
    </row>
    <row r="97" spans="1:28" x14ac:dyDescent="0.3">
      <c r="A97">
        <v>70093800</v>
      </c>
      <c r="B97" t="s">
        <v>93</v>
      </c>
      <c r="C97">
        <v>20</v>
      </c>
      <c r="D97">
        <v>12</v>
      </c>
      <c r="E97">
        <v>12</v>
      </c>
      <c r="F97">
        <v>17</v>
      </c>
      <c r="G97">
        <v>12</v>
      </c>
      <c r="H97">
        <v>10</v>
      </c>
      <c r="I97">
        <v>16</v>
      </c>
      <c r="J97">
        <v>14</v>
      </c>
      <c r="K97">
        <v>15</v>
      </c>
      <c r="L97">
        <v>11</v>
      </c>
      <c r="M97">
        <v>14</v>
      </c>
      <c r="N97">
        <v>1000000</v>
      </c>
      <c r="P97">
        <f t="shared" si="24"/>
        <v>248232.14856632694</v>
      </c>
      <c r="Q97">
        <f t="shared" si="14"/>
        <v>38314.305533897372</v>
      </c>
      <c r="R97">
        <f t="shared" si="15"/>
        <v>0</v>
      </c>
      <c r="S97">
        <f t="shared" si="16"/>
        <v>30770.950708246819</v>
      </c>
      <c r="T97">
        <f t="shared" si="17"/>
        <v>107663.61884371736</v>
      </c>
      <c r="U97">
        <f t="shared" si="18"/>
        <v>0</v>
      </c>
      <c r="V97">
        <f t="shared" si="19"/>
        <v>42008.407005046451</v>
      </c>
      <c r="W97">
        <f t="shared" si="20"/>
        <v>41154.619016649471</v>
      </c>
      <c r="X97">
        <f t="shared" si="21"/>
        <v>0</v>
      </c>
      <c r="Y97">
        <f t="shared" si="22"/>
        <v>650539.56245756336</v>
      </c>
      <c r="Z97">
        <f t="shared" si="23"/>
        <v>1000000</v>
      </c>
      <c r="AA97" s="21">
        <f t="shared" si="25"/>
        <v>1158683.6121314478</v>
      </c>
      <c r="AB97" s="21">
        <f t="shared" si="26"/>
        <v>-158683.61213144776</v>
      </c>
    </row>
    <row r="98" spans="1:28" hidden="1" x14ac:dyDescent="0.3">
      <c r="A98">
        <v>70093829</v>
      </c>
      <c r="B98" t="s">
        <v>94</v>
      </c>
      <c r="C98">
        <v>18</v>
      </c>
      <c r="D98">
        <v>9</v>
      </c>
      <c r="E98">
        <v>8</v>
      </c>
      <c r="F98">
        <v>8</v>
      </c>
      <c r="G98">
        <v>8</v>
      </c>
      <c r="H98">
        <v>7</v>
      </c>
      <c r="I98">
        <v>6</v>
      </c>
      <c r="J98">
        <v>8</v>
      </c>
      <c r="K98">
        <v>12</v>
      </c>
      <c r="L98">
        <v>7</v>
      </c>
      <c r="M98">
        <v>11</v>
      </c>
      <c r="N98">
        <v>1000000</v>
      </c>
      <c r="P98">
        <f t="shared" si="24"/>
        <v>186174.11142474521</v>
      </c>
      <c r="Q98">
        <f t="shared" si="14"/>
        <v>25542.87035593158</v>
      </c>
      <c r="R98">
        <f t="shared" si="15"/>
        <v>0</v>
      </c>
      <c r="S98">
        <f t="shared" si="16"/>
        <v>20513.967138831213</v>
      </c>
      <c r="T98">
        <f t="shared" si="17"/>
        <v>75364.533190602146</v>
      </c>
      <c r="U98">
        <f t="shared" si="18"/>
        <v>0</v>
      </c>
      <c r="V98">
        <f t="shared" si="19"/>
        <v>24004.804002883688</v>
      </c>
      <c r="W98">
        <f t="shared" si="20"/>
        <v>32923.695213319581</v>
      </c>
      <c r="X98">
        <f t="shared" si="21"/>
        <v>0</v>
      </c>
      <c r="Y98">
        <f t="shared" si="22"/>
        <v>511138.22764522838</v>
      </c>
      <c r="Z98">
        <f t="shared" si="23"/>
        <v>1000000</v>
      </c>
      <c r="AA98" s="21">
        <f t="shared" si="25"/>
        <v>875662.20897154172</v>
      </c>
      <c r="AB98" s="21">
        <f t="shared" si="26"/>
        <v>124337.79102845828</v>
      </c>
    </row>
    <row r="99" spans="1:28" hidden="1" x14ac:dyDescent="0.3">
      <c r="A99">
        <v>70096907</v>
      </c>
      <c r="B99" t="s">
        <v>95</v>
      </c>
      <c r="C99">
        <v>20</v>
      </c>
      <c r="D99">
        <v>12</v>
      </c>
      <c r="E99">
        <v>14</v>
      </c>
      <c r="F99">
        <v>15</v>
      </c>
      <c r="G99">
        <v>7</v>
      </c>
      <c r="H99">
        <v>8</v>
      </c>
      <c r="I99">
        <v>5</v>
      </c>
      <c r="J99">
        <v>14</v>
      </c>
      <c r="K99">
        <v>12</v>
      </c>
      <c r="L99">
        <v>11</v>
      </c>
      <c r="M99">
        <v>11</v>
      </c>
      <c r="N99">
        <v>1000000</v>
      </c>
      <c r="P99">
        <f t="shared" si="24"/>
        <v>248232.14856632694</v>
      </c>
      <c r="Q99">
        <f t="shared" si="14"/>
        <v>44700.023122880266</v>
      </c>
      <c r="R99">
        <f t="shared" si="15"/>
        <v>0</v>
      </c>
      <c r="S99">
        <f t="shared" si="16"/>
        <v>17949.721246477311</v>
      </c>
      <c r="T99">
        <f t="shared" si="17"/>
        <v>86130.895074973887</v>
      </c>
      <c r="U99">
        <f t="shared" si="18"/>
        <v>0</v>
      </c>
      <c r="V99">
        <f t="shared" si="19"/>
        <v>42008.407005046451</v>
      </c>
      <c r="W99">
        <f t="shared" si="20"/>
        <v>32923.695213319581</v>
      </c>
      <c r="X99">
        <f t="shared" si="21"/>
        <v>0</v>
      </c>
      <c r="Y99">
        <f t="shared" si="22"/>
        <v>511138.22764522838</v>
      </c>
      <c r="Z99">
        <f t="shared" si="23"/>
        <v>1000000</v>
      </c>
      <c r="AA99" s="21">
        <f t="shared" si="25"/>
        <v>983083.11787425284</v>
      </c>
      <c r="AB99" s="21">
        <f t="shared" si="26"/>
        <v>16916.882125747157</v>
      </c>
    </row>
    <row r="100" spans="1:28" hidden="1" x14ac:dyDescent="0.3">
      <c r="A100">
        <v>70097242</v>
      </c>
      <c r="B100" t="s">
        <v>96</v>
      </c>
      <c r="C100">
        <v>19</v>
      </c>
      <c r="D100">
        <v>13</v>
      </c>
      <c r="E100">
        <v>12</v>
      </c>
      <c r="F100">
        <v>7</v>
      </c>
      <c r="G100">
        <v>9</v>
      </c>
      <c r="H100">
        <v>11</v>
      </c>
      <c r="I100">
        <v>9</v>
      </c>
      <c r="J100">
        <v>12</v>
      </c>
      <c r="K100">
        <v>10</v>
      </c>
      <c r="L100">
        <v>11</v>
      </c>
      <c r="M100">
        <v>10</v>
      </c>
      <c r="N100">
        <v>1000000</v>
      </c>
      <c r="P100">
        <f t="shared" si="24"/>
        <v>268918.16094685416</v>
      </c>
      <c r="Q100">
        <f t="shared" si="14"/>
        <v>38314.305533897372</v>
      </c>
      <c r="R100">
        <f t="shared" si="15"/>
        <v>0</v>
      </c>
      <c r="S100">
        <f t="shared" si="16"/>
        <v>23078.213031185114</v>
      </c>
      <c r="T100">
        <f t="shared" si="17"/>
        <v>118429.9807280891</v>
      </c>
      <c r="U100">
        <f t="shared" si="18"/>
        <v>0</v>
      </c>
      <c r="V100">
        <f t="shared" si="19"/>
        <v>36007.206004325533</v>
      </c>
      <c r="W100">
        <f t="shared" si="20"/>
        <v>27436.412677766315</v>
      </c>
      <c r="X100">
        <f t="shared" si="21"/>
        <v>0</v>
      </c>
      <c r="Y100">
        <f t="shared" si="22"/>
        <v>464671.11604111671</v>
      </c>
      <c r="Z100">
        <f t="shared" si="23"/>
        <v>1000000</v>
      </c>
      <c r="AA100" s="21">
        <f t="shared" si="25"/>
        <v>976855.3949632342</v>
      </c>
      <c r="AB100" s="21">
        <f t="shared" si="26"/>
        <v>23144.605036765803</v>
      </c>
    </row>
    <row r="101" spans="1:28" hidden="1" x14ac:dyDescent="0.3">
      <c r="A101">
        <v>70097248</v>
      </c>
      <c r="B101" t="s">
        <v>97</v>
      </c>
      <c r="C101">
        <v>19</v>
      </c>
      <c r="D101">
        <v>10</v>
      </c>
      <c r="E101">
        <v>10</v>
      </c>
      <c r="F101">
        <v>7</v>
      </c>
      <c r="G101">
        <v>5</v>
      </c>
      <c r="H101">
        <v>11</v>
      </c>
      <c r="I101">
        <v>17</v>
      </c>
      <c r="J101">
        <v>12</v>
      </c>
      <c r="K101">
        <v>11</v>
      </c>
      <c r="L101">
        <v>12</v>
      </c>
      <c r="M101">
        <v>12</v>
      </c>
      <c r="N101">
        <v>1000000</v>
      </c>
      <c r="P101">
        <f t="shared" si="24"/>
        <v>206860.12380527245</v>
      </c>
      <c r="Q101">
        <f t="shared" si="14"/>
        <v>31928.587944914474</v>
      </c>
      <c r="R101">
        <f t="shared" si="15"/>
        <v>0</v>
      </c>
      <c r="S101">
        <f t="shared" si="16"/>
        <v>12821.229461769508</v>
      </c>
      <c r="T101">
        <f t="shared" si="17"/>
        <v>118429.9807280891</v>
      </c>
      <c r="U101">
        <f t="shared" si="18"/>
        <v>0</v>
      </c>
      <c r="V101">
        <f t="shared" si="19"/>
        <v>36007.206004325533</v>
      </c>
      <c r="W101">
        <f t="shared" si="20"/>
        <v>30180.053945542946</v>
      </c>
      <c r="X101">
        <f t="shared" si="21"/>
        <v>0</v>
      </c>
      <c r="Y101">
        <f t="shared" si="22"/>
        <v>557605.33924934</v>
      </c>
      <c r="Z101">
        <f t="shared" si="23"/>
        <v>1000000</v>
      </c>
      <c r="AA101" s="21">
        <f t="shared" si="25"/>
        <v>993832.5211392541</v>
      </c>
      <c r="AB101" s="21">
        <f t="shared" si="26"/>
        <v>6167.478860745905</v>
      </c>
    </row>
    <row r="102" spans="1:28" hidden="1" x14ac:dyDescent="0.3">
      <c r="A102">
        <v>70097285</v>
      </c>
      <c r="B102" t="s">
        <v>98</v>
      </c>
      <c r="C102">
        <v>21</v>
      </c>
      <c r="D102">
        <v>11</v>
      </c>
      <c r="E102">
        <v>9</v>
      </c>
      <c r="F102">
        <v>8</v>
      </c>
      <c r="G102">
        <v>5</v>
      </c>
      <c r="H102">
        <v>14</v>
      </c>
      <c r="I102">
        <v>9</v>
      </c>
      <c r="J102">
        <v>6</v>
      </c>
      <c r="K102">
        <v>8</v>
      </c>
      <c r="L102">
        <v>7</v>
      </c>
      <c r="M102">
        <v>10</v>
      </c>
      <c r="N102">
        <v>1000000</v>
      </c>
      <c r="P102">
        <f t="shared" si="24"/>
        <v>227546.1361857997</v>
      </c>
      <c r="Q102">
        <f t="shared" si="14"/>
        <v>28735.729150423027</v>
      </c>
      <c r="R102">
        <f t="shared" si="15"/>
        <v>0</v>
      </c>
      <c r="S102">
        <f t="shared" si="16"/>
        <v>12821.229461769508</v>
      </c>
      <c r="T102">
        <f t="shared" si="17"/>
        <v>150729.06638120429</v>
      </c>
      <c r="U102">
        <f t="shared" si="18"/>
        <v>0</v>
      </c>
      <c r="V102">
        <f t="shared" si="19"/>
        <v>18003.603002162767</v>
      </c>
      <c r="W102">
        <f t="shared" si="20"/>
        <v>21949.130142213053</v>
      </c>
      <c r="X102">
        <f t="shared" si="21"/>
        <v>0</v>
      </c>
      <c r="Y102">
        <f t="shared" si="22"/>
        <v>464671.11604111671</v>
      </c>
      <c r="Z102">
        <f t="shared" si="23"/>
        <v>1000000</v>
      </c>
      <c r="AA102" s="21">
        <f t="shared" si="25"/>
        <v>924456.01036468905</v>
      </c>
      <c r="AB102" s="21">
        <f t="shared" si="26"/>
        <v>75543.989635310951</v>
      </c>
    </row>
    <row r="103" spans="1:28" hidden="1" x14ac:dyDescent="0.3">
      <c r="A103">
        <v>70097801</v>
      </c>
      <c r="B103" t="s">
        <v>99</v>
      </c>
      <c r="C103">
        <v>19</v>
      </c>
      <c r="D103">
        <v>10</v>
      </c>
      <c r="E103">
        <v>9</v>
      </c>
      <c r="F103">
        <v>8</v>
      </c>
      <c r="G103">
        <v>11</v>
      </c>
      <c r="H103">
        <v>9</v>
      </c>
      <c r="I103">
        <v>3</v>
      </c>
      <c r="J103">
        <v>12</v>
      </c>
      <c r="K103">
        <v>10</v>
      </c>
      <c r="L103">
        <v>10</v>
      </c>
      <c r="M103">
        <v>10</v>
      </c>
      <c r="N103">
        <v>1000000</v>
      </c>
      <c r="P103">
        <f t="shared" si="24"/>
        <v>206860.12380527245</v>
      </c>
      <c r="Q103">
        <f t="shared" si="14"/>
        <v>28735.729150423027</v>
      </c>
      <c r="R103">
        <f t="shared" si="15"/>
        <v>0</v>
      </c>
      <c r="S103">
        <f t="shared" si="16"/>
        <v>28206.704815892917</v>
      </c>
      <c r="T103">
        <f t="shared" si="17"/>
        <v>96897.256959345628</v>
      </c>
      <c r="U103">
        <f t="shared" si="18"/>
        <v>0</v>
      </c>
      <c r="V103">
        <f t="shared" si="19"/>
        <v>36007.206004325533</v>
      </c>
      <c r="W103">
        <f t="shared" si="20"/>
        <v>27436.412677766315</v>
      </c>
      <c r="X103">
        <f t="shared" si="21"/>
        <v>0</v>
      </c>
      <c r="Y103">
        <f t="shared" si="22"/>
        <v>464671.11604111671</v>
      </c>
      <c r="Z103">
        <f t="shared" si="23"/>
        <v>1000000</v>
      </c>
      <c r="AA103" s="21">
        <f t="shared" si="25"/>
        <v>888814.54945414257</v>
      </c>
      <c r="AB103" s="21">
        <f t="shared" si="26"/>
        <v>111185.45054585743</v>
      </c>
    </row>
    <row r="104" spans="1:28" hidden="1" x14ac:dyDescent="0.3">
      <c r="A104">
        <v>70099180</v>
      </c>
      <c r="B104" t="s">
        <v>100</v>
      </c>
      <c r="C104">
        <v>20</v>
      </c>
      <c r="D104">
        <v>9</v>
      </c>
      <c r="E104">
        <v>7</v>
      </c>
      <c r="F104">
        <v>14</v>
      </c>
      <c r="G104">
        <v>6</v>
      </c>
      <c r="H104">
        <v>8</v>
      </c>
      <c r="I104">
        <v>14</v>
      </c>
      <c r="J104">
        <v>12</v>
      </c>
      <c r="K104">
        <v>14</v>
      </c>
      <c r="L104">
        <v>10</v>
      </c>
      <c r="M104">
        <v>13</v>
      </c>
      <c r="N104">
        <v>1000000</v>
      </c>
      <c r="P104">
        <f t="shared" si="24"/>
        <v>186174.11142474521</v>
      </c>
      <c r="Q104">
        <f t="shared" si="14"/>
        <v>22350.011561440133</v>
      </c>
      <c r="R104">
        <f t="shared" si="15"/>
        <v>0</v>
      </c>
      <c r="S104">
        <f t="shared" si="16"/>
        <v>15385.475354123409</v>
      </c>
      <c r="T104">
        <f t="shared" si="17"/>
        <v>86130.895074973887</v>
      </c>
      <c r="U104">
        <f t="shared" si="18"/>
        <v>0</v>
      </c>
      <c r="V104">
        <f t="shared" si="19"/>
        <v>36007.206004325533</v>
      </c>
      <c r="W104">
        <f t="shared" si="20"/>
        <v>38410.977748872843</v>
      </c>
      <c r="X104">
        <f t="shared" si="21"/>
        <v>0</v>
      </c>
      <c r="Y104">
        <f t="shared" si="22"/>
        <v>604072.45085345174</v>
      </c>
      <c r="Z104">
        <f t="shared" si="23"/>
        <v>1000000</v>
      </c>
      <c r="AA104" s="21">
        <f t="shared" si="25"/>
        <v>988531.12802193267</v>
      </c>
      <c r="AB104" s="21">
        <f t="shared" si="26"/>
        <v>11468.871978067327</v>
      </c>
    </row>
    <row r="105" spans="1:28" hidden="1" x14ac:dyDescent="0.3">
      <c r="A105">
        <v>70099745</v>
      </c>
      <c r="B105" t="s">
        <v>101</v>
      </c>
      <c r="C105">
        <v>19</v>
      </c>
      <c r="D105">
        <v>9</v>
      </c>
      <c r="E105">
        <v>10</v>
      </c>
      <c r="F105">
        <v>10</v>
      </c>
      <c r="G105">
        <v>9</v>
      </c>
      <c r="H105">
        <v>7</v>
      </c>
      <c r="I105">
        <v>13</v>
      </c>
      <c r="J105">
        <v>11</v>
      </c>
      <c r="K105">
        <v>11</v>
      </c>
      <c r="L105">
        <v>13</v>
      </c>
      <c r="M105">
        <v>12</v>
      </c>
      <c r="N105">
        <v>1000000</v>
      </c>
      <c r="P105">
        <f t="shared" si="24"/>
        <v>186174.11142474521</v>
      </c>
      <c r="Q105">
        <f t="shared" si="14"/>
        <v>31928.587944914474</v>
      </c>
      <c r="R105">
        <f t="shared" si="15"/>
        <v>0</v>
      </c>
      <c r="S105">
        <f t="shared" si="16"/>
        <v>23078.213031185114</v>
      </c>
      <c r="T105">
        <f t="shared" si="17"/>
        <v>75364.533190602146</v>
      </c>
      <c r="U105">
        <f t="shared" si="18"/>
        <v>0</v>
      </c>
      <c r="V105">
        <f t="shared" si="19"/>
        <v>33006.605503965067</v>
      </c>
      <c r="W105">
        <f t="shared" si="20"/>
        <v>30180.053945542946</v>
      </c>
      <c r="X105">
        <f t="shared" si="21"/>
        <v>0</v>
      </c>
      <c r="Y105">
        <f t="shared" si="22"/>
        <v>557605.33924934</v>
      </c>
      <c r="Z105">
        <f t="shared" si="23"/>
        <v>1000000</v>
      </c>
      <c r="AA105" s="21">
        <f t="shared" si="25"/>
        <v>937337.44429029501</v>
      </c>
      <c r="AB105" s="21">
        <f t="shared" si="26"/>
        <v>62662.55570970499</v>
      </c>
    </row>
    <row r="106" spans="1:28" hidden="1" x14ac:dyDescent="0.3">
      <c r="A106">
        <v>70099761</v>
      </c>
      <c r="B106" t="s">
        <v>102</v>
      </c>
      <c r="C106">
        <v>19</v>
      </c>
      <c r="D106">
        <v>6</v>
      </c>
      <c r="E106">
        <v>11</v>
      </c>
      <c r="F106">
        <v>2</v>
      </c>
      <c r="G106">
        <v>11</v>
      </c>
      <c r="H106">
        <v>13</v>
      </c>
      <c r="I106">
        <v>5</v>
      </c>
      <c r="J106">
        <v>7</v>
      </c>
      <c r="K106">
        <v>11</v>
      </c>
      <c r="L106">
        <v>9</v>
      </c>
      <c r="M106">
        <v>11</v>
      </c>
      <c r="N106">
        <v>1000000</v>
      </c>
      <c r="P106">
        <f t="shared" si="24"/>
        <v>124116.07428316347</v>
      </c>
      <c r="Q106">
        <f t="shared" si="14"/>
        <v>35121.446739405925</v>
      </c>
      <c r="R106">
        <f t="shared" si="15"/>
        <v>0</v>
      </c>
      <c r="S106">
        <f t="shared" si="16"/>
        <v>28206.704815892917</v>
      </c>
      <c r="T106">
        <f t="shared" si="17"/>
        <v>139962.70449683256</v>
      </c>
      <c r="U106">
        <f t="shared" si="18"/>
        <v>0</v>
      </c>
      <c r="V106">
        <f t="shared" si="19"/>
        <v>21004.203502523225</v>
      </c>
      <c r="W106">
        <f t="shared" si="20"/>
        <v>30180.053945542946</v>
      </c>
      <c r="X106">
        <f t="shared" si="21"/>
        <v>0</v>
      </c>
      <c r="Y106">
        <f t="shared" si="22"/>
        <v>511138.22764522838</v>
      </c>
      <c r="Z106">
        <f t="shared" si="23"/>
        <v>1000000</v>
      </c>
      <c r="AA106" s="21">
        <f t="shared" si="25"/>
        <v>889729.41542858945</v>
      </c>
      <c r="AB106" s="21">
        <f t="shared" si="26"/>
        <v>110270.58457141055</v>
      </c>
    </row>
    <row r="107" spans="1:28" hidden="1" x14ac:dyDescent="0.3">
      <c r="A107">
        <v>70103402</v>
      </c>
      <c r="B107" t="s">
        <v>103</v>
      </c>
      <c r="C107">
        <v>19</v>
      </c>
      <c r="D107">
        <v>8</v>
      </c>
      <c r="E107">
        <v>5</v>
      </c>
      <c r="F107">
        <v>8</v>
      </c>
      <c r="G107">
        <v>8</v>
      </c>
      <c r="H107">
        <v>6</v>
      </c>
      <c r="I107">
        <v>7</v>
      </c>
      <c r="J107">
        <v>5</v>
      </c>
      <c r="K107">
        <v>9</v>
      </c>
      <c r="L107">
        <v>6</v>
      </c>
      <c r="M107">
        <v>10</v>
      </c>
      <c r="N107">
        <v>1000000</v>
      </c>
      <c r="P107">
        <f t="shared" si="24"/>
        <v>165488.09904421796</v>
      </c>
      <c r="Q107">
        <f t="shared" si="14"/>
        <v>15964.293972457237</v>
      </c>
      <c r="R107">
        <f t="shared" si="15"/>
        <v>0</v>
      </c>
      <c r="S107">
        <f t="shared" si="16"/>
        <v>20513.967138831213</v>
      </c>
      <c r="T107">
        <f t="shared" si="17"/>
        <v>64598.171306230419</v>
      </c>
      <c r="U107">
        <f t="shared" si="18"/>
        <v>0</v>
      </c>
      <c r="V107">
        <f t="shared" si="19"/>
        <v>15003.002501802304</v>
      </c>
      <c r="W107">
        <f t="shared" si="20"/>
        <v>24692.771409989684</v>
      </c>
      <c r="X107">
        <f t="shared" si="21"/>
        <v>0</v>
      </c>
      <c r="Y107">
        <f t="shared" si="22"/>
        <v>464671.11604111671</v>
      </c>
      <c r="Z107">
        <f t="shared" si="23"/>
        <v>1000000</v>
      </c>
      <c r="AA107" s="21">
        <f t="shared" si="25"/>
        <v>770931.42141464551</v>
      </c>
      <c r="AB107" s="21">
        <f t="shared" si="26"/>
        <v>229068.57858535449</v>
      </c>
    </row>
    <row r="108" spans="1:28" hidden="1" x14ac:dyDescent="0.3">
      <c r="A108">
        <v>70106700</v>
      </c>
      <c r="B108" t="s">
        <v>104</v>
      </c>
      <c r="C108">
        <v>19</v>
      </c>
      <c r="D108">
        <v>12</v>
      </c>
      <c r="E108">
        <v>11</v>
      </c>
      <c r="F108">
        <v>8</v>
      </c>
      <c r="G108">
        <v>14</v>
      </c>
      <c r="H108">
        <v>5</v>
      </c>
      <c r="I108">
        <v>8</v>
      </c>
      <c r="J108">
        <v>9</v>
      </c>
      <c r="K108">
        <v>9</v>
      </c>
      <c r="L108">
        <v>10</v>
      </c>
      <c r="M108">
        <v>11</v>
      </c>
      <c r="N108">
        <v>1000000</v>
      </c>
      <c r="P108">
        <f t="shared" si="24"/>
        <v>248232.14856632694</v>
      </c>
      <c r="Q108">
        <f t="shared" si="14"/>
        <v>35121.446739405925</v>
      </c>
      <c r="R108">
        <f t="shared" si="15"/>
        <v>0</v>
      </c>
      <c r="S108">
        <f t="shared" si="16"/>
        <v>35899.442492954622</v>
      </c>
      <c r="T108">
        <f t="shared" si="17"/>
        <v>53831.809421858678</v>
      </c>
      <c r="U108">
        <f t="shared" si="18"/>
        <v>0</v>
      </c>
      <c r="V108">
        <f t="shared" si="19"/>
        <v>27005.40450324415</v>
      </c>
      <c r="W108">
        <f t="shared" si="20"/>
        <v>24692.771409989684</v>
      </c>
      <c r="X108">
        <f t="shared" si="21"/>
        <v>0</v>
      </c>
      <c r="Y108">
        <f t="shared" si="22"/>
        <v>511138.22764522838</v>
      </c>
      <c r="Z108">
        <f t="shared" si="23"/>
        <v>1000000</v>
      </c>
      <c r="AA108" s="21">
        <f t="shared" si="25"/>
        <v>935921.25077900838</v>
      </c>
      <c r="AB108" s="21">
        <f t="shared" si="26"/>
        <v>64078.749220991624</v>
      </c>
    </row>
    <row r="109" spans="1:28" hidden="1" x14ac:dyDescent="0.3">
      <c r="A109">
        <v>8440958</v>
      </c>
      <c r="B109" t="s">
        <v>105</v>
      </c>
      <c r="C109">
        <v>29</v>
      </c>
      <c r="D109">
        <v>9</v>
      </c>
      <c r="E109">
        <v>13</v>
      </c>
      <c r="F109">
        <v>15</v>
      </c>
      <c r="G109">
        <v>10</v>
      </c>
      <c r="H109">
        <v>9</v>
      </c>
      <c r="I109">
        <v>15</v>
      </c>
      <c r="J109">
        <v>13</v>
      </c>
      <c r="K109">
        <v>15</v>
      </c>
      <c r="L109">
        <v>14</v>
      </c>
      <c r="M109">
        <v>15</v>
      </c>
      <c r="N109">
        <v>1000000</v>
      </c>
      <c r="P109">
        <f t="shared" si="24"/>
        <v>186174.11142474521</v>
      </c>
      <c r="Q109">
        <f t="shared" si="14"/>
        <v>41507.164328388819</v>
      </c>
      <c r="R109">
        <f t="shared" si="15"/>
        <v>0</v>
      </c>
      <c r="S109">
        <f t="shared" si="16"/>
        <v>25642.458923539016</v>
      </c>
      <c r="T109">
        <f t="shared" si="17"/>
        <v>96897.256959345628</v>
      </c>
      <c r="U109">
        <f t="shared" si="18"/>
        <v>0</v>
      </c>
      <c r="V109">
        <f t="shared" si="19"/>
        <v>39007.806504685992</v>
      </c>
      <c r="W109">
        <f t="shared" si="20"/>
        <v>41154.619016649471</v>
      </c>
      <c r="X109">
        <f t="shared" si="21"/>
        <v>0</v>
      </c>
      <c r="Y109">
        <f t="shared" si="22"/>
        <v>697006.67406167509</v>
      </c>
      <c r="Z109">
        <f t="shared" si="23"/>
        <v>1000000</v>
      </c>
      <c r="AA109" s="21">
        <f t="shared" si="25"/>
        <v>1127390.0912190292</v>
      </c>
      <c r="AB109" s="21">
        <f t="shared" si="26"/>
        <v>-127390.09121902916</v>
      </c>
    </row>
    <row r="110" spans="1:28" hidden="1" x14ac:dyDescent="0.3">
      <c r="A110">
        <v>8476259</v>
      </c>
      <c r="B110" t="s">
        <v>106</v>
      </c>
      <c r="C110">
        <v>29</v>
      </c>
      <c r="D110">
        <v>8</v>
      </c>
      <c r="E110">
        <v>11</v>
      </c>
      <c r="F110">
        <v>10</v>
      </c>
      <c r="G110">
        <v>8</v>
      </c>
      <c r="H110">
        <v>9</v>
      </c>
      <c r="I110">
        <v>12</v>
      </c>
      <c r="J110">
        <v>13</v>
      </c>
      <c r="K110">
        <v>12</v>
      </c>
      <c r="L110">
        <v>13</v>
      </c>
      <c r="M110">
        <v>11</v>
      </c>
      <c r="N110">
        <v>1000000</v>
      </c>
      <c r="P110">
        <f t="shared" si="24"/>
        <v>165488.09904421796</v>
      </c>
      <c r="Q110">
        <f t="shared" si="14"/>
        <v>35121.446739405925</v>
      </c>
      <c r="R110">
        <f t="shared" si="15"/>
        <v>0</v>
      </c>
      <c r="S110">
        <f t="shared" si="16"/>
        <v>20513.967138831213</v>
      </c>
      <c r="T110">
        <f t="shared" si="17"/>
        <v>96897.256959345628</v>
      </c>
      <c r="U110">
        <f t="shared" si="18"/>
        <v>0</v>
      </c>
      <c r="V110">
        <f t="shared" si="19"/>
        <v>39007.806504685992</v>
      </c>
      <c r="W110">
        <f t="shared" si="20"/>
        <v>32923.695213319581</v>
      </c>
      <c r="X110">
        <f t="shared" si="21"/>
        <v>0</v>
      </c>
      <c r="Y110">
        <f t="shared" si="22"/>
        <v>511138.22764522838</v>
      </c>
      <c r="Z110">
        <f t="shared" si="23"/>
        <v>1000000</v>
      </c>
      <c r="AA110" s="21">
        <f t="shared" si="25"/>
        <v>901090.49924503476</v>
      </c>
      <c r="AB110" s="21">
        <f t="shared" si="26"/>
        <v>98909.500754965236</v>
      </c>
    </row>
    <row r="111" spans="1:28" hidden="1" x14ac:dyDescent="0.3">
      <c r="A111">
        <v>8480767</v>
      </c>
      <c r="B111" t="s">
        <v>107</v>
      </c>
      <c r="C111">
        <v>28</v>
      </c>
      <c r="D111">
        <v>9</v>
      </c>
      <c r="E111">
        <v>10</v>
      </c>
      <c r="F111">
        <v>7</v>
      </c>
      <c r="G111">
        <v>8</v>
      </c>
      <c r="H111">
        <v>7</v>
      </c>
      <c r="I111">
        <v>8</v>
      </c>
      <c r="J111">
        <v>13</v>
      </c>
      <c r="K111">
        <v>10</v>
      </c>
      <c r="L111">
        <v>11</v>
      </c>
      <c r="M111">
        <v>11</v>
      </c>
      <c r="N111">
        <v>1000000</v>
      </c>
      <c r="P111">
        <f t="shared" si="24"/>
        <v>186174.11142474521</v>
      </c>
      <c r="Q111">
        <f t="shared" si="14"/>
        <v>31928.587944914474</v>
      </c>
      <c r="R111">
        <f t="shared" si="15"/>
        <v>0</v>
      </c>
      <c r="S111">
        <f t="shared" si="16"/>
        <v>20513.967138831213</v>
      </c>
      <c r="T111">
        <f t="shared" si="17"/>
        <v>75364.533190602146</v>
      </c>
      <c r="U111">
        <f t="shared" si="18"/>
        <v>0</v>
      </c>
      <c r="V111">
        <f t="shared" si="19"/>
        <v>39007.806504685992</v>
      </c>
      <c r="W111">
        <f t="shared" si="20"/>
        <v>27436.412677766315</v>
      </c>
      <c r="X111">
        <f t="shared" si="21"/>
        <v>0</v>
      </c>
      <c r="Y111">
        <f t="shared" si="22"/>
        <v>511138.22764522838</v>
      </c>
      <c r="Z111">
        <f t="shared" si="23"/>
        <v>1000000</v>
      </c>
      <c r="AA111" s="21">
        <f t="shared" si="25"/>
        <v>891563.64652677369</v>
      </c>
      <c r="AB111" s="21">
        <f t="shared" si="26"/>
        <v>108436.35347322631</v>
      </c>
    </row>
    <row r="112" spans="1:28" hidden="1" x14ac:dyDescent="0.3">
      <c r="A112">
        <v>8486035</v>
      </c>
      <c r="B112" t="s">
        <v>108</v>
      </c>
      <c r="C112">
        <v>30</v>
      </c>
      <c r="D112">
        <v>10</v>
      </c>
      <c r="E112">
        <v>12</v>
      </c>
      <c r="F112">
        <v>13</v>
      </c>
      <c r="G112">
        <v>9</v>
      </c>
      <c r="H112">
        <v>10</v>
      </c>
      <c r="I112">
        <v>16</v>
      </c>
      <c r="J112">
        <v>15</v>
      </c>
      <c r="K112">
        <v>13</v>
      </c>
      <c r="L112">
        <v>14</v>
      </c>
      <c r="M112">
        <v>12</v>
      </c>
      <c r="N112">
        <v>1000000</v>
      </c>
      <c r="P112">
        <f t="shared" si="24"/>
        <v>206860.12380527245</v>
      </c>
      <c r="Q112">
        <f t="shared" si="14"/>
        <v>38314.305533897372</v>
      </c>
      <c r="R112">
        <f t="shared" si="15"/>
        <v>0</v>
      </c>
      <c r="S112">
        <f t="shared" si="16"/>
        <v>23078.213031185114</v>
      </c>
      <c r="T112">
        <f t="shared" si="17"/>
        <v>107663.61884371736</v>
      </c>
      <c r="U112">
        <f t="shared" si="18"/>
        <v>0</v>
      </c>
      <c r="V112">
        <f t="shared" si="19"/>
        <v>45009.007505406917</v>
      </c>
      <c r="W112">
        <f t="shared" si="20"/>
        <v>35667.336481096208</v>
      </c>
      <c r="X112">
        <f t="shared" si="21"/>
        <v>0</v>
      </c>
      <c r="Y112">
        <f t="shared" si="22"/>
        <v>557605.33924934</v>
      </c>
      <c r="Z112">
        <f t="shared" si="23"/>
        <v>1000000</v>
      </c>
      <c r="AA112" s="21">
        <f t="shared" si="25"/>
        <v>1014197.9444499153</v>
      </c>
      <c r="AB112" s="21">
        <f t="shared" si="26"/>
        <v>-14197.944449915318</v>
      </c>
    </row>
    <row r="113" spans="1:28" hidden="1" x14ac:dyDescent="0.3">
      <c r="A113">
        <v>8486100</v>
      </c>
      <c r="B113" t="s">
        <v>109</v>
      </c>
      <c r="C113">
        <v>28</v>
      </c>
      <c r="D113">
        <v>8</v>
      </c>
      <c r="E113">
        <v>10</v>
      </c>
      <c r="F113">
        <v>16</v>
      </c>
      <c r="G113">
        <v>17</v>
      </c>
      <c r="H113">
        <v>9</v>
      </c>
      <c r="I113">
        <v>10</v>
      </c>
      <c r="J113">
        <v>13</v>
      </c>
      <c r="K113">
        <v>12</v>
      </c>
      <c r="L113">
        <v>13</v>
      </c>
      <c r="M113">
        <v>12</v>
      </c>
      <c r="N113">
        <v>1000000</v>
      </c>
      <c r="P113">
        <f t="shared" si="24"/>
        <v>165488.09904421796</v>
      </c>
      <c r="Q113">
        <f t="shared" si="14"/>
        <v>31928.587944914474</v>
      </c>
      <c r="R113">
        <f t="shared" si="15"/>
        <v>0</v>
      </c>
      <c r="S113">
        <f t="shared" si="16"/>
        <v>43592.180170016327</v>
      </c>
      <c r="T113">
        <f t="shared" si="17"/>
        <v>96897.256959345628</v>
      </c>
      <c r="U113">
        <f t="shared" si="18"/>
        <v>0</v>
      </c>
      <c r="V113">
        <f t="shared" si="19"/>
        <v>39007.806504685992</v>
      </c>
      <c r="W113">
        <f t="shared" si="20"/>
        <v>32923.695213319581</v>
      </c>
      <c r="X113">
        <f t="shared" si="21"/>
        <v>0</v>
      </c>
      <c r="Y113">
        <f t="shared" si="22"/>
        <v>557605.33924934</v>
      </c>
      <c r="Z113">
        <f t="shared" si="23"/>
        <v>1000000</v>
      </c>
      <c r="AA113" s="21">
        <f t="shared" si="25"/>
        <v>967442.96508583997</v>
      </c>
      <c r="AB113" s="21">
        <f t="shared" si="26"/>
        <v>32557.034914160031</v>
      </c>
    </row>
    <row r="114" spans="1:28" hidden="1" x14ac:dyDescent="0.3">
      <c r="A114">
        <v>8489926</v>
      </c>
      <c r="B114" t="s">
        <v>110</v>
      </c>
      <c r="C114">
        <v>27</v>
      </c>
      <c r="D114">
        <v>15</v>
      </c>
      <c r="E114">
        <v>12</v>
      </c>
      <c r="F114">
        <v>14</v>
      </c>
      <c r="G114">
        <v>12</v>
      </c>
      <c r="H114">
        <v>9</v>
      </c>
      <c r="I114">
        <v>16</v>
      </c>
      <c r="J114">
        <v>15</v>
      </c>
      <c r="K114">
        <v>12</v>
      </c>
      <c r="L114">
        <v>15</v>
      </c>
      <c r="M114">
        <v>11</v>
      </c>
      <c r="N114">
        <v>1000000</v>
      </c>
      <c r="P114">
        <f t="shared" si="24"/>
        <v>310290.18570790871</v>
      </c>
      <c r="Q114">
        <f t="shared" si="14"/>
        <v>38314.305533897372</v>
      </c>
      <c r="R114">
        <f t="shared" si="15"/>
        <v>0</v>
      </c>
      <c r="S114">
        <f t="shared" si="16"/>
        <v>30770.950708246819</v>
      </c>
      <c r="T114">
        <f t="shared" si="17"/>
        <v>96897.256959345628</v>
      </c>
      <c r="U114">
        <f t="shared" si="18"/>
        <v>0</v>
      </c>
      <c r="V114">
        <f t="shared" si="19"/>
        <v>45009.007505406917</v>
      </c>
      <c r="W114">
        <f t="shared" si="20"/>
        <v>32923.695213319581</v>
      </c>
      <c r="X114">
        <f t="shared" si="21"/>
        <v>0</v>
      </c>
      <c r="Y114">
        <f t="shared" si="22"/>
        <v>511138.22764522838</v>
      </c>
      <c r="Z114">
        <f t="shared" si="23"/>
        <v>1000000</v>
      </c>
      <c r="AA114" s="21">
        <f t="shared" si="25"/>
        <v>1065343.6292733534</v>
      </c>
      <c r="AB114" s="21">
        <f t="shared" si="26"/>
        <v>-65343.629273353377</v>
      </c>
    </row>
    <row r="115" spans="1:28" hidden="1" x14ac:dyDescent="0.3">
      <c r="A115">
        <v>860354</v>
      </c>
      <c r="B115" t="s">
        <v>111</v>
      </c>
      <c r="C115">
        <v>29</v>
      </c>
      <c r="D115">
        <v>10</v>
      </c>
      <c r="E115">
        <v>10</v>
      </c>
      <c r="F115">
        <v>11</v>
      </c>
      <c r="G115">
        <v>9</v>
      </c>
      <c r="H115">
        <v>8</v>
      </c>
      <c r="I115">
        <v>13</v>
      </c>
      <c r="J115">
        <v>13</v>
      </c>
      <c r="K115">
        <v>12</v>
      </c>
      <c r="L115">
        <v>12</v>
      </c>
      <c r="M115">
        <v>13</v>
      </c>
      <c r="N115">
        <v>1000000</v>
      </c>
      <c r="P115">
        <f t="shared" si="24"/>
        <v>206860.12380527245</v>
      </c>
      <c r="Q115">
        <f t="shared" si="14"/>
        <v>31928.587944914474</v>
      </c>
      <c r="R115">
        <f t="shared" si="15"/>
        <v>0</v>
      </c>
      <c r="S115">
        <f t="shared" si="16"/>
        <v>23078.213031185114</v>
      </c>
      <c r="T115">
        <f t="shared" si="17"/>
        <v>86130.895074973887</v>
      </c>
      <c r="U115">
        <f t="shared" si="18"/>
        <v>0</v>
      </c>
      <c r="V115">
        <f t="shared" si="19"/>
        <v>39007.806504685992</v>
      </c>
      <c r="W115">
        <f t="shared" si="20"/>
        <v>32923.695213319581</v>
      </c>
      <c r="X115">
        <f t="shared" si="21"/>
        <v>0</v>
      </c>
      <c r="Y115">
        <f t="shared" si="22"/>
        <v>604072.45085345174</v>
      </c>
      <c r="Z115">
        <f t="shared" si="23"/>
        <v>1000000</v>
      </c>
      <c r="AA115" s="21">
        <f t="shared" si="25"/>
        <v>1024001.7724278033</v>
      </c>
      <c r="AB115" s="21">
        <f t="shared" si="26"/>
        <v>-24001.772427803255</v>
      </c>
    </row>
    <row r="116" spans="1:28" hidden="1" x14ac:dyDescent="0.3">
      <c r="A116">
        <v>91000354</v>
      </c>
      <c r="B116" t="s">
        <v>112</v>
      </c>
      <c r="C116">
        <v>26</v>
      </c>
      <c r="D116">
        <v>11</v>
      </c>
      <c r="E116">
        <v>16</v>
      </c>
      <c r="F116">
        <v>14</v>
      </c>
      <c r="G116">
        <v>12</v>
      </c>
      <c r="H116">
        <v>13</v>
      </c>
      <c r="I116">
        <v>11</v>
      </c>
      <c r="J116">
        <v>12</v>
      </c>
      <c r="K116">
        <v>15</v>
      </c>
      <c r="L116">
        <v>13</v>
      </c>
      <c r="M116">
        <v>14</v>
      </c>
      <c r="N116">
        <v>1000000</v>
      </c>
      <c r="P116">
        <f t="shared" si="24"/>
        <v>227546.1361857997</v>
      </c>
      <c r="Q116">
        <f t="shared" si="14"/>
        <v>51085.74071186316</v>
      </c>
      <c r="R116">
        <f t="shared" si="15"/>
        <v>0</v>
      </c>
      <c r="S116">
        <f t="shared" si="16"/>
        <v>30770.950708246819</v>
      </c>
      <c r="T116">
        <f t="shared" si="17"/>
        <v>139962.70449683256</v>
      </c>
      <c r="U116">
        <f t="shared" si="18"/>
        <v>0</v>
      </c>
      <c r="V116">
        <f t="shared" si="19"/>
        <v>36007.206004325533</v>
      </c>
      <c r="W116">
        <f t="shared" si="20"/>
        <v>41154.619016649471</v>
      </c>
      <c r="X116">
        <f t="shared" si="21"/>
        <v>0</v>
      </c>
      <c r="Y116">
        <f t="shared" si="22"/>
        <v>650539.56245756336</v>
      </c>
      <c r="Z116">
        <f t="shared" si="23"/>
        <v>1000000</v>
      </c>
      <c r="AA116" s="21">
        <f t="shared" si="25"/>
        <v>1177066.9195812806</v>
      </c>
      <c r="AB116" s="21">
        <f t="shared" si="26"/>
        <v>-177066.91958128056</v>
      </c>
    </row>
    <row r="117" spans="1:28" hidden="1" x14ac:dyDescent="0.3">
      <c r="A117">
        <v>91001078</v>
      </c>
      <c r="B117" t="s">
        <v>113</v>
      </c>
      <c r="C117">
        <v>25</v>
      </c>
      <c r="D117">
        <v>9</v>
      </c>
      <c r="E117">
        <v>14</v>
      </c>
      <c r="F117">
        <v>13</v>
      </c>
      <c r="G117">
        <v>14</v>
      </c>
      <c r="H117">
        <v>10</v>
      </c>
      <c r="I117">
        <v>12</v>
      </c>
      <c r="J117">
        <v>10</v>
      </c>
      <c r="K117">
        <v>12</v>
      </c>
      <c r="L117">
        <v>13</v>
      </c>
      <c r="M117">
        <v>13</v>
      </c>
      <c r="N117">
        <v>1000000</v>
      </c>
      <c r="P117">
        <f t="shared" si="24"/>
        <v>186174.11142474521</v>
      </c>
      <c r="Q117">
        <f t="shared" si="14"/>
        <v>44700.023122880266</v>
      </c>
      <c r="R117">
        <f t="shared" si="15"/>
        <v>0</v>
      </c>
      <c r="S117">
        <f t="shared" si="16"/>
        <v>35899.442492954622</v>
      </c>
      <c r="T117">
        <f t="shared" si="17"/>
        <v>107663.61884371736</v>
      </c>
      <c r="U117">
        <f t="shared" si="18"/>
        <v>0</v>
      </c>
      <c r="V117">
        <f t="shared" si="19"/>
        <v>30006.005003604609</v>
      </c>
      <c r="W117">
        <f t="shared" si="20"/>
        <v>32923.695213319581</v>
      </c>
      <c r="X117">
        <f t="shared" si="21"/>
        <v>0</v>
      </c>
      <c r="Y117">
        <f t="shared" si="22"/>
        <v>604072.45085345174</v>
      </c>
      <c r="Z117">
        <f t="shared" si="23"/>
        <v>1000000</v>
      </c>
      <c r="AA117" s="21">
        <f t="shared" si="25"/>
        <v>1041439.3469546734</v>
      </c>
      <c r="AB117" s="21">
        <f t="shared" si="26"/>
        <v>-41439.346954673412</v>
      </c>
    </row>
    <row r="118" spans="1:28" hidden="1" x14ac:dyDescent="0.3">
      <c r="A118">
        <v>91004434</v>
      </c>
      <c r="B118" t="s">
        <v>114</v>
      </c>
      <c r="C118">
        <v>24</v>
      </c>
      <c r="D118">
        <v>11</v>
      </c>
      <c r="E118">
        <v>8</v>
      </c>
      <c r="F118">
        <v>12</v>
      </c>
      <c r="G118">
        <v>10</v>
      </c>
      <c r="H118">
        <v>6</v>
      </c>
      <c r="I118">
        <v>10</v>
      </c>
      <c r="J118">
        <v>12</v>
      </c>
      <c r="K118">
        <v>11</v>
      </c>
      <c r="L118">
        <v>10</v>
      </c>
      <c r="M118">
        <v>11</v>
      </c>
      <c r="N118">
        <v>1000000</v>
      </c>
      <c r="P118">
        <f t="shared" si="24"/>
        <v>227546.1361857997</v>
      </c>
      <c r="Q118">
        <f t="shared" si="14"/>
        <v>25542.87035593158</v>
      </c>
      <c r="R118">
        <f t="shared" si="15"/>
        <v>0</v>
      </c>
      <c r="S118">
        <f t="shared" si="16"/>
        <v>25642.458923539016</v>
      </c>
      <c r="T118">
        <f t="shared" si="17"/>
        <v>64598.171306230419</v>
      </c>
      <c r="U118">
        <f t="shared" si="18"/>
        <v>0</v>
      </c>
      <c r="V118">
        <f t="shared" si="19"/>
        <v>36007.206004325533</v>
      </c>
      <c r="W118">
        <f t="shared" si="20"/>
        <v>30180.053945542946</v>
      </c>
      <c r="X118">
        <f t="shared" si="21"/>
        <v>0</v>
      </c>
      <c r="Y118">
        <f t="shared" si="22"/>
        <v>511138.22764522838</v>
      </c>
      <c r="Z118">
        <f t="shared" si="23"/>
        <v>1000000</v>
      </c>
      <c r="AA118" s="21">
        <f t="shared" si="25"/>
        <v>920655.12436659751</v>
      </c>
      <c r="AB118" s="21">
        <f t="shared" si="26"/>
        <v>79344.875633402495</v>
      </c>
    </row>
    <row r="119" spans="1:28" hidden="1" x14ac:dyDescent="0.3">
      <c r="A119">
        <v>91017837</v>
      </c>
      <c r="B119" t="s">
        <v>115</v>
      </c>
      <c r="C119">
        <v>26</v>
      </c>
      <c r="D119">
        <v>12</v>
      </c>
      <c r="E119">
        <v>12</v>
      </c>
      <c r="F119">
        <v>8</v>
      </c>
      <c r="G119">
        <v>10</v>
      </c>
      <c r="H119">
        <v>9</v>
      </c>
      <c r="I119">
        <v>11</v>
      </c>
      <c r="J119">
        <v>13</v>
      </c>
      <c r="K119">
        <v>13</v>
      </c>
      <c r="L119">
        <v>13</v>
      </c>
      <c r="M119">
        <v>11</v>
      </c>
      <c r="N119">
        <v>1000000</v>
      </c>
      <c r="P119">
        <f t="shared" si="24"/>
        <v>248232.14856632694</v>
      </c>
      <c r="Q119">
        <f t="shared" si="14"/>
        <v>38314.305533897372</v>
      </c>
      <c r="R119">
        <f t="shared" si="15"/>
        <v>0</v>
      </c>
      <c r="S119">
        <f t="shared" si="16"/>
        <v>25642.458923539016</v>
      </c>
      <c r="T119">
        <f t="shared" si="17"/>
        <v>96897.256959345628</v>
      </c>
      <c r="U119">
        <f t="shared" si="18"/>
        <v>0</v>
      </c>
      <c r="V119">
        <f t="shared" si="19"/>
        <v>39007.806504685992</v>
      </c>
      <c r="W119">
        <f t="shared" si="20"/>
        <v>35667.336481096208</v>
      </c>
      <c r="X119">
        <f t="shared" si="21"/>
        <v>0</v>
      </c>
      <c r="Y119">
        <f t="shared" si="22"/>
        <v>511138.22764522838</v>
      </c>
      <c r="Z119">
        <f t="shared" si="23"/>
        <v>1000000</v>
      </c>
      <c r="AA119" s="21">
        <f t="shared" si="25"/>
        <v>994899.54061411961</v>
      </c>
      <c r="AB119" s="21">
        <f t="shared" si="26"/>
        <v>5100.4593858803855</v>
      </c>
    </row>
    <row r="120" spans="1:28" x14ac:dyDescent="0.3">
      <c r="A120">
        <v>91100534</v>
      </c>
      <c r="B120" t="s">
        <v>116</v>
      </c>
      <c r="C120">
        <v>21</v>
      </c>
      <c r="D120">
        <v>14</v>
      </c>
      <c r="E120">
        <v>13</v>
      </c>
      <c r="F120">
        <v>10</v>
      </c>
      <c r="G120">
        <v>15</v>
      </c>
      <c r="H120">
        <v>13</v>
      </c>
      <c r="I120">
        <v>12</v>
      </c>
      <c r="J120">
        <v>10</v>
      </c>
      <c r="K120">
        <v>13</v>
      </c>
      <c r="L120">
        <v>12</v>
      </c>
      <c r="M120">
        <v>12</v>
      </c>
      <c r="N120">
        <v>1000000</v>
      </c>
      <c r="P120">
        <f t="shared" si="24"/>
        <v>289604.17332738143</v>
      </c>
      <c r="Q120">
        <f t="shared" si="14"/>
        <v>41507.164328388819</v>
      </c>
      <c r="R120">
        <f t="shared" si="15"/>
        <v>0</v>
      </c>
      <c r="S120">
        <f t="shared" si="16"/>
        <v>38463.688385308524</v>
      </c>
      <c r="T120">
        <f t="shared" si="17"/>
        <v>139962.70449683256</v>
      </c>
      <c r="U120">
        <f t="shared" si="18"/>
        <v>0</v>
      </c>
      <c r="V120">
        <f t="shared" si="19"/>
        <v>30006.005003604609</v>
      </c>
      <c r="W120">
        <f t="shared" si="20"/>
        <v>35667.336481096208</v>
      </c>
      <c r="X120">
        <f t="shared" si="21"/>
        <v>0</v>
      </c>
      <c r="Y120">
        <f t="shared" si="22"/>
        <v>557605.33924934</v>
      </c>
      <c r="Z120">
        <f t="shared" si="23"/>
        <v>1000000</v>
      </c>
      <c r="AA120" s="21">
        <f t="shared" si="25"/>
        <v>1132816.4112719521</v>
      </c>
      <c r="AB120" s="21">
        <f t="shared" si="26"/>
        <v>-132816.41127195209</v>
      </c>
    </row>
    <row r="121" spans="1:28" x14ac:dyDescent="0.3">
      <c r="A121">
        <v>91104583</v>
      </c>
      <c r="B121" t="s">
        <v>117</v>
      </c>
      <c r="C121">
        <v>22</v>
      </c>
      <c r="D121">
        <v>15</v>
      </c>
      <c r="E121">
        <v>11</v>
      </c>
      <c r="F121">
        <v>14</v>
      </c>
      <c r="G121">
        <v>14</v>
      </c>
      <c r="H121">
        <v>12</v>
      </c>
      <c r="I121">
        <v>11</v>
      </c>
      <c r="J121">
        <v>16</v>
      </c>
      <c r="K121">
        <v>10</v>
      </c>
      <c r="L121">
        <v>15</v>
      </c>
      <c r="M121">
        <v>11</v>
      </c>
      <c r="N121">
        <v>1000000</v>
      </c>
      <c r="P121">
        <f t="shared" si="24"/>
        <v>310290.18570790871</v>
      </c>
      <c r="Q121">
        <f t="shared" si="14"/>
        <v>35121.446739405925</v>
      </c>
      <c r="R121">
        <f t="shared" si="15"/>
        <v>0</v>
      </c>
      <c r="S121">
        <f t="shared" si="16"/>
        <v>35899.442492954622</v>
      </c>
      <c r="T121">
        <f t="shared" si="17"/>
        <v>129196.34261246084</v>
      </c>
      <c r="U121">
        <f t="shared" si="18"/>
        <v>0</v>
      </c>
      <c r="V121">
        <f t="shared" si="19"/>
        <v>48009.608005767375</v>
      </c>
      <c r="W121">
        <f t="shared" si="20"/>
        <v>27436.412677766315</v>
      </c>
      <c r="X121">
        <f t="shared" si="21"/>
        <v>0</v>
      </c>
      <c r="Y121">
        <f t="shared" si="22"/>
        <v>511138.22764522838</v>
      </c>
      <c r="Z121">
        <f t="shared" si="23"/>
        <v>1000000</v>
      </c>
      <c r="AA121" s="21">
        <f t="shared" si="25"/>
        <v>1097091.6658814922</v>
      </c>
      <c r="AB121" s="21">
        <f t="shared" si="26"/>
        <v>-97091.665881492198</v>
      </c>
    </row>
    <row r="122" spans="1:28" hidden="1" x14ac:dyDescent="0.3">
      <c r="A122">
        <v>91104803</v>
      </c>
      <c r="B122" t="s">
        <v>118</v>
      </c>
      <c r="C122">
        <v>22</v>
      </c>
      <c r="D122">
        <v>13</v>
      </c>
      <c r="E122">
        <v>10</v>
      </c>
      <c r="F122">
        <v>10</v>
      </c>
      <c r="G122">
        <v>10</v>
      </c>
      <c r="H122">
        <v>10</v>
      </c>
      <c r="I122">
        <v>9</v>
      </c>
      <c r="J122">
        <v>12</v>
      </c>
      <c r="K122">
        <v>10</v>
      </c>
      <c r="L122">
        <v>12</v>
      </c>
      <c r="M122">
        <v>10</v>
      </c>
      <c r="N122">
        <v>1000000</v>
      </c>
      <c r="P122">
        <f t="shared" si="24"/>
        <v>268918.16094685416</v>
      </c>
      <c r="Q122">
        <f t="shared" si="14"/>
        <v>31928.587944914474</v>
      </c>
      <c r="R122">
        <f t="shared" si="15"/>
        <v>0</v>
      </c>
      <c r="S122">
        <f t="shared" si="16"/>
        <v>25642.458923539016</v>
      </c>
      <c r="T122">
        <f t="shared" si="17"/>
        <v>107663.61884371736</v>
      </c>
      <c r="U122">
        <f t="shared" si="18"/>
        <v>0</v>
      </c>
      <c r="V122">
        <f t="shared" si="19"/>
        <v>36007.206004325533</v>
      </c>
      <c r="W122">
        <f t="shared" si="20"/>
        <v>27436.412677766315</v>
      </c>
      <c r="X122">
        <f t="shared" si="21"/>
        <v>0</v>
      </c>
      <c r="Y122">
        <f t="shared" si="22"/>
        <v>464671.11604111671</v>
      </c>
      <c r="Z122">
        <f t="shared" si="23"/>
        <v>1000000</v>
      </c>
      <c r="AA122" s="21">
        <f t="shared" si="25"/>
        <v>962267.56138223363</v>
      </c>
      <c r="AB122" s="21">
        <f t="shared" si="26"/>
        <v>37732.438617766369</v>
      </c>
    </row>
    <row r="123" spans="1:28" hidden="1" x14ac:dyDescent="0.3">
      <c r="A123">
        <v>91107170</v>
      </c>
      <c r="B123" t="s">
        <v>119</v>
      </c>
      <c r="C123">
        <v>24</v>
      </c>
      <c r="D123">
        <v>13</v>
      </c>
      <c r="E123">
        <v>12</v>
      </c>
      <c r="F123">
        <v>13</v>
      </c>
      <c r="G123">
        <v>15</v>
      </c>
      <c r="H123">
        <v>13</v>
      </c>
      <c r="I123">
        <v>12</v>
      </c>
      <c r="J123">
        <v>19</v>
      </c>
      <c r="K123">
        <v>12</v>
      </c>
      <c r="L123">
        <v>18</v>
      </c>
      <c r="M123">
        <v>14</v>
      </c>
      <c r="N123">
        <v>1000000</v>
      </c>
      <c r="P123">
        <f t="shared" si="24"/>
        <v>268918.16094685416</v>
      </c>
      <c r="Q123">
        <f t="shared" si="14"/>
        <v>38314.305533897372</v>
      </c>
      <c r="R123">
        <f t="shared" si="15"/>
        <v>0</v>
      </c>
      <c r="S123">
        <f t="shared" si="16"/>
        <v>38463.688385308524</v>
      </c>
      <c r="T123">
        <f t="shared" si="17"/>
        <v>139962.70449683256</v>
      </c>
      <c r="U123">
        <f t="shared" si="18"/>
        <v>0</v>
      </c>
      <c r="V123">
        <f t="shared" si="19"/>
        <v>57011.409506848759</v>
      </c>
      <c r="W123">
        <f t="shared" si="20"/>
        <v>32923.695213319581</v>
      </c>
      <c r="X123">
        <f t="shared" si="21"/>
        <v>0</v>
      </c>
      <c r="Y123">
        <f t="shared" si="22"/>
        <v>650539.56245756336</v>
      </c>
      <c r="Z123">
        <f t="shared" si="23"/>
        <v>1000000</v>
      </c>
      <c r="AA123" s="21">
        <f t="shared" si="25"/>
        <v>1226133.5265406244</v>
      </c>
      <c r="AB123" s="21">
        <f t="shared" si="26"/>
        <v>-226133.52654062444</v>
      </c>
    </row>
    <row r="124" spans="1:28" hidden="1" x14ac:dyDescent="0.3">
      <c r="A124">
        <v>91107556</v>
      </c>
      <c r="B124" t="s">
        <v>120</v>
      </c>
      <c r="C124">
        <v>22</v>
      </c>
      <c r="D124">
        <v>10</v>
      </c>
      <c r="E124">
        <v>10</v>
      </c>
      <c r="F124">
        <v>10</v>
      </c>
      <c r="G124">
        <v>12</v>
      </c>
      <c r="H124">
        <v>12</v>
      </c>
      <c r="I124">
        <v>11</v>
      </c>
      <c r="J124">
        <v>12</v>
      </c>
      <c r="K124">
        <v>11</v>
      </c>
      <c r="L124">
        <v>12</v>
      </c>
      <c r="M124">
        <v>11</v>
      </c>
      <c r="N124">
        <v>1000000</v>
      </c>
      <c r="P124">
        <f t="shared" si="24"/>
        <v>206860.12380527245</v>
      </c>
      <c r="Q124">
        <f t="shared" si="14"/>
        <v>31928.587944914474</v>
      </c>
      <c r="R124">
        <f t="shared" si="15"/>
        <v>0</v>
      </c>
      <c r="S124">
        <f t="shared" si="16"/>
        <v>30770.950708246819</v>
      </c>
      <c r="T124">
        <f t="shared" si="17"/>
        <v>129196.34261246084</v>
      </c>
      <c r="U124">
        <f t="shared" si="18"/>
        <v>0</v>
      </c>
      <c r="V124">
        <f t="shared" si="19"/>
        <v>36007.206004325533</v>
      </c>
      <c r="W124">
        <f t="shared" si="20"/>
        <v>30180.053945542946</v>
      </c>
      <c r="X124">
        <f t="shared" si="21"/>
        <v>0</v>
      </c>
      <c r="Y124">
        <f t="shared" si="22"/>
        <v>511138.22764522838</v>
      </c>
      <c r="Z124">
        <f t="shared" si="23"/>
        <v>1000000</v>
      </c>
      <c r="AA124" s="21">
        <f t="shared" si="25"/>
        <v>976081.49266599142</v>
      </c>
      <c r="AB124" s="21">
        <f t="shared" si="26"/>
        <v>23918.50733400858</v>
      </c>
    </row>
    <row r="125" spans="1:28" x14ac:dyDescent="0.3">
      <c r="A125">
        <v>91121536</v>
      </c>
      <c r="B125" t="s">
        <v>121</v>
      </c>
      <c r="C125">
        <v>22</v>
      </c>
      <c r="D125">
        <v>12</v>
      </c>
      <c r="E125">
        <v>12</v>
      </c>
      <c r="F125">
        <v>10</v>
      </c>
      <c r="G125">
        <v>10</v>
      </c>
      <c r="H125">
        <v>9</v>
      </c>
      <c r="I125">
        <v>9</v>
      </c>
      <c r="J125">
        <v>9</v>
      </c>
      <c r="K125">
        <v>10</v>
      </c>
      <c r="L125">
        <v>12</v>
      </c>
      <c r="M125">
        <v>12</v>
      </c>
      <c r="N125">
        <v>1000000</v>
      </c>
      <c r="P125">
        <f t="shared" si="24"/>
        <v>248232.14856632694</v>
      </c>
      <c r="Q125">
        <f t="shared" si="14"/>
        <v>38314.305533897372</v>
      </c>
      <c r="R125">
        <f t="shared" si="15"/>
        <v>0</v>
      </c>
      <c r="S125">
        <f t="shared" si="16"/>
        <v>25642.458923539016</v>
      </c>
      <c r="T125">
        <f t="shared" si="17"/>
        <v>96897.256959345628</v>
      </c>
      <c r="U125">
        <f t="shared" si="18"/>
        <v>0</v>
      </c>
      <c r="V125">
        <f t="shared" si="19"/>
        <v>27005.40450324415</v>
      </c>
      <c r="W125">
        <f t="shared" si="20"/>
        <v>27436.412677766315</v>
      </c>
      <c r="X125">
        <f t="shared" si="21"/>
        <v>0</v>
      </c>
      <c r="Y125">
        <f t="shared" si="22"/>
        <v>557605.33924934</v>
      </c>
      <c r="Z125">
        <f t="shared" si="23"/>
        <v>1000000</v>
      </c>
      <c r="AA125" s="21">
        <f t="shared" si="25"/>
        <v>1021133.3264134594</v>
      </c>
      <c r="AB125" s="21">
        <f t="shared" si="26"/>
        <v>-21133.326413459377</v>
      </c>
    </row>
    <row r="126" spans="1:28" x14ac:dyDescent="0.3">
      <c r="A126">
        <v>91126197</v>
      </c>
      <c r="B126" t="s">
        <v>122</v>
      </c>
      <c r="C126">
        <v>22</v>
      </c>
      <c r="D126">
        <v>9</v>
      </c>
      <c r="E126">
        <v>8</v>
      </c>
      <c r="F126">
        <v>10</v>
      </c>
      <c r="G126">
        <v>13</v>
      </c>
      <c r="H126">
        <v>8</v>
      </c>
      <c r="I126">
        <v>11</v>
      </c>
      <c r="J126">
        <v>8</v>
      </c>
      <c r="K126">
        <v>13</v>
      </c>
      <c r="L126">
        <v>9</v>
      </c>
      <c r="M126">
        <v>14</v>
      </c>
      <c r="N126">
        <v>1000000</v>
      </c>
      <c r="P126">
        <f t="shared" si="24"/>
        <v>186174.11142474521</v>
      </c>
      <c r="Q126">
        <f t="shared" si="14"/>
        <v>25542.87035593158</v>
      </c>
      <c r="R126">
        <f t="shared" si="15"/>
        <v>0</v>
      </c>
      <c r="S126">
        <f t="shared" si="16"/>
        <v>33335.196600600721</v>
      </c>
      <c r="T126">
        <f t="shared" si="17"/>
        <v>86130.895074973887</v>
      </c>
      <c r="U126">
        <f t="shared" si="18"/>
        <v>0</v>
      </c>
      <c r="V126">
        <f t="shared" si="19"/>
        <v>24004.804002883688</v>
      </c>
      <c r="W126">
        <f t="shared" si="20"/>
        <v>35667.336481096208</v>
      </c>
      <c r="X126">
        <f t="shared" si="21"/>
        <v>0</v>
      </c>
      <c r="Y126">
        <f t="shared" si="22"/>
        <v>650539.56245756336</v>
      </c>
      <c r="Z126">
        <f t="shared" si="23"/>
        <v>1000000</v>
      </c>
      <c r="AA126" s="21">
        <f t="shared" si="25"/>
        <v>1041394.7763977947</v>
      </c>
      <c r="AB126" s="21">
        <f t="shared" si="26"/>
        <v>-41394.776397794718</v>
      </c>
    </row>
    <row r="127" spans="1:28" hidden="1" x14ac:dyDescent="0.3">
      <c r="A127">
        <v>91175035</v>
      </c>
      <c r="B127" t="s">
        <v>123</v>
      </c>
      <c r="C127">
        <v>24</v>
      </c>
      <c r="D127">
        <v>8</v>
      </c>
      <c r="E127">
        <v>9</v>
      </c>
      <c r="F127">
        <v>4</v>
      </c>
      <c r="G127">
        <v>8</v>
      </c>
      <c r="H127">
        <v>9</v>
      </c>
      <c r="I127">
        <v>14</v>
      </c>
      <c r="J127">
        <v>7</v>
      </c>
      <c r="K127">
        <v>7</v>
      </c>
      <c r="L127">
        <v>11</v>
      </c>
      <c r="M127">
        <v>11</v>
      </c>
      <c r="N127">
        <v>1000000</v>
      </c>
      <c r="P127">
        <f t="shared" si="24"/>
        <v>165488.09904421796</v>
      </c>
      <c r="Q127">
        <f t="shared" si="14"/>
        <v>28735.729150423027</v>
      </c>
      <c r="R127">
        <f t="shared" si="15"/>
        <v>0</v>
      </c>
      <c r="S127">
        <f t="shared" si="16"/>
        <v>20513.967138831213</v>
      </c>
      <c r="T127">
        <f t="shared" si="17"/>
        <v>96897.256959345628</v>
      </c>
      <c r="U127">
        <f t="shared" si="18"/>
        <v>0</v>
      </c>
      <c r="V127">
        <f t="shared" si="19"/>
        <v>21004.203502523225</v>
      </c>
      <c r="W127">
        <f t="shared" si="20"/>
        <v>19205.488874436422</v>
      </c>
      <c r="X127">
        <f t="shared" si="21"/>
        <v>0</v>
      </c>
      <c r="Y127">
        <f t="shared" si="22"/>
        <v>511138.22764522838</v>
      </c>
      <c r="Z127">
        <f t="shared" si="23"/>
        <v>1000000</v>
      </c>
      <c r="AA127" s="21">
        <f t="shared" si="25"/>
        <v>862982.97231500596</v>
      </c>
      <c r="AB127" s="21">
        <f t="shared" si="26"/>
        <v>137017.02768499404</v>
      </c>
    </row>
    <row r="128" spans="1:28" hidden="1" x14ac:dyDescent="0.3">
      <c r="A128">
        <v>92014216</v>
      </c>
      <c r="B128" t="s">
        <v>124</v>
      </c>
      <c r="C128">
        <v>25</v>
      </c>
      <c r="D128">
        <v>13</v>
      </c>
      <c r="E128">
        <v>10</v>
      </c>
      <c r="F128">
        <v>12</v>
      </c>
      <c r="G128">
        <v>11</v>
      </c>
      <c r="H128">
        <v>8</v>
      </c>
      <c r="I128">
        <v>14</v>
      </c>
      <c r="J128">
        <v>14</v>
      </c>
      <c r="K128">
        <v>10</v>
      </c>
      <c r="L128">
        <v>11</v>
      </c>
      <c r="M128">
        <v>10</v>
      </c>
      <c r="N128">
        <v>1000000</v>
      </c>
      <c r="P128">
        <f t="shared" si="24"/>
        <v>268918.16094685416</v>
      </c>
      <c r="Q128">
        <f t="shared" si="14"/>
        <v>31928.587944914474</v>
      </c>
      <c r="R128">
        <f t="shared" si="15"/>
        <v>0</v>
      </c>
      <c r="S128">
        <f t="shared" si="16"/>
        <v>28206.704815892917</v>
      </c>
      <c r="T128">
        <f t="shared" si="17"/>
        <v>86130.895074973887</v>
      </c>
      <c r="U128">
        <f t="shared" si="18"/>
        <v>0</v>
      </c>
      <c r="V128">
        <f t="shared" si="19"/>
        <v>42008.407005046451</v>
      </c>
      <c r="W128">
        <f t="shared" si="20"/>
        <v>27436.412677766315</v>
      </c>
      <c r="X128">
        <f t="shared" si="21"/>
        <v>0</v>
      </c>
      <c r="Y128">
        <f t="shared" si="22"/>
        <v>464671.11604111671</v>
      </c>
      <c r="Z128">
        <f t="shared" si="23"/>
        <v>1000000</v>
      </c>
      <c r="AA128" s="21">
        <f t="shared" si="25"/>
        <v>949300.28450656484</v>
      </c>
      <c r="AB128" s="21">
        <f t="shared" si="26"/>
        <v>50699.715493435157</v>
      </c>
    </row>
    <row r="129" spans="1:28" hidden="1" x14ac:dyDescent="0.3">
      <c r="A129">
        <v>92016697</v>
      </c>
      <c r="B129" t="s">
        <v>125</v>
      </c>
      <c r="C129">
        <v>23</v>
      </c>
      <c r="D129">
        <v>10</v>
      </c>
      <c r="E129">
        <v>11</v>
      </c>
      <c r="F129">
        <v>10</v>
      </c>
      <c r="G129">
        <v>12</v>
      </c>
      <c r="H129">
        <v>9</v>
      </c>
      <c r="I129">
        <v>9</v>
      </c>
      <c r="J129">
        <v>8</v>
      </c>
      <c r="K129">
        <v>10</v>
      </c>
      <c r="L129">
        <v>10</v>
      </c>
      <c r="M129">
        <v>10</v>
      </c>
      <c r="N129">
        <v>1000000</v>
      </c>
      <c r="P129">
        <f t="shared" si="24"/>
        <v>206860.12380527245</v>
      </c>
      <c r="Q129">
        <f t="shared" si="14"/>
        <v>35121.446739405925</v>
      </c>
      <c r="R129">
        <f t="shared" si="15"/>
        <v>0</v>
      </c>
      <c r="S129">
        <f t="shared" si="16"/>
        <v>30770.950708246819</v>
      </c>
      <c r="T129">
        <f t="shared" si="17"/>
        <v>96897.256959345628</v>
      </c>
      <c r="U129">
        <f t="shared" si="18"/>
        <v>0</v>
      </c>
      <c r="V129">
        <f t="shared" si="19"/>
        <v>24004.804002883688</v>
      </c>
      <c r="W129">
        <f t="shared" si="20"/>
        <v>27436.412677766315</v>
      </c>
      <c r="X129">
        <f t="shared" si="21"/>
        <v>0</v>
      </c>
      <c r="Y129">
        <f t="shared" si="22"/>
        <v>464671.11604111671</v>
      </c>
      <c r="Z129">
        <f t="shared" si="23"/>
        <v>1000000</v>
      </c>
      <c r="AA129" s="21">
        <f t="shared" si="25"/>
        <v>885762.11093403748</v>
      </c>
      <c r="AB129" s="21">
        <f t="shared" si="26"/>
        <v>114237.88906596252</v>
      </c>
    </row>
    <row r="130" spans="1:28" hidden="1" x14ac:dyDescent="0.3">
      <c r="A130">
        <v>92017254</v>
      </c>
      <c r="B130" t="s">
        <v>126</v>
      </c>
      <c r="C130">
        <v>25</v>
      </c>
      <c r="D130">
        <v>12</v>
      </c>
      <c r="E130">
        <v>11</v>
      </c>
      <c r="F130">
        <v>13</v>
      </c>
      <c r="G130">
        <v>10</v>
      </c>
      <c r="H130">
        <v>9</v>
      </c>
      <c r="I130">
        <v>9</v>
      </c>
      <c r="J130">
        <v>11</v>
      </c>
      <c r="K130">
        <v>10</v>
      </c>
      <c r="L130">
        <v>10</v>
      </c>
      <c r="M130">
        <v>13</v>
      </c>
      <c r="N130">
        <v>1000000</v>
      </c>
      <c r="P130">
        <f t="shared" si="24"/>
        <v>248232.14856632694</v>
      </c>
      <c r="Q130">
        <f t="shared" si="14"/>
        <v>35121.446739405925</v>
      </c>
      <c r="R130">
        <f t="shared" si="15"/>
        <v>0</v>
      </c>
      <c r="S130">
        <f t="shared" si="16"/>
        <v>25642.458923539016</v>
      </c>
      <c r="T130">
        <f t="shared" si="17"/>
        <v>96897.256959345628</v>
      </c>
      <c r="U130">
        <f t="shared" si="18"/>
        <v>0</v>
      </c>
      <c r="V130">
        <f t="shared" si="19"/>
        <v>33006.605503965067</v>
      </c>
      <c r="W130">
        <f t="shared" si="20"/>
        <v>27436.412677766315</v>
      </c>
      <c r="X130">
        <f t="shared" si="21"/>
        <v>0</v>
      </c>
      <c r="Y130">
        <f t="shared" si="22"/>
        <v>604072.45085345174</v>
      </c>
      <c r="Z130">
        <f t="shared" si="23"/>
        <v>1000000</v>
      </c>
      <c r="AA130" s="21">
        <f t="shared" si="25"/>
        <v>1070408.7802238006</v>
      </c>
      <c r="AB130" s="21">
        <f t="shared" si="26"/>
        <v>-70408.780223800568</v>
      </c>
    </row>
    <row r="131" spans="1:28" hidden="1" x14ac:dyDescent="0.3">
      <c r="A131">
        <v>92018032</v>
      </c>
      <c r="B131" t="s">
        <v>127</v>
      </c>
      <c r="C131">
        <v>26</v>
      </c>
      <c r="D131">
        <v>11</v>
      </c>
      <c r="E131">
        <v>9</v>
      </c>
      <c r="F131">
        <v>6</v>
      </c>
      <c r="G131">
        <v>10</v>
      </c>
      <c r="H131">
        <v>8</v>
      </c>
      <c r="I131">
        <v>11</v>
      </c>
      <c r="J131">
        <v>12</v>
      </c>
      <c r="K131">
        <v>10</v>
      </c>
      <c r="L131">
        <v>10</v>
      </c>
      <c r="M131">
        <v>11</v>
      </c>
      <c r="N131">
        <v>1000000</v>
      </c>
      <c r="P131">
        <f t="shared" si="24"/>
        <v>227546.1361857997</v>
      </c>
      <c r="Q131">
        <f t="shared" si="14"/>
        <v>28735.729150423027</v>
      </c>
      <c r="R131">
        <f t="shared" si="15"/>
        <v>0</v>
      </c>
      <c r="S131">
        <f t="shared" si="16"/>
        <v>25642.458923539016</v>
      </c>
      <c r="T131">
        <f t="shared" si="17"/>
        <v>86130.895074973887</v>
      </c>
      <c r="U131">
        <f t="shared" si="18"/>
        <v>0</v>
      </c>
      <c r="V131">
        <f t="shared" si="19"/>
        <v>36007.206004325533</v>
      </c>
      <c r="W131">
        <f t="shared" si="20"/>
        <v>27436.412677766315</v>
      </c>
      <c r="X131">
        <f t="shared" si="21"/>
        <v>0</v>
      </c>
      <c r="Y131">
        <f t="shared" si="22"/>
        <v>511138.22764522838</v>
      </c>
      <c r="Z131">
        <f t="shared" si="23"/>
        <v>1000000</v>
      </c>
      <c r="AA131" s="21">
        <f t="shared" si="25"/>
        <v>942637.06566205574</v>
      </c>
      <c r="AB131" s="21">
        <f t="shared" si="26"/>
        <v>57362.934337944258</v>
      </c>
    </row>
    <row r="132" spans="1:28" hidden="1" x14ac:dyDescent="0.3">
      <c r="A132">
        <v>92025972</v>
      </c>
      <c r="B132" t="s">
        <v>128</v>
      </c>
      <c r="C132">
        <v>24</v>
      </c>
      <c r="D132">
        <v>9</v>
      </c>
      <c r="E132">
        <v>13</v>
      </c>
      <c r="F132">
        <v>5</v>
      </c>
      <c r="G132">
        <v>11</v>
      </c>
      <c r="H132">
        <v>8</v>
      </c>
      <c r="I132">
        <v>5</v>
      </c>
      <c r="J132">
        <v>7</v>
      </c>
      <c r="K132">
        <v>6</v>
      </c>
      <c r="L132">
        <v>10</v>
      </c>
      <c r="M132">
        <v>10</v>
      </c>
      <c r="N132">
        <v>1000000</v>
      </c>
      <c r="P132">
        <f t="shared" si="24"/>
        <v>186174.11142474521</v>
      </c>
      <c r="Q132">
        <f t="shared" si="14"/>
        <v>41507.164328388819</v>
      </c>
      <c r="R132">
        <f t="shared" si="15"/>
        <v>0</v>
      </c>
      <c r="S132">
        <f t="shared" si="16"/>
        <v>28206.704815892917</v>
      </c>
      <c r="T132">
        <f t="shared" si="17"/>
        <v>86130.895074973887</v>
      </c>
      <c r="U132">
        <f t="shared" si="18"/>
        <v>0</v>
      </c>
      <c r="V132">
        <f t="shared" si="19"/>
        <v>21004.203502523225</v>
      </c>
      <c r="W132">
        <f t="shared" si="20"/>
        <v>16461.84760665979</v>
      </c>
      <c r="X132">
        <f t="shared" si="21"/>
        <v>0</v>
      </c>
      <c r="Y132">
        <f t="shared" si="22"/>
        <v>464671.11604111671</v>
      </c>
      <c r="Z132">
        <f t="shared" si="23"/>
        <v>1000000</v>
      </c>
      <c r="AA132" s="21">
        <f t="shared" si="25"/>
        <v>844156.04279430059</v>
      </c>
      <c r="AB132" s="21">
        <f t="shared" si="26"/>
        <v>155843.95720569941</v>
      </c>
    </row>
    <row r="133" spans="1:28" x14ac:dyDescent="0.3">
      <c r="A133">
        <v>92071861</v>
      </c>
      <c r="B133" t="s">
        <v>129</v>
      </c>
      <c r="C133">
        <v>18</v>
      </c>
      <c r="D133">
        <v>13</v>
      </c>
      <c r="E133">
        <v>12</v>
      </c>
      <c r="F133">
        <v>15</v>
      </c>
      <c r="G133">
        <v>12</v>
      </c>
      <c r="H133">
        <v>10</v>
      </c>
      <c r="I133">
        <v>12</v>
      </c>
      <c r="J133">
        <v>10</v>
      </c>
      <c r="K133">
        <v>16</v>
      </c>
      <c r="L133">
        <v>11</v>
      </c>
      <c r="M133">
        <v>13</v>
      </c>
      <c r="N133">
        <v>1000000</v>
      </c>
      <c r="P133">
        <f t="shared" si="24"/>
        <v>268918.16094685416</v>
      </c>
      <c r="Q133">
        <f t="shared" ref="Q133:Y133" si="27">E133*E$1</f>
        <v>38314.305533897372</v>
      </c>
      <c r="R133">
        <f t="shared" si="27"/>
        <v>0</v>
      </c>
      <c r="S133">
        <f t="shared" si="27"/>
        <v>30770.950708246819</v>
      </c>
      <c r="T133">
        <f t="shared" si="27"/>
        <v>107663.61884371736</v>
      </c>
      <c r="U133">
        <f t="shared" si="27"/>
        <v>0</v>
      </c>
      <c r="V133">
        <f t="shared" si="27"/>
        <v>30006.005003604609</v>
      </c>
      <c r="W133">
        <f t="shared" si="27"/>
        <v>43898.260284426105</v>
      </c>
      <c r="X133">
        <f t="shared" si="27"/>
        <v>0</v>
      </c>
      <c r="Y133">
        <f t="shared" si="27"/>
        <v>604072.45085345174</v>
      </c>
      <c r="Z133">
        <f t="shared" ref="Z133" si="28">N133</f>
        <v>1000000</v>
      </c>
      <c r="AA133" s="21">
        <f t="shared" si="25"/>
        <v>1123643.7521741982</v>
      </c>
      <c r="AB133" s="21">
        <f t="shared" si="26"/>
        <v>-123643.75217419816</v>
      </c>
    </row>
  </sheetData>
  <autoFilter ref="A4:AB133" xr:uid="{1AAE02DF-5427-4780-ADBE-C6BDA7EB2C00}">
    <filterColumn colId="2">
      <filters>
        <filter val="18"/>
        <filter val="19"/>
        <filter val="20"/>
        <filter val="21"/>
        <filter val="22"/>
      </filters>
    </filterColumn>
    <filterColumn colId="26">
      <customFilters>
        <customFilter operator="greaterThan" val="1000000"/>
      </customFilters>
    </filterColumn>
  </autoFilter>
  <hyperlinks>
    <hyperlink ref="AF541" r:id="rId1" display="https://miau.my-x.hu/myx-free/coco/test/999323920230208230011.html" xr:uid="{0894D6D8-29B4-45B0-8597-7280A221FEF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raw data 2017</vt:lpstr>
      <vt:lpstr>OAM with 10 attributes</vt:lpstr>
      <vt:lpstr>accuracy</vt:lpstr>
      <vt:lpstr>yield</vt:lpstr>
      <vt:lpstr>regression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Stonawski Csanád</dc:creator>
  <cp:lastModifiedBy>Lttd</cp:lastModifiedBy>
  <dcterms:created xsi:type="dcterms:W3CDTF">2023-02-07T14:25:45Z</dcterms:created>
  <dcterms:modified xsi:type="dcterms:W3CDTF">2023-02-09T05:12:57Z</dcterms:modified>
</cp:coreProperties>
</file>